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0"/>
  <workbookPr defaultThemeVersion="124226"/>
  <mc:AlternateContent xmlns:mc="http://schemas.openxmlformats.org/markup-compatibility/2006">
    <mc:Choice Requires="x15">
      <x15ac:absPath xmlns:x15ac="http://schemas.microsoft.com/office/spreadsheetml/2010/11/ac" url="D:\Users\ramir\OneDrive\Escritorio\Documents\Procesos_Externos\PROCESOS 2026\CVS\INTER MMTO 2026\"/>
    </mc:Choice>
  </mc:AlternateContent>
  <xr:revisionPtr revIDLastSave="0" documentId="8_{4CF76AA8-EEF4-4F07-BD88-3CD5C4611562}" xr6:coauthVersionLast="47" xr6:coauthVersionMax="47" xr10:uidLastSave="{00000000-0000-0000-0000-000000000000}"/>
  <bookViews>
    <workbookView xWindow="-120" yWindow="-120" windowWidth="29040" windowHeight="15840" tabRatio="933" firstSheet="5" activeTab="5" xr2:uid="{00000000-000D-0000-FFFF-FFFF00000000}"/>
  </bookViews>
  <sheets>
    <sheet name="APU Est" sheetId="25" state="hidden" r:id="rId1"/>
    <sheet name="APU Aisl" sheetId="26" state="hidden" r:id="rId2"/>
    <sheet name="APU Mant aisl" sheetId="28" state="hidden" r:id="rId3"/>
    <sheet name="APU Mant " sheetId="31" state="hidden" r:id="rId4"/>
    <sheet name="PPTO Interv" sheetId="44" r:id="rId5"/>
    <sheet name="Desglose FM" sheetId="47" r:id="rId6"/>
    <sheet name="Eventos" sheetId="29" state="hidden" r:id="rId7"/>
    <sheet name="Divulgacion" sheetId="30"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s>
  <definedNames>
    <definedName name="\b">#REF!</definedName>
    <definedName name="\c">#REF!</definedName>
    <definedName name="\i">#REF!</definedName>
    <definedName name="\m">#REF!</definedName>
    <definedName name="\o">#REF!</definedName>
    <definedName name="\t">#REF!</definedName>
    <definedName name="\x">#REF!</definedName>
    <definedName name="\z">#REF!</definedName>
    <definedName name="_____________cua1">'[1]ALCANTARILLADO RAS'!$A$4:$B$14</definedName>
    <definedName name="_____________DMD1">#REF!</definedName>
    <definedName name="_____________VPD1">[2]TARIFAS!$C$582</definedName>
    <definedName name="_____________VPI1">[2]TARIFAS!$C$580</definedName>
    <definedName name="_____________VRA1">[2]TARIFAS!$C$579</definedName>
    <definedName name="____________cua1">'[1]ALCANTARILLADO RAS'!$A$4:$B$14</definedName>
    <definedName name="____________DMD1">#REF!</definedName>
    <definedName name="____________VPD1">[2]TARIFAS!$C$582</definedName>
    <definedName name="____________VPI1">[2]TARIFAS!$C$580</definedName>
    <definedName name="____________VRA1">[2]TARIFAS!$C$579</definedName>
    <definedName name="___________cua1">'[1]ALCANTARILLADO RAS'!$A$4:$B$14</definedName>
    <definedName name="___________DMD1">#REF!</definedName>
    <definedName name="___________VPD1">[2]TARIFAS!$C$582</definedName>
    <definedName name="___________VPI1">[2]TARIFAS!$C$580</definedName>
    <definedName name="___________VRA1">[2]TARIFAS!$C$579</definedName>
    <definedName name="__________cua1">'[1]ALCANTARILLADO RAS'!$A$4:$B$14</definedName>
    <definedName name="__________DMD1">#REF!</definedName>
    <definedName name="__________MA2">#REF!</definedName>
    <definedName name="__________Rc">#REF!</definedName>
    <definedName name="__________VPD1">[2]TARIFAS!$C$582</definedName>
    <definedName name="__________VPI1">[2]TARIFAS!$C$580</definedName>
    <definedName name="__________VRA1">[2]TARIFAS!$C$579</definedName>
    <definedName name="_________cua1">'[1]ALCANTARILLADO RAS'!$A$4:$B$14</definedName>
    <definedName name="_________DMD1">#REF!</definedName>
    <definedName name="_________MA2">#REF!</definedName>
    <definedName name="_________Rc">#REF!</definedName>
    <definedName name="_________VPD1">[2]TARIFAS!$C$582</definedName>
    <definedName name="_________VPI1">[2]TARIFAS!$C$580</definedName>
    <definedName name="_________VRA1">[2]TARIFAS!$C$579</definedName>
    <definedName name="________cua1">'[1]ALCANTARILLADO RAS'!$A$4:$B$14</definedName>
    <definedName name="________DMD1">#REF!</definedName>
    <definedName name="________MA2">#REF!</definedName>
    <definedName name="________Rc">#REF!</definedName>
    <definedName name="________VPD1">[2]TARIFAS!$C$582</definedName>
    <definedName name="________VPI1">[2]TARIFAS!$C$580</definedName>
    <definedName name="________VRA1">[2]TARIFAS!$C$579</definedName>
    <definedName name="_______ALL4">#REF!</definedName>
    <definedName name="_______cua1">'[1]ALCANTARILLADO RAS'!$A$4:$B$14</definedName>
    <definedName name="_______DMD1">#REF!</definedName>
    <definedName name="_______MA2">#REF!</definedName>
    <definedName name="_______mor15">#REF!</definedName>
    <definedName name="_______PRE12">#REF!</definedName>
    <definedName name="_______Rc">#REF!</definedName>
    <definedName name="_______VPD1">[2]TARIFAS!$C$582</definedName>
    <definedName name="_______VPI1">[2]TARIFAS!$C$580</definedName>
    <definedName name="_______VRA1">[2]TARIFAS!$C$579</definedName>
    <definedName name="______CAC1">[3]INV!$A$19:$D$22</definedName>
    <definedName name="______CAC5">[3]INV!$K$19:$N$22</definedName>
    <definedName name="______cua1">'[1]ALCANTARILLADO RAS'!$A$4:$B$14</definedName>
    <definedName name="______DMD1">#REF!</definedName>
    <definedName name="______INF1">#REF!</definedName>
    <definedName name="______MA2">#REF!</definedName>
    <definedName name="______Rc">#REF!</definedName>
    <definedName name="______SBC5">[3]INV!$K$12:$N$15</definedName>
    <definedName name="______TLL3">#REF!</definedName>
    <definedName name="______TP1">#REF!</definedName>
    <definedName name="______VPD1">[2]TARIFAS!$C$582</definedName>
    <definedName name="______VPI1">[2]TARIFAS!$C$580</definedName>
    <definedName name="______VRA1">[2]TARIFAS!$C$579</definedName>
    <definedName name="_____AFC1">[3]INV!$A$25:$D$28</definedName>
    <definedName name="_____AFC3">[3]INV!$F$25:$I$28</definedName>
    <definedName name="_____AFC5">[3]INV!$K$25:$N$28</definedName>
    <definedName name="_____ALL4">#REF!</definedName>
    <definedName name="_____BGC1">[3]INV!$A$5:$D$8</definedName>
    <definedName name="_____BGC3">[3]INV!$F$5:$I$8</definedName>
    <definedName name="_____CAC1">[3]INV!$A$19:$D$22</definedName>
    <definedName name="_____CAC3">[3]INV!$F$19:$I$22</definedName>
    <definedName name="_____CAC5">[3]INV!$K$19:$N$22</definedName>
    <definedName name="_____cua1">'[1]ALCANTARILLADO RAS'!$A$4:$B$14</definedName>
    <definedName name="_____DMD1">#REF!</definedName>
    <definedName name="_____MA2">#REF!</definedName>
    <definedName name="_____mor15">#REF!</definedName>
    <definedName name="_____PRE12">#REF!</definedName>
    <definedName name="_____Rc">#REF!</definedName>
    <definedName name="_____SBC1">[3]INV!$A$12:$D$15</definedName>
    <definedName name="_____SBC3">[3]INV!$F$12:$I$15</definedName>
    <definedName name="_____SBC5">[3]INV!$K$12:$N$15</definedName>
    <definedName name="_____TLL3">#REF!</definedName>
    <definedName name="_____TP1">#REF!</definedName>
    <definedName name="_____VPD1">[2]TARIFAS!$C$582</definedName>
    <definedName name="_____VPI1">[2]TARIFAS!$C$580</definedName>
    <definedName name="_____VRA1">[2]TARIFAS!$C$579</definedName>
    <definedName name="____AFC1">[3]INV!$A$25:$D$28</definedName>
    <definedName name="____AFC3">[3]INV!$F$25:$I$28</definedName>
    <definedName name="____AFC5">[3]INV!$K$25:$N$28</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cua1">'[1]ALCANTARILLADO RAS'!$A$4:$B$14</definedName>
    <definedName name="____DMD1">#REF!</definedName>
    <definedName name="____exc02">[4]datos!$Q$5:$Q$300</definedName>
    <definedName name="____exc24">[4]datos!$R$5:$R$300</definedName>
    <definedName name="____exc40">[4]datos!$S$5:$S$300</definedName>
    <definedName name="____MA2">#REF!</definedName>
    <definedName name="____Rc">#REF!</definedName>
    <definedName name="____SBC1">[3]INV!$A$12:$D$15</definedName>
    <definedName name="____SBC3">[3]INV!$F$12:$I$15</definedName>
    <definedName name="____SBC5">[3]INV!$K$12:$N$15</definedName>
    <definedName name="____TLL3">#REF!</definedName>
    <definedName name="____TP1">#REF!</definedName>
    <definedName name="____Tpt1">#REF!</definedName>
    <definedName name="____Tpt2">#REF!</definedName>
    <definedName name="____VPD1">[2]TARIFAS!$C$582</definedName>
    <definedName name="____VPI1">[2]TARIFAS!$C$580</definedName>
    <definedName name="____VRA1">[2]TARIFAS!$C$579</definedName>
    <definedName name="___AFC1">[3]INV!$A$25:$D$28</definedName>
    <definedName name="___AFC3">[3]INV!$F$25:$I$28</definedName>
    <definedName name="___AFC5">[3]INV!$K$25:$N$28</definedName>
    <definedName name="___ALL4">#REF!</definedName>
    <definedName name="___Amm1">#REF!</definedName>
    <definedName name="___Amm2">#REF!</definedName>
    <definedName name="___APU465">[5]!absc</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cua1">'[1]ALCANTARILLADO RAS'!$A$4:$B$14</definedName>
    <definedName name="___DAT1">[6]Price!$A$9:$F$15</definedName>
    <definedName name="___DAT2">[6]Price!$A$19:$F$25</definedName>
    <definedName name="___DAT3">[6]Price!$A$29:$F$35</definedName>
    <definedName name="___DAT4">[6]Price!$H$9:$M$15</definedName>
    <definedName name="___DAT5">[6]Price!$H$19:$M$25</definedName>
    <definedName name="___DAT6">[6]Price!$H$29:$M$35</definedName>
    <definedName name="___DAT7">[6]Price!$A$39:$F$45</definedName>
    <definedName name="___DAT8">[6]Price!$H$39:$M$45</definedName>
    <definedName name="___DCF2">#REF!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02">[4]datos!$Q$5:$Q$300</definedName>
    <definedName name="___EXC1">#REF!</definedName>
    <definedName name="___EXC10">#REF!</definedName>
    <definedName name="___EXC11">#REF!</definedName>
    <definedName name="___EXC12">#REF!</definedName>
    <definedName name="___EXC2">#REF!</definedName>
    <definedName name="___exc24">[4]datos!$R$5:$R$300</definedName>
    <definedName name="___EXC3">#REF!</definedName>
    <definedName name="___EXC4">#REF!</definedName>
    <definedName name="___exc40">[4]datos!$S$5:$S$300</definedName>
    <definedName name="___EXC5">#REF!</definedName>
    <definedName name="___EXC6">#REF!</definedName>
    <definedName name="___EXC7">#REF!</definedName>
    <definedName name="___EXC8">#REF!</definedName>
    <definedName name="___EXC9">#REF!</definedName>
    <definedName name="___INF1">#REF!</definedName>
    <definedName name="___Kpe1">[7]FattoreK!#REF!</definedName>
    <definedName name="___kpe2">[7]FattoreK!#REF!</definedName>
    <definedName name="___kpe3">[7]FattoreK!#REF!</definedName>
    <definedName name="___kpe4">[7]FattoreK!#REF!</definedName>
    <definedName name="___MA2">#REF!</definedName>
    <definedName name="___mor15">#REF!</definedName>
    <definedName name="___PRE12">#REF!</definedName>
    <definedName name="___Rc">#REF!</definedName>
    <definedName name="___rig25">#REF!</definedName>
    <definedName name="___SBC1">[3]INV!$A$12:$D$15</definedName>
    <definedName name="___SBC3">[3]INV!$F$12:$I$15</definedName>
    <definedName name="___SBC5">[3]INV!$K$12:$N$15</definedName>
    <definedName name="___sqd1">[7]FattoreK!#REF!</definedName>
    <definedName name="___sqd2">[7]FattoreK!#REF!</definedName>
    <definedName name="___sqd3">[7]FattoreK!#REF!</definedName>
    <definedName name="___sqd4">[7]FattoreK!#REF!</definedName>
    <definedName name="___SYN1">[6]Inputs!$C$20</definedName>
    <definedName name="___SYN2">[6]Inputs!$C$21</definedName>
    <definedName name="___Tab1">#REF!</definedName>
    <definedName name="___Tab2">#REF!</definedName>
    <definedName name="___Tab3">#REF!</definedName>
    <definedName name="___Tab4">#REF!</definedName>
    <definedName name="___Tab5">#REF!</definedName>
    <definedName name="___TLL3">#REF!</definedName>
    <definedName name="___TP1">#REF!</definedName>
    <definedName name="___va1">[7]FattoreK!#REF!</definedName>
    <definedName name="___va2">[7]FattoreK!#REF!</definedName>
    <definedName name="___va3">[7]FattoreK!#REF!</definedName>
    <definedName name="___va4">[7]FattoreK!#REF!</definedName>
    <definedName name="___var1">#REF!</definedName>
    <definedName name="___var3">#REF!</definedName>
    <definedName name="___var4">#REF!,#REF!,#REF!</definedName>
    <definedName name="___VPD1">[2]TARIFAS!$C$582</definedName>
    <definedName name="___VPI1">[2]TARIFAS!$C$580</definedName>
    <definedName name="___VRA1">[2]TARIFAS!$C$579</definedName>
    <definedName name="__123Graph_AMAIN" hidden="1">'[8]ETAPA 50 SMMLV'!#REF!</definedName>
    <definedName name="__123Graph_BMAIN" hidden="1">'[8]ETAPA 50 SMMLV'!#REF!</definedName>
    <definedName name="__123Graph_XMAIN" hidden="1">'[8]ETAPA 50 SMMLV'!#REF!</definedName>
    <definedName name="__AFC1">[3]INV!$A$25:$D$28</definedName>
    <definedName name="__AFC3">[3]INV!$F$25:$I$28</definedName>
    <definedName name="__AFC5">[3]INV!$K$25:$N$28</definedName>
    <definedName name="__aiu2">[9]AIU!$J$105</definedName>
    <definedName name="__ALL4">#REF!</definedName>
    <definedName name="__Amm1">#REF!</definedName>
    <definedName name="__Amm2">#REF!</definedName>
    <definedName name="__APU465">[5]!absc</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CON2200">#REF!</definedName>
    <definedName name="__CON2500">#REF!</definedName>
    <definedName name="__con3000">#REF!</definedName>
    <definedName name="__cua1">'[1]ALCANTARILLADO RAS'!$A$4:$B$14</definedName>
    <definedName name="__DAT1">[6]Price!$A$9:$F$15</definedName>
    <definedName name="__DAT2">[6]Price!$A$19:$F$25</definedName>
    <definedName name="__DAT3">[6]Price!$A$29:$F$35</definedName>
    <definedName name="__DAT4">[6]Price!$H$9:$M$15</definedName>
    <definedName name="__DAT5">[6]Price!$H$19:$M$25</definedName>
    <definedName name="__DAT6">[6]Price!$H$29:$M$35</definedName>
    <definedName name="__DAT7">[6]Price!$A$39:$F$45</definedName>
    <definedName name="__DAT8">[6]Price!$H$39:$M$45</definedName>
    <definedName name="__DCF2">#REF!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02">[4]datos!$Q$5:$Q$300</definedName>
    <definedName name="__EXC1">#REF!</definedName>
    <definedName name="__EXC10">#REF!</definedName>
    <definedName name="__EXC11">#REF!</definedName>
    <definedName name="__EXC12">#REF!</definedName>
    <definedName name="__EXC2">#REF!</definedName>
    <definedName name="__exc24">[4]datos!$R$5:$R$300</definedName>
    <definedName name="__EXC3">#REF!</definedName>
    <definedName name="__EXC4">#REF!</definedName>
    <definedName name="__exc40">[4]datos!$S$5:$S$300</definedName>
    <definedName name="__EXC5">#REF!</definedName>
    <definedName name="__EXC6">#REF!</definedName>
    <definedName name="__EXC7">#REF!</definedName>
    <definedName name="__EXC8">#REF!</definedName>
    <definedName name="__EXC9">#REF!</definedName>
    <definedName name="__F">'[10]Impegilo Ce'!$A$1:$D$56</definedName>
    <definedName name="__Kpe1">[11]FattoreK!#REF!</definedName>
    <definedName name="__kpe2">[11]FattoreK!#REF!</definedName>
    <definedName name="__kpe3">[11]FattoreK!#REF!</definedName>
    <definedName name="__kpe4">[11]FattoreK!#REF!</definedName>
    <definedName name="__MA2">#REF!</definedName>
    <definedName name="__Mco1">[12]assumptions_investimenti!#REF!</definedName>
    <definedName name="__Mco2">[12]assumptions_investimenti!#REF!</definedName>
    <definedName name="__mor15">#REF!</definedName>
    <definedName name="__Mva1">[12]assumptions_investimenti!#REF!</definedName>
    <definedName name="__Mva2">[12]assumptions_investimenti!#REF!</definedName>
    <definedName name="__PRE12">#REF!</definedName>
    <definedName name="__Rc">#REF!</definedName>
    <definedName name="__rig25">#REF!</definedName>
    <definedName name="__SBC1">[3]INV!$A$12:$D$15</definedName>
    <definedName name="__SBC3">[3]INV!$F$12:$I$15</definedName>
    <definedName name="__SBC5">[3]INV!$K$12:$N$15</definedName>
    <definedName name="__sqd1">[11]FattoreK!#REF!</definedName>
    <definedName name="__sqd2">[11]FattoreK!#REF!</definedName>
    <definedName name="__sqd3">[11]FattoreK!#REF!</definedName>
    <definedName name="__sqd4">[11]FattoreK!#REF!</definedName>
    <definedName name="__SYN1">[6]Inputs!$C$20</definedName>
    <definedName name="__SYN2">[6]Inputs!$C$21</definedName>
    <definedName name="__Tab1">#REF!</definedName>
    <definedName name="__Tab2">#REF!</definedName>
    <definedName name="__Tab3">#REF!</definedName>
    <definedName name="__Tab4">#REF!</definedName>
    <definedName name="__Tab5">#REF!</definedName>
    <definedName name="__TLL3">#REF!</definedName>
    <definedName name="__TP1">#REF!</definedName>
    <definedName name="__Tpt1">#REF!</definedName>
    <definedName name="__Tpt2">#REF!</definedName>
    <definedName name="__va1">[11]FattoreK!#REF!</definedName>
    <definedName name="__va2">[11]FattoreK!#REF!</definedName>
    <definedName name="__va3">[11]FattoreK!#REF!</definedName>
    <definedName name="__va4">[11]FattoreK!#REF!</definedName>
    <definedName name="__var1">#REF!</definedName>
    <definedName name="__var3">#REF!</definedName>
    <definedName name="__var4">#REF!,#REF!,#REF!</definedName>
    <definedName name="__VPD1">[2]TARIFAS!$C$582</definedName>
    <definedName name="__VPI1">[2]TARIFAS!$C$580</definedName>
    <definedName name="__VRA1">[2]TARIFAS!$C$579</definedName>
    <definedName name="_01" localSheetId="5">#REF!</definedName>
    <definedName name="_01">#REF!</definedName>
    <definedName name="_01_11" localSheetId="5">#REF!</definedName>
    <definedName name="_01_11">#REF!</definedName>
    <definedName name="_102Proced._.RICALCOLO">#N/A</definedName>
    <definedName name="_176_0i">[6]DIAMOND!#REF!</definedName>
    <definedName name="_177_0i">[6]DIAMOND!#REF!</definedName>
    <definedName name="_178_0i">[6]DIAMOND!#REF!</definedName>
    <definedName name="_179_0i">[6]DIAMOND!#REF!</definedName>
    <definedName name="_180_0i">[6]DIAMOND!#REF!</definedName>
    <definedName name="_2_0pf1">[6]DIAMOND!#REF!</definedName>
    <definedName name="_4Proced._.CALC_FOGLIO">#N/A</definedName>
    <definedName name="_6Proced._.RICALCOLO">#N/A</definedName>
    <definedName name="_74_0pf1">[6]DIAMOND!#REF!</definedName>
    <definedName name="_75_0pf1">[6]DIAMOND!#REF!</definedName>
    <definedName name="_76_0pf1">[6]DIAMOND!#REF!</definedName>
    <definedName name="_77_0pf1">[6]DIAMOND!#REF!</definedName>
    <definedName name="_78_0pf1">[6]DIAMOND!#REF!</definedName>
    <definedName name="_8_0i">[6]DIAMOND!#REF!</definedName>
    <definedName name="_82Proced._.CALC_FOGLIO">#N/A</definedName>
    <definedName name="_83Proced._.CALC_FOGLIO">#N/A</definedName>
    <definedName name="_87Proced._.CALC_FOGLIO">#N/A</definedName>
    <definedName name="_90Proced._.CALC_FOGLIO">#N/A</definedName>
    <definedName name="_94Proced._.RICALCOLO">#N/A</definedName>
    <definedName name="_95Proced._.RICALCOLO">#N/A</definedName>
    <definedName name="_99Proced._.RICALCOLO">#N/A</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iu2">[9]AIU!$J$105</definedName>
    <definedName name="_ALL4">#REF!</definedName>
    <definedName name="_Amm1">#REF!</definedName>
    <definedName name="_Amm2">#REF!</definedName>
    <definedName name="_APU221">#REF!</definedName>
    <definedName name="_APU465">[5]!absc</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CON2200">#REF!</definedName>
    <definedName name="_CON2500">#REF!</definedName>
    <definedName name="_con3000">#REF!</definedName>
    <definedName name="_cua1">'[1]ALCANTARILLADO RAS'!$A$4:$B$14</definedName>
    <definedName name="_DAT1">[6]Price!$A$9:$F$15</definedName>
    <definedName name="_DAT2">[6]Price!$A$19:$F$25</definedName>
    <definedName name="_DAT3">[6]Price!$A$29:$F$35</definedName>
    <definedName name="_DAT4">[6]Price!$H$9:$M$15</definedName>
    <definedName name="_DAT5">[6]Price!$H$19:$M$25</definedName>
    <definedName name="_DAT6">[6]Price!$H$29:$M$35</definedName>
    <definedName name="_DAT7">[6]Price!$A$39:$F$45</definedName>
    <definedName name="_DAT8">[6]Price!$H$39:$M$45</definedName>
    <definedName name="_DCF2">#REF!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02">[4]datos!$Q$5:$Q$300</definedName>
    <definedName name="_EXC1">#REF!</definedName>
    <definedName name="_EXC10">#REF!</definedName>
    <definedName name="_EXC11">#REF!</definedName>
    <definedName name="_EXC12">#REF!</definedName>
    <definedName name="_EXC2">#REF!</definedName>
    <definedName name="_exc24">[4]datos!$R$5:$R$300</definedName>
    <definedName name="_EXC3">#REF!</definedName>
    <definedName name="_EXC4">#REF!</definedName>
    <definedName name="_exc40">[4]datos!$S$5:$S$300</definedName>
    <definedName name="_EXC5">#REF!</definedName>
    <definedName name="_EXC6">#REF!</definedName>
    <definedName name="_EXC7">#REF!</definedName>
    <definedName name="_EXC8">#REF!</definedName>
    <definedName name="_EXC9">#REF!</definedName>
    <definedName name="_F">'[13]Impegilo Ce'!$A$1:$D$56</definedName>
    <definedName name="_Fill" localSheetId="5" hidden="1">#REF!</definedName>
    <definedName name="_Fill" hidden="1">#REF!</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ey2" localSheetId="5" hidden="1">#REF!</definedName>
    <definedName name="_key2"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Kpe1">[11]FattoreK!#REF!</definedName>
    <definedName name="_kpe2">[11]FattoreK!#REF!</definedName>
    <definedName name="_kpe3">[11]FattoreK!#REF!</definedName>
    <definedName name="_kpe4">[11]FattoreK!#REF!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#REF!</definedName>
    <definedName name="_Mco1">[12]assumptions_investimenti!#REF!</definedName>
    <definedName name="_Mco2">[12]assumptions_investimenti!#REF!</definedName>
    <definedName name="_min2">#REF!</definedName>
    <definedName name="_mor15">#REF!</definedName>
    <definedName name="_Mva1">[12]assumptions_investimenti!#REF!</definedName>
    <definedName name="_Mva2">[12]assumptions_investimenti!#REF!</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#REF!</definedName>
    <definedName name="_PRE12">#REF!</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hidden="1">{"via1",#N/A,TRUE,"general";"via2",#N/A,TRUE,"general";"via3",#N/A,TRUE,"general"}</definedName>
    <definedName name="_Rc">#REF!</definedName>
    <definedName name="_Regression_Out" localSheetId="5" hidden="1">#REF!</definedName>
    <definedName name="_Regression_Out" hidden="1">#REF!</definedName>
    <definedName name="_Regression_X" localSheetId="5" hidden="1">#REF!</definedName>
    <definedName name="_Regression_X" hidden="1">#REF!</definedName>
    <definedName name="_Regression_Y" localSheetId="5" hidden="1">#REF!</definedName>
    <definedName name="_Regression_Y" hidden="1">#REF!</definedName>
    <definedName name="_rig25">#REF!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BC1">[3]INV!$A$12:$D$15</definedName>
    <definedName name="_SBC3">[3]INV!$F$12:$I$15</definedName>
    <definedName name="_SBC5">[3]INV!$K$12:$N$15</definedName>
    <definedName name="_Sort" localSheetId="5" hidden="1">#REF!</definedName>
    <definedName name="_Sort" hidden="1">#REF!</definedName>
    <definedName name="_sqd1">[11]FattoreK!#REF!</definedName>
    <definedName name="_sqd2">[11]FattoreK!#REF!</definedName>
    <definedName name="_sqd3">[11]FattoreK!#REF!</definedName>
    <definedName name="_sqd4">[11]FattoreK!#REF!</definedName>
    <definedName name="_SYN1">[6]Inputs!$C$20</definedName>
    <definedName name="_SYN2">[6]Inputs!$C$21</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5">#REF!</definedName>
    <definedName name="_Table2_Out" localSheetId="5" hidden="1">#REF!</definedName>
    <definedName name="_Table2_Out" hidden="1">#REF!</definedName>
    <definedName name="_TLL3" localSheetId="5">#REF!</definedName>
    <definedName name="_TLL3">#REF!</definedName>
    <definedName name="_Toc331080305">#REF!</definedName>
    <definedName name="_TP1" localSheetId="5">#REF!</definedName>
    <definedName name="_TP1">#REF!</definedName>
    <definedName name="_Tpt1">#REF!</definedName>
    <definedName name="_Tpt2">#REF!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a1">[11]FattoreK!#REF!</definedName>
    <definedName name="_va2">[11]FattoreK!#REF!</definedName>
    <definedName name="_va3">[11]FattoreK!#REF!</definedName>
    <definedName name="_va4">[11]FattoreK!#REF!</definedName>
    <definedName name="_var1">#REF!</definedName>
    <definedName name="_var3">#REF!</definedName>
    <definedName name="_var4">#REF!,#REF!,#REF!</definedName>
    <definedName name="_vfv4" localSheetId="5" hidden="1">{"via1",#N/A,TRUE,"general";"via2",#N/A,TRUE,"general";"via3",#N/A,TRUE,"general"}</definedName>
    <definedName name="_vfv4" hidden="1">{"via1",#N/A,TRUE,"general";"via2",#N/A,TRUE,"general";"via3",#N/A,TRUE,"general"}</definedName>
    <definedName name="_VPD1">[2]TARIFAS!$C$582</definedName>
    <definedName name="_VPI1">[2]TARIFAS!$C$580</definedName>
    <definedName name="_VRA1">[2]TARIFAS!$C$579</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#REF!</definedName>
    <definedName name="a.estructuracion">[14]SOPORTE!$A$2:$A$14</definedName>
    <definedName name="A_IMPRESIÓN_IM">#REF!</definedName>
    <definedName name="A0">#REF!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5" hidden="1">{#N/A,#N/A,TRUE,"INGENIERIA";#N/A,#N/A,TRUE,"COMPRAS";#N/A,#N/A,TRUE,"DIRECCION";#N/A,#N/A,TRUE,"RESUMEN"}</definedName>
    <definedName name="AA">#REF!</definedName>
    <definedName name="AA_11" localSheetId="5">#REF!</definedName>
    <definedName name="AA_11">#REF!</definedName>
    <definedName name="AAA">'[15]PU (2)'!#REF!</definedName>
    <definedName name="AAA_DOCTOPS" hidden="1">"AAA_SET"</definedName>
    <definedName name="AAA_duser" hidden="1">"OFF"</definedName>
    <definedName name="AAAA">'[15]PU (2)'!$F$10</definedName>
    <definedName name="aaaaaaaa" localSheetId="5" hidden="1">{#N/A,#N/A,FALSE,"c_finanz";#N/A,#N/A,FALSE,"c_eco";#N/A,#N/A,FALSE,"investimenti";#N/A,#N/A,FALSE,"tir"}</definedName>
    <definedName name="aaaaaaaa" hidden="1">{#N/A,#N/A,FALSE,"c_finanz";#N/A,#N/A,FALSE,"c_eco";#N/A,#N/A,FALSE,"investimenti";#N/A,#N/A,FALSE,"tir"}</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[3]AASHTO!$A$14:$F$17</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5" hidden="1">{#N/A,#N/A,TRUE,"INGENIERIA";#N/A,#N/A,TRUE,"COMPRAS";#N/A,#N/A,TRUE,"DIRECCION";#N/A,#N/A,TRUE,"RESUMEN"}</definedName>
    <definedName name="AB" hidden="1">{#N/A,#N/A,TRUE,"INGENIERIA";#N/A,#N/A,TRUE,"COMPRAS";#N/A,#N/A,TRUE,"DIRECCION";#N/A,#N/A,TRUE,"RESUMEN"}</definedName>
    <definedName name="ABG">[3]AASHTO!$A$2:$F$5</definedName>
    <definedName name="absc">[16]!absc</definedName>
    <definedName name="AC" localSheetId="5" hidden="1">{#N/A,#N/A,TRUE,"INGENIERIA";#N/A,#N/A,TRUE,"COMPRAS";#N/A,#N/A,TRUE,"DIRECCION";#N/A,#N/A,TRUE,"RESUMEN"}</definedName>
    <definedName name="AC" hidden="1">{#N/A,#N/A,TRUE,"INGENIERIA";#N/A,#N/A,TRUE,"COMPRAS";#N/A,#N/A,TRUE,"DIRECCION";#N/A,#N/A,TRUE,"RESUMEN"}</definedName>
    <definedName name="acarreos">[17]transportes!$1:$1048576</definedName>
    <definedName name="acc_fdo_rinnovo">[12]assumptions_investimenti!#REF!</definedName>
    <definedName name="Accantonamenti">#REF!</definedName>
    <definedName name="ACCE2">#REF!</definedName>
    <definedName name="ACCE4">#REF!</definedName>
    <definedName name="ACCE6">#REF!</definedName>
    <definedName name="AccessDatabase" hidden="1">"C:\C-314\VOLUMENES\volfin4.mdb"</definedName>
    <definedName name="acconti">[18]Assumption!$D$38</definedName>
    <definedName name="ACCRETE">#REF!</definedName>
    <definedName name="Accsesorios_gabinete" localSheetId="5">#REF!</definedName>
    <definedName name="Accsesorios_gabinete">#REF!</definedName>
    <definedName name="Accsesorios_gabinete_11" localSheetId="5">#REF!</definedName>
    <definedName name="Accsesorios_gabinete_11">#REF!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pdr60">'[19]LISTADO '!$F$7</definedName>
    <definedName name="ACERO2" localSheetId="5">#REF!</definedName>
    <definedName name="ACERO2">#REF!</definedName>
    <definedName name="ACERO2_11" localSheetId="5">#REF!</definedName>
    <definedName name="ACERO2_11">#REF!</definedName>
    <definedName name="ACERO37" localSheetId="5">#REF!</definedName>
    <definedName name="ACERO37">#REF!</definedName>
    <definedName name="ACERO37_11">#REF!</definedName>
    <definedName name="ACERO40">[20]PRECIOS!$B$52</definedName>
    <definedName name="ACERO6" localSheetId="5">#REF!</definedName>
    <definedName name="ACERO6">#REF!</definedName>
    <definedName name="ACERO6_11" localSheetId="5">#REF!</definedName>
    <definedName name="ACERO6_11">#REF!</definedName>
    <definedName name="ACERO60">#REF!</definedName>
    <definedName name="acomet">'[21]A.P.U AULA CANO PESCAO'!$G$1041</definedName>
    <definedName name="acondicionamientopozo">#REF!</definedName>
    <definedName name="AcqLFY">[6]Acquirer!$D$11</definedName>
    <definedName name="ACRONAL">'[22]MATERIALES '!$E$72</definedName>
    <definedName name="ACRS">#REF!</definedName>
    <definedName name="Actaparcial">'[2]CALCULO POI'!#REF!</definedName>
    <definedName name="AD" localSheetId="5" hidden="1">{#N/A,#N/A,TRUE,"INGENIERIA";#N/A,#N/A,TRUE,"COMPRAS";#N/A,#N/A,TRUE,"DIRECCION";#N/A,#N/A,TRUE,"RESUMEN"}</definedName>
    <definedName name="AD" hidden="1">{#N/A,#N/A,TRUE,"INGENIERIA";#N/A,#N/A,TRUE,"COMPRAS";#N/A,#N/A,TRUE,"DIRECCION";#N/A,#N/A,TRUE,"RESUMEN"}</definedName>
    <definedName name="Adaptador_3_4__PVC" localSheetId="5">#REF!</definedName>
    <definedName name="Adaptador_3_4__PVC">#REF!</definedName>
    <definedName name="Adaptador_3_4__PVC_11" localSheetId="5">#REF!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'[23]LISTADO '!$F$56</definedName>
    <definedName name="Adaptador_pvc_1_2">'[23]LISTADO '!$F$54</definedName>
    <definedName name="Adaptador_pvc_2">'[23]LISTADO '!$F$49</definedName>
    <definedName name="Adaptadores__PVC_1_2" localSheetId="5">#REF!</definedName>
    <definedName name="Adaptadores__PVC_1_2">#REF!</definedName>
    <definedName name="Adaptadores__PVC_1_2_11" localSheetId="5">#REF!</definedName>
    <definedName name="Adaptadores__PVC_1_2_11">#REF!</definedName>
    <definedName name="adaptconduit">[24]MATERIALES!$D$28</definedName>
    <definedName name="adeguamento_inflattivo">#REF!</definedName>
    <definedName name="ADFGSDB" localSheetId="5" hidden="1">{"via1",#N/A,TRUE,"general";"via2",#N/A,TRUE,"general";"via3",#N/A,TRUE,"general"}</definedName>
    <definedName name="ADFGSDB" hidden="1">{"via1",#N/A,TRUE,"general";"via2",#N/A,TRUE,"general";"via3",#N/A,TRUE,"general"}</definedName>
    <definedName name="Adm">#REF!</definedName>
    <definedName name="ADMINISTRADOR">[25]CUMPLIMIENTO!$C$5</definedName>
    <definedName name="ADMINISTRADOR_VIAL__ARMANDO_SANCHEZ_SANCHEZ">[26]INDICMICROEMP!$A$20</definedName>
    <definedName name="ADMON">10%</definedName>
    <definedName name="admon1">[27]DATOS!$B$16</definedName>
    <definedName name="adoq">[5]!absc</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dscrminimo">[18]Assumption!$D$121</definedName>
    <definedName name="adscrminimo1">[18]Assumption!$D$122</definedName>
    <definedName name="AE">#REF!</definedName>
    <definedName name="aefa" localSheetId="5" hidden="1">{"via1",#N/A,TRUE,"general";"via2",#N/A,TRUE,"general";"via3",#N/A,TRUE,"general"}</definedName>
    <definedName name="aefa" hidden="1">{"via1",#N/A,TRUE,"general";"via2",#N/A,TRUE,"general";"via3",#N/A,TRUE,"general"}</definedName>
    <definedName name="AERTRRTT" localSheetId="5" hidden="1">#REF!</definedName>
    <definedName name="AERTRRTT" hidden="1">#REF!</definedName>
    <definedName name="AF" localSheetId="5" hidden="1">{#N/A,#N/A,TRUE,"INGENIERIA";#N/A,#N/A,TRUE,"COMPRAS";#N/A,#N/A,TRUE,"DIRECCION";#N/A,#N/A,TRUE,"RESUMEN"}</definedName>
    <definedName name="AF" hidden="1">{#N/A,#N/A,TRUE,"INGENIERIA";#N/A,#N/A,TRUE,"COMPRAS";#N/A,#N/A,TRUE,"DIRECCION";#N/A,#N/A,TRUE,"RESUMEN"}</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EE">#REF!</definedName>
    <definedName name="AFINADOCUBIERTA" localSheetId="5">#REF!</definedName>
    <definedName name="AFINADOCUBIERTA">#REF!</definedName>
    <definedName name="AFINADOCUBIERTA_11" localSheetId="5">#REF!</definedName>
    <definedName name="AFINADOCUBIERTA_11">#REF!</definedName>
    <definedName name="afirm">[4]datos!$AA$5:$AA$300</definedName>
    <definedName name="AG"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5" hidden="1">{"via1",#N/A,TRUE,"general";"via2",#N/A,TRUE,"general";"via3",#N/A,TRUE,"general"}</definedName>
    <definedName name="agdsgg" hidden="1">{"via1",#N/A,TRUE,"general";"via2",#N/A,TRUE,"general";"via3",#N/A,TRUE,"general"}</definedName>
    <definedName name="agency">[18]Assumption!$D$110</definedName>
    <definedName name="Agregado_grueso">'[19]LISTADO '!$F$6</definedName>
    <definedName name="Agua" localSheetId="5">#REF!</definedName>
    <definedName name="Agua">#REF!</definedName>
    <definedName name="Agua_11" localSheetId="5">#REF!</definedName>
    <definedName name="Agua_11">#REF!</definedName>
    <definedName name="AH" localSheetId="5" hidden="1">{#N/A,#N/A,TRUE,"INGENIERIA";#N/A,#N/A,TRUE,"COMPRAS";#N/A,#N/A,TRUE,"DIRECCION";#N/A,#N/A,TRUE,"RESUMEN"}</definedName>
    <definedName name="AH" hidden="1">{#N/A,#N/A,TRUE,"INGENIERIA";#N/A,#N/A,TRUE,"COMPRAS";#N/A,#N/A,TRUE,"DIRECCION";#N/A,#N/A,TRUE,"RESUMEN"}</definedName>
    <definedName name="Ai">#REF!</definedName>
    <definedName name="Aisladores" localSheetId="5">#REF!</definedName>
    <definedName name="Aisladores">#REF!</definedName>
    <definedName name="Aisladores_11" localSheetId="5">#REF!</definedName>
    <definedName name="Aisladores_11">#REF!</definedName>
    <definedName name="aiu">#REF!</definedName>
    <definedName name="AjustDelAIU">#REF!</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'[23]LISTADO '!$F$61</definedName>
    <definedName name="Alambre_N_14">'[23]LISTADO '!$F$62</definedName>
    <definedName name="Alambre_negro" localSheetId="5">#REF!</definedName>
    <definedName name="Alambre_negro">#REF!</definedName>
    <definedName name="Alambre_negro_11" localSheetId="5">#REF!</definedName>
    <definedName name="Alambre_negro_11">#REF!</definedName>
    <definedName name="ALANPUA">'[28]LISTA DE PRECIO'!$E$12</definedName>
    <definedName name="ALANR">'[28]LISTA DE PRECIO'!$E$11</definedName>
    <definedName name="ALBAÑIL_U_OFICIAL">[29]PRECIOS!$B$15</definedName>
    <definedName name="alfagia">'[21]A.P.U AULA CANO PESCAO'!$G$568</definedName>
    <definedName name="ALFAGIAS" localSheetId="5">#REF!</definedName>
    <definedName name="ALFAGIAS">#REF!</definedName>
    <definedName name="ALFAGIAS_11" localSheetId="5">#REF!</definedName>
    <definedName name="ALFAGIAS_11">#REF!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NEGRO" localSheetId="5">#REF!</definedName>
    <definedName name="ALNEGRO">#REF!</definedName>
    <definedName name="ALNEGRO_11">#REF!</definedName>
    <definedName name="ALTO">#REF!</definedName>
    <definedName name="altosutro">#REF!</definedName>
    <definedName name="altri_costi_amm">#REF!</definedName>
    <definedName name="ALTURA">#REF!</definedName>
    <definedName name="alturaarena">#REF!</definedName>
    <definedName name="ALTURAPLACAS">#REF!</definedName>
    <definedName name="Alumino_ventanas">#REF!</definedName>
    <definedName name="Alumino_ventanas_11">#REF!</definedName>
    <definedName name="ALUMTE">#REF!</definedName>
    <definedName name="Am">#REF!</definedName>
    <definedName name="Amm.Finanziario">#REF!</definedName>
    <definedName name="amm_opere_in_esercizio">'[30]Dati Generali'!$D$39</definedName>
    <definedName name="amm_pregr">'[30]Dati Generali'!$D$40</definedName>
    <definedName name="ammortamento">'[30]Dati Generali'!$D$38</definedName>
    <definedName name="amort">#REF!</definedName>
    <definedName name="Amperimetro_0_500_5A">#REF!</definedName>
    <definedName name="Amperimetro_0_500_5A_11">#REF!</definedName>
    <definedName name="An">#REF!</definedName>
    <definedName name="ANABANCO">'[31]ANALISIS RESUMIDOS'!$A$2:$D$2609</definedName>
    <definedName name="ANALISIS">#REF!</definedName>
    <definedName name="ancho">#REF!</definedName>
    <definedName name="anchodesarenador">#REF!</definedName>
    <definedName name="ANCHOPLACAS">#REF!</definedName>
    <definedName name="anchosutro">#REF!</definedName>
    <definedName name="Andamios">'[19]LISTADO '!$L$7</definedName>
    <definedName name="ANDEN" localSheetId="5">#REF!</definedName>
    <definedName name="ANDEN">#REF!</definedName>
    <definedName name="ANDEN_11" localSheetId="5">#REF!</definedName>
    <definedName name="ANDEN_11">#REF!</definedName>
    <definedName name="andenes">#REF!</definedName>
    <definedName name="angel">#REF!</definedName>
    <definedName name="Angulo_de_platina__1_x1_x1_8">'[32]L. MAT.'!#REF!</definedName>
    <definedName name="angulo3116">[33]MATERIA!$D$20</definedName>
    <definedName name="Anni">'[34]Flussi annui 2013-2057'!#REF!</definedName>
    <definedName name="anno_base">'[30]Dati Generali'!$C$2</definedName>
    <definedName name="anscount" hidden="1">1</definedName>
    <definedName name="ANTIC">'[35]1'!#REF!</definedName>
    <definedName name="ANTICIPO">[36]BASES!$B$33</definedName>
    <definedName name="Anticorrosivo">'[23]LISTADO '!$F$96</definedName>
    <definedName name="ANTONIA" localSheetId="5">IF('Desglose FM'!FABIAN,[0]!Header_Row+'Desglose FM'!Number_of_Payments,[0]!Header_Row)</definedName>
    <definedName name="ANTONIA">IF([0]!FABIAN,[0]!Header_Row+[0]!Number_of_Payments,[0]!Header_Row)</definedName>
    <definedName name="Añ">#REF!</definedName>
    <definedName name="AÑOWUIE">'[37]Res-Accide-10'!$R$2:$R$7</definedName>
    <definedName name="Ao">#REF!</definedName>
    <definedName name="Ap">#REF!</definedName>
    <definedName name="APU">[5]!absc</definedName>
    <definedName name="Apu_Acued_Herr_1.1">#REF!</definedName>
    <definedName name="Apu_Acued_Herr_1.2">#REF!</definedName>
    <definedName name="Apu_Acued_Herr_1.3">#REF!</definedName>
    <definedName name="Apu_Acued_Herr_1.4">#REF!</definedName>
    <definedName name="Apu_Acued_Mat_1.1">#REF!</definedName>
    <definedName name="Apu_Acued_Mat_1.2">#REF!</definedName>
    <definedName name="Apu_Acued_Mat_1.3">#REF!</definedName>
    <definedName name="Apu_Acued_Mat_1.4">#REF!</definedName>
    <definedName name="Apu_Acued_Mo_1.1">#REF!</definedName>
    <definedName name="Apu_Acued_Mo_1.2">#REF!</definedName>
    <definedName name="Apu_Acued_Mo_1.3">#REF!</definedName>
    <definedName name="Apu_Acued_Mo_1.4">#REF!</definedName>
    <definedName name="APU221.1">#REF!</definedName>
    <definedName name="APU221.2">#REF!</definedName>
    <definedName name="Aq">#REF!</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ANA">'[28]LISTA DE PRECIO'!$E$66</definedName>
    <definedName name="AREA">[38]FattoreK!#REF!</definedName>
    <definedName name="_xlnm.Consolidate_Area">#N/A</definedName>
    <definedName name="_xlnm.Extract">#REF!</definedName>
    <definedName name="_xlnm.Print_Area" localSheetId="1">'APU Aisl'!$A$1:$H$54</definedName>
    <definedName name="_xlnm.Print_Area" localSheetId="0">'APU Est'!$A$1:$E$58</definedName>
    <definedName name="_xlnm.Print_Area" localSheetId="3">'APU Mant '!$A$1:$AW$57</definedName>
    <definedName name="_xlnm.Print_Area" localSheetId="2">'APU Mant aisl'!$A$1:$H$58</definedName>
    <definedName name="_xlnm.Print_Area" localSheetId="5">'Desglose FM'!$A$1:$C$42</definedName>
    <definedName name="_xlnm.Print_Area" localSheetId="7">Divulgacion!$B$1:$I$35</definedName>
    <definedName name="_xlnm.Print_Area" localSheetId="6">Eventos!$B$1:$I$35</definedName>
    <definedName name="_xlnm.Print_Area" localSheetId="4">'PPTO Interv'!$A$1:$F$23</definedName>
    <definedName name="_xlnm.Print_Area">#REF!</definedName>
    <definedName name="area_stampa_risultati">[11]FattoreK!#REF!</definedName>
    <definedName name="AREA_TOTAL">#REF!</definedName>
    <definedName name="Area_Transaction_Assumptions">#REF!</definedName>
    <definedName name="Area_Valuation">#REF!</definedName>
    <definedName name="Arena" localSheetId="5">#REF!</definedName>
    <definedName name="Arena">#REF!</definedName>
    <definedName name="Arena_11" localSheetId="5">#REF!</definedName>
    <definedName name="Arena_11">#REF!</definedName>
    <definedName name="arial">#REF!</definedName>
    <definedName name="ARMENIA">[39]CONTROL!$E$19</definedName>
    <definedName name="As">#REF!</definedName>
    <definedName name="ASB">[3]AASHTO!$A$8:$F$11</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S">#REF!</definedName>
    <definedName name="ASSUNZIONI_CE">'[40]Conto economico'!$W$13:$AL$57</definedName>
    <definedName name="ASSUNZIONISP">'[40]Conto economico'!$W$75:$AL$114</definedName>
    <definedName name="At">#REF!</definedName>
    <definedName name="ATECOL">'[22]MATERIALES '!$E$74</definedName>
    <definedName name="Attivo">[40]Baan!#REF!</definedName>
    <definedName name="Au">#REF!</definedName>
    <definedName name="AUI">#REF!</definedName>
    <definedName name="aumentocosti">[41]Assumption_invest.!#REF!</definedName>
    <definedName name="auto1">#REF!</definedName>
    <definedName name="auto2">#REF!</definedName>
    <definedName name="avcashf">#REF!</definedName>
    <definedName name="avcashv">#REF!</definedName>
    <definedName name="avvatrecf">#REF!</definedName>
    <definedName name="avvatrecv">#REF!</definedName>
    <definedName name="avvatrevf">#REF!</definedName>
    <definedName name="Ax">#REF!</definedName>
    <definedName name="Ay">#REF!</definedName>
    <definedName name="AYUDANTE" localSheetId="5">#REF!</definedName>
    <definedName name="AYUDANTE">#REF!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b">#REF!</definedName>
    <definedName name="B.DATOS">[2]BS.DATOS!$B$5:$N$30</definedName>
    <definedName name="Ba">#REF!</definedName>
    <definedName name="BACK_A">[6]AcqIS:AcqBSCF!$A$54:$L$55</definedName>
    <definedName name="backup">#REF!</definedName>
    <definedName name="balan" hidden="1">'[8]ETAPA 50 SMMLV'!#REF!</definedName>
    <definedName name="Balasto" localSheetId="5">#REF!</definedName>
    <definedName name="Balasto">#REF!</definedName>
    <definedName name="Balasto_11" localSheetId="5">#REF!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LDOSIN">#REF!</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RRANQUILLA">#REF!</definedName>
    <definedName name="BASE">#REF!</definedName>
    <definedName name="Base_datos_IM">#REF!</definedName>
    <definedName name="BASE_ESPEZANTE">'[22]MATERIALES '!$E$73</definedName>
    <definedName name="_xlnm.Database">#REF!</definedName>
    <definedName name="BaseYear">#REF!</definedName>
    <definedName name="Bb">#REF!</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ep">#REF!</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#REF!</definedName>
    <definedName name="Beg_Bal">#REF!</definedName>
    <definedName name="bench">#REF!</definedName>
    <definedName name="Beni_non_reversibili">#REF!</definedName>
    <definedName name="Bf">#REF!</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#REF!</definedName>
    <definedName name="Bi">#REF!</definedName>
    <definedName name="Bid_Price">#REF!</definedName>
    <definedName name="bimestre">'[42]ESTADO RED'!$E$8</definedName>
    <definedName name="Bisagra_de_piso_pivotante" localSheetId="5">#REF!</definedName>
    <definedName name="Bisagra_de_piso_pivotante">#REF!</definedName>
    <definedName name="Bisagra_de_piso_pivotante_11" localSheetId="5">#REF!</definedName>
    <definedName name="Bisagra_de_piso_pivotante_11">#REF!</definedName>
    <definedName name="BJHVVHGH" localSheetId="5">DATE(YEAR([0]!Loan_Start),MONTH([0]!Loan_Start)+Payment_Number,DAY([0]!Loan_Start))</definedName>
    <definedName name="BJHVVHGH">DATE(YEAR([0]!Loan_Start),MONTH([0]!Loan_Start)+Payment_Number,DAY([0]!Loan_Start))</definedName>
    <definedName name="Bk">#REF!</definedName>
    <definedName name="BLDGCOST">#REF!</definedName>
    <definedName name="BLOQCEMEN" localSheetId="5">#REF!</definedName>
    <definedName name="BLOQCEMEN">#REF!</definedName>
    <definedName name="BLOQCEMEN_11" localSheetId="5">#REF!</definedName>
    <definedName name="BLOQCEMEN_11">#REF!</definedName>
    <definedName name="BLOQUE">#REF!</definedName>
    <definedName name="Bloque_abusardado">'[19]LISTADO '!$F$25</definedName>
    <definedName name="Bloque_de_concreto_0_10" localSheetId="5">#REF!</definedName>
    <definedName name="Bloque_de_concreto_0_10">#REF!</definedName>
    <definedName name="Bloque_de_concreto_0_10_11" localSheetId="5">#REF!</definedName>
    <definedName name="Bloque_de_concreto_0_10_11">#REF!</definedName>
    <definedName name="Bloque_de_concreto_0_20" localSheetId="5">#REF!</definedName>
    <definedName name="Bloque_de_concreto_0_20">#REF!</definedName>
    <definedName name="Bloque_de_concreto_0_20_11">#REF!</definedName>
    <definedName name="BLOQUE_N_4">'[19]LISTADO '!$F$20</definedName>
    <definedName name="Bloque_N4">'[23]LISTADO '!$F$10</definedName>
    <definedName name="BLPH1" hidden="1">#REF!</definedName>
    <definedName name="BLPH10" hidden="1">[43]Teknion!$F$7</definedName>
    <definedName name="BLPH11" hidden="1">'[43]Samas Groep'!$A$7</definedName>
    <definedName name="BLPH12" hidden="1">'[43]Samas Groep'!$F$7</definedName>
    <definedName name="BLPH2" localSheetId="5" hidden="1">#REF!</definedName>
    <definedName name="BLPH2" hidden="1">#REF!</definedName>
    <definedName name="BLPH3" localSheetId="5" hidden="1">#REF!</definedName>
    <definedName name="BLPH3" hidden="1">#REF!</definedName>
    <definedName name="BLPH4" localSheetId="5" hidden="1">#REF!</definedName>
    <definedName name="BLPH4" hidden="1">#REF!</definedName>
    <definedName name="BLPH5" hidden="1">'[43]Hon Industries'!$A$7</definedName>
    <definedName name="BLPH6" hidden="1">'[43]Hon Industries'!$F$7</definedName>
    <definedName name="BLPH7" hidden="1">'[43]Herman Miller'!$A$7</definedName>
    <definedName name="BLPH8" hidden="1">'[43]Herman Miller'!$F$7</definedName>
    <definedName name="BLPH9" hidden="1">[43]Teknion!$A$7</definedName>
    <definedName name="Bm">#REF!</definedName>
    <definedName name="Bn">#REF!</definedName>
    <definedName name="BOMBASTABLA2.2">#REF!</definedName>
    <definedName name="BOMBEOALCANTARILLADOTABLA1.9">'[2]INFORMACIÓN REFERENCIA'!$B$415:$N$426</definedName>
    <definedName name="Bombilla_100w" localSheetId="5">#REF!</definedName>
    <definedName name="Bombilla_100w">#REF!</definedName>
    <definedName name="Bombilla_100w_11" localSheetId="5">#REF!</definedName>
    <definedName name="Bombilla_100w_11">#REF!</definedName>
    <definedName name="BORDE1">#REF!</definedName>
    <definedName name="BORDE2">#REF!</definedName>
    <definedName name="BORDE3">#REF!</definedName>
    <definedName name="bordillo">#REF!</definedName>
    <definedName name="BORDILLOS">#REF!</definedName>
    <definedName name="BORDILLOS_11">#REF!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 localSheetId="5">#REF!</definedName>
    <definedName name="BREA">#REF!</definedName>
    <definedName name="BREA_11" localSheetId="5">#REF!</definedName>
    <definedName name="BREA_11">#REF!</definedName>
    <definedName name="Breaker_20_amp">'[23]LISTADO '!$F$67</definedName>
    <definedName name="Breaker_de_1x15_A" localSheetId="5">#REF!</definedName>
    <definedName name="Breaker_de_1x15_A">#REF!</definedName>
    <definedName name="Breaker_de_1x15_A_11" localSheetId="5">#REF!</definedName>
    <definedName name="Breaker_de_1x15_A_11">#REF!</definedName>
    <definedName name="Breaker_de_1x30_A" localSheetId="5">#REF!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'[32]L. MAT.'!#REF!</definedName>
    <definedName name="Brilladora">'[32]L. MAT.'!#REF!</definedName>
    <definedName name="BS">#REF!</definedName>
    <definedName name="bsb" localSheetId="5" hidden="1">{"via1",#N/A,TRUE,"general";"via2",#N/A,TRUE,"general";"via3",#N/A,TRUE,"general"}</definedName>
    <definedName name="bsb" hidden="1">{"via1",#N/A,TRUE,"general";"via2",#N/A,TRUE,"general";"via3",#N/A,TRUE,"general"}</definedName>
    <definedName name="bscheck">#REF!</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CARAMANGA">#REF!</definedName>
    <definedName name="bueno">#REF!</definedName>
    <definedName name="BuiltIn_Print_Area">'[44]PTAR ANDES'!$A$4:$H$272</definedName>
    <definedName name="BuiltIn_Print_Area___0">#REF!</definedName>
    <definedName name="BuiltIn_Print_Titles">#N/A</definedName>
    <definedName name="Buje_sanit__4_x2" localSheetId="5">#REF!</definedName>
    <definedName name="Buje_sanit__4_x2">#REF!</definedName>
    <definedName name="Buje_sanit__4_x2_11" localSheetId="5">#REF!</definedName>
    <definedName name="Buje_sanit__4_x2_11">#REF!</definedName>
    <definedName name="Buje_sanit__4_x3">#REF!</definedName>
    <definedName name="Buje_sanit__4_x3_11">#REF!</definedName>
    <definedName name="BULLDOZER">#REF!</definedName>
    <definedName name="Bulldozer_Komatzu_D50A_15">#REF!</definedName>
    <definedName name="Bulldozer_Komatzu_D50A_15_11">#REF!</definedName>
    <definedName name="Bulldozer_Komatzu_D53A_16">#REF!</definedName>
    <definedName name="Bulldozer_Komatzu_D53A_16_11">#REF!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N.">#REF!</definedName>
    <definedName name="C_">#REF!</definedName>
    <definedName name="Ca">#REF!</definedName>
    <definedName name="CABALLETE" localSheetId="5">#REF!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'[23]LISTADO '!$F$57</definedName>
    <definedName name="Cable_cobre_N_6">'[23]LISTADO '!$F$59</definedName>
    <definedName name="Cable_N__6_AWG_CU" localSheetId="5">#REF!</definedName>
    <definedName name="Cable_N__6_AWG_CU">#REF!</definedName>
    <definedName name="Cable_N__6_AWG_CU_11" localSheetId="5">#REF!</definedName>
    <definedName name="Cable_N__6_AWG_CU_11">#REF!</definedName>
    <definedName name="Cable_N_2_desnudo">'[23]LISTADO '!$F$41</definedName>
    <definedName name="Cable_n_8">'[23]LISTADO '!$F$109</definedName>
    <definedName name="CADENERO">[20]PRECIOS!$B$14</definedName>
    <definedName name="CADENERO1">#REF!</definedName>
    <definedName name="CADENERO2">#REF!</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2.4">[24]MATERIALES!$H$30</definedName>
    <definedName name="CAJADESARE" localSheetId="5">#REF!</definedName>
    <definedName name="CAJADESARE">#REF!</definedName>
    <definedName name="CAJADESARE_11" localSheetId="5">#REF!</definedName>
    <definedName name="CAJADESARE_11">#REF!</definedName>
    <definedName name="Cajas_2_4">'[23]LISTADO '!$F$79</definedName>
    <definedName name="Cajas_octogonales">'[23]LISTADO '!$F$78</definedName>
    <definedName name="CAJAS60" localSheetId="5">#REF!</definedName>
    <definedName name="CAJAS60">#REF!</definedName>
    <definedName name="CAJAS60_11" localSheetId="5">#REF!</definedName>
    <definedName name="CAJAS60_11">#REF!</definedName>
    <definedName name="CALC_FOGLIO">#N/A</definedName>
    <definedName name="CALCULO">'[2]CALCULO POI'!#REF!</definedName>
    <definedName name="calculopozo1">'[2]CALCULO POI'!#REF!</definedName>
    <definedName name="CALCULOPOZOS">'[2]CALCULO POI'!#REF!</definedName>
    <definedName name="calculopozos1">'[2]CALCULO POI'!$B$120:$C$154</definedName>
    <definedName name="CALCULOS">'[2]CALCULO POI'!$B$118:$CV$154</definedName>
    <definedName name="CALCULOSALCANTARILLADO">'[2]CALCULO POI'!$B$324:$BP$360</definedName>
    <definedName name="CalP">'[2]CALCULO POI'!#REF!</definedName>
    <definedName name="cama">[4]datos!$U$5:$U$300</definedName>
    <definedName name="Camion" localSheetId="5">#REF!</definedName>
    <definedName name="Camion">#REF!</definedName>
    <definedName name="Camion_11" localSheetId="5">#REF!</definedName>
    <definedName name="Camion_11">#REF!</definedName>
    <definedName name="CANAL_SUPER">'[22]MATERIALES '!$E$85</definedName>
    <definedName name="Cant" localSheetId="5">#REF!</definedName>
    <definedName name="Cant">#REF!</definedName>
    <definedName name="cant.">#REF!</definedName>
    <definedName name="Cant_Descapote">#REF!</definedName>
    <definedName name="Cant_Llenos">#REF!</definedName>
    <definedName name="Cant_Pavimento">#REF!</definedName>
    <definedName name="Cant_Perimetro">#REF!</definedName>
    <definedName name="Cant_Replanteo">#REF!</definedName>
    <definedName name="cantid">#REF!</definedName>
    <definedName name="Cantidades">#REF!</definedName>
    <definedName name="CANTIDADESDEOBRA">'[2]CALCULO POI'!$B$161:$R$196</definedName>
    <definedName name="CAOLIN">#REF!</definedName>
    <definedName name="Capacete_2">'[23]LISTADO '!$F$80</definedName>
    <definedName name="Capex">#REF!</definedName>
    <definedName name="Capitale_circolante">'[40]Conto economico'!#REF!</definedName>
    <definedName name="capnumber">#REF!</definedName>
    <definedName name="CAPRATE">#REF!</definedName>
    <definedName name="capx">#REF!</definedName>
    <definedName name="CARBONATO">'[22]MATERIALES '!$E$71</definedName>
    <definedName name="CARBUROTOT" localSheetId="5">#REF!</definedName>
    <definedName name="CARBUROTOT">#REF!</definedName>
    <definedName name="CARBUROTOT_11" localSheetId="5">#REF!</definedName>
    <definedName name="CARBUROTOT_11">#REF!</definedName>
    <definedName name="CARGADOR">#REF!</definedName>
    <definedName name="Cargador_Dresser_515B">#REF!</definedName>
    <definedName name="Cargador_Dresser_515B_11">#REF!</definedName>
    <definedName name="cargos">[45]Salarios!$A$24:$A$37</definedName>
    <definedName name="CARLOS" localSheetId="5">DATE(YEAR([0]!Loan_Start),MONTH([0]!Loan_Start)+Payment_Number,DAY([0]!Loan_Start))</definedName>
    <definedName name="CARLOS">DATE(YEAR([0]!Loan_Start),MONTH([0]!Loan_Start)+Payment_Number,DAY([0]!Loan_Start))</definedName>
    <definedName name="CAROL">'[27]precios-básicos2002'!$C$12:$C$56</definedName>
    <definedName name="carol1">'[27]precios-básicos2002'!$C$12:$C$56</definedName>
    <definedName name="CARRETERAS">[27]DATOS!$A$9</definedName>
    <definedName name="CARRTA">'[28]LISTA DE PRECIO'!$E$54</definedName>
    <definedName name="CARTAGENA">#REF!</definedName>
    <definedName name="CARTAGO">[46]CONTROL!$E$21</definedName>
    <definedName name="case">#REF!</definedName>
    <definedName name="CASE2">#REF!</definedName>
    <definedName name="casenumber">#REF!</definedName>
    <definedName name="CASETONES" localSheetId="5">#REF!</definedName>
    <definedName name="CASETONES">#REF!</definedName>
    <definedName name="CASETONES_11" localSheetId="5">#REF!</definedName>
    <definedName name="CASETONES_11">#REF!</definedName>
    <definedName name="Cashband1copy">#REF!</definedName>
    <definedName name="Cashband1paste">#REF!</definedName>
    <definedName name="Cashband2copy">#REF!</definedName>
    <definedName name="Cashband2paste">#REF!</definedName>
    <definedName name="CassaFormula">[47]FinancingActivity!#REF!</definedName>
    <definedName name="cau">#REF!</definedName>
    <definedName name="CB">#REF!</definedName>
    <definedName name="CBS">#REF!</definedName>
    <definedName name="Cc">#REF!</definedName>
    <definedName name="ccase">#REF!</definedName>
    <definedName name="cccc">'[48]UNITARIO AULAS'!$G$586</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'[49]A. P. U.'!#REF!</definedName>
    <definedName name="ccto210">#REF!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cdc" localSheetId="5" hidden="1">{"via1",#N/A,TRUE,"general";"via2",#N/A,TRUE,"general";"via3",#N/A,TRUE,"general"}</definedName>
    <definedName name="cdcdc" hidden="1">{"via1",#N/A,TRUE,"general";"via2",#N/A,TRUE,"general";"via3",#N/A,TRUE,"general"}</definedName>
    <definedName name="CDctrl">[50]CDItem!$G$8</definedName>
    <definedName name="Ce">#REF!</definedName>
    <definedName name="CEBLANCO">#REF!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BLAN." localSheetId="5">#REF!</definedName>
    <definedName name="CEMENTBLAN.">#REF!</definedName>
    <definedName name="CEMENTBLAN._11" localSheetId="5">#REF!</definedName>
    <definedName name="CEMENTBLAN._11">#REF!</definedName>
    <definedName name="Cemento" localSheetId="5">#REF!</definedName>
    <definedName name="Cemento">#REF!</definedName>
    <definedName name="Cemento_11">#REF!</definedName>
    <definedName name="Cemento_Blanco">#REF!</definedName>
    <definedName name="Cemento_Blanco_11">#REF!</definedName>
    <definedName name="CENEFAMALLA">#REF!</definedName>
    <definedName name="CENEFAMALLA_11">#REF!</definedName>
    <definedName name="Cera_para_pisos">'[32]L. MAT.'!#REF!</definedName>
    <definedName name="Cerradura_de_perilla" localSheetId="5">#REF!</definedName>
    <definedName name="Cerradura_de_perilla">#REF!</definedName>
    <definedName name="Cerradura_de_perilla_11" localSheetId="5">#REF!</definedName>
    <definedName name="Cerradura_de_perilla_11">#REF!</definedName>
    <definedName name="Cf">#REF!</definedName>
    <definedName name="Cg">#REF!</definedName>
    <definedName name="Ch">#REF!</definedName>
    <definedName name="check">#REF!</definedName>
    <definedName name="checkiter">[11]FattoreK!#REF!</definedName>
    <definedName name="CHEQUE3_4">#REF!</definedName>
    <definedName name="CHEQUE3_4_11">#REF!</definedName>
    <definedName name="China">#REF!</definedName>
    <definedName name="China_11">#REF!</definedName>
    <definedName name="Ci">#REF!</definedName>
    <definedName name="ciccio">[51]Tdb!$B$1</definedName>
    <definedName name="CIELORASOTOT">#REF!</definedName>
    <definedName name="CIELORASOTOT_11">#REF!</definedName>
    <definedName name="Cinta_Schotch_super_33">'[23]LISTADO '!$F$64</definedName>
    <definedName name="Cinta_scotch_23">'[23]LISTADO '!$F$65</definedName>
    <definedName name="CINTA_V_15">#REF!</definedName>
    <definedName name="CIPE">[52]Input!$B$287</definedName>
    <definedName name="CIUDAD">[53]PREC!$B$1</definedName>
    <definedName name="Cj">#REF!</definedName>
    <definedName name="Ck">#REF!</definedName>
    <definedName name="Cll">#REF!</definedName>
    <definedName name="Cll_4N__15_AE_40_San_Eduardo_II_Etapa._Tel_750372._Cúcuta_Colombia.">#REF!</definedName>
    <definedName name="CLOSBS">#REF!</definedName>
    <definedName name="CLOSETTOT">#REF!</definedName>
    <definedName name="CLOSETTOT_11">#REF!</definedName>
    <definedName name="Cm">#REF!</definedName>
    <definedName name="CM2D">#REF!</definedName>
    <definedName name="CMMO">'[28]LISTA DE PRECIO'!$E$42</definedName>
    <definedName name="Cn">#REF!</definedName>
    <definedName name="Cñ">#REF!</definedName>
    <definedName name="Co">#REF!</definedName>
    <definedName name="CO_3000">[28]BASICOS!$C$56</definedName>
    <definedName name="COBERTURA">[54]devdics!$A$83:$BV$164</definedName>
    <definedName name="COBERTURA_2">[54]devdics!$A$83:$BV$164</definedName>
    <definedName name="CODIGO">[55]CODCONST!$A$11:$C$11</definedName>
    <definedName name="CODMAT">#REF!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'[32]L. MAT.'!#REF!</definedName>
    <definedName name="coe">#REF!</definedName>
    <definedName name="Coef.erradas">#REF!</definedName>
    <definedName name="COEF.INFILT">#REF!</definedName>
    <definedName name="coef.retorno">#REF!</definedName>
    <definedName name="coeff_1">'[56]Introiti Tangenziale'!#REF!</definedName>
    <definedName name="coeff_2">'[56]Introiti Tangenziale'!#REF!</definedName>
    <definedName name="coeff_3">'[56]Introiti Tangenziale'!#REF!</definedName>
    <definedName name="coeff_4">'[56]Introiti Tangenziale'!#REF!</definedName>
    <definedName name="coeff_5">'[56]Introiti Tangenziale'!#REF!</definedName>
    <definedName name="coeficienterugosidad">'[2]INFORMACIÓN REFERENCIA'!$B$90:$C$101</definedName>
    <definedName name="cogs">#REF!</definedName>
    <definedName name="col_dos">#REF!</definedName>
    <definedName name="col10x20">'[21]A.P.U AULA CANO PESCAO'!$G$491</definedName>
    <definedName name="COLAMARRE2" localSheetId="5">#REF!</definedName>
    <definedName name="COLAMARRE2">#REF!</definedName>
    <definedName name="COLAMARRE2_11" localSheetId="5">#REF!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20X20">#REF!</definedName>
    <definedName name="COLUMNA20X20_11">#REF!</definedName>
    <definedName name="COLUMNAS20X30">#REF!</definedName>
    <definedName name="COLUMNAS20X30_11">#REF!</definedName>
    <definedName name="Comfee">#REF!</definedName>
    <definedName name="comfee2">#REF!</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anyName">#REF!</definedName>
    <definedName name="COMPR">'[28]LISTA DE PRECIO'!$E$39</definedName>
    <definedName name="COMPRESOR.185">[57]Precios!$A$18</definedName>
    <definedName name="CON_3000">#REF!</definedName>
    <definedName name="CONC_2200">[28]BASICOS!$C$24</definedName>
    <definedName name="CONCRE123">#REF!</definedName>
    <definedName name="CONCRE124" localSheetId="5">#REF!</definedName>
    <definedName name="CONCRE124">#REF!</definedName>
    <definedName name="CONCRE124_11" localSheetId="5">#REF!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CICLOPEO">#REF!</definedName>
    <definedName name="CONCRETO_CICLOPEO_11">#REF!</definedName>
    <definedName name="CONCRETO0_05">#REF!</definedName>
    <definedName name="CONCRETO0_05_11">#REF!</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UCCION331">'[2]INFORMACIÓN REFERENCIA'!$B$122:$E$133</definedName>
    <definedName name="CONDUCCIONTABLA3.3.1">'[2]INFORMACIÓN REFERENCIA'!$B$122:$D$133</definedName>
    <definedName name="conduit1.2">[24]MATERIALES!$H$34</definedName>
    <definedName name="conexiondomiciliaria">#REF!</definedName>
    <definedName name="CONSORCIO">[58]DATOS!$B$2</definedName>
    <definedName name="constr">[4]datos!$K$5:$K$200</definedName>
    <definedName name="ConstrnMargin">[59]Res!#REF!</definedName>
    <definedName name="consumo">#REF!</definedName>
    <definedName name="Conto_Econ.In_dollari">[40]Menù!#REF!</definedName>
    <definedName name="CONTRIBU">[60]IPM!$A$1:$V$8</definedName>
    <definedName name="Contributi">#REF!</definedName>
    <definedName name="Contributo">[18]Assumption!$D$54</definedName>
    <definedName name="contributoIstralcio">#REF!</definedName>
    <definedName name="COP">#REF!</definedName>
    <definedName name="copia">#REF!</definedName>
    <definedName name="correa">'[21]A.P.U AULA CANO PESCAO'!$G$687</definedName>
    <definedName name="corte">#REF!</definedName>
    <definedName name="corterocoso">#REF!</definedName>
    <definedName name="costi">[41]Assumption_invest.!#REF!</definedName>
    <definedName name="costi_amm_est">#REF!</definedName>
    <definedName name="Costi_Capitalizzati">#REF!</definedName>
    <definedName name="Costi_Operativi">#REF!</definedName>
    <definedName name="costiA1">[34]Input!#REF!</definedName>
    <definedName name="Costidiretti">#REF!</definedName>
    <definedName name="Costo_Indctos">#REF!</definedName>
    <definedName name="costocajadistrib">'[61]Fibra Óptica'!#REF!</definedName>
    <definedName name="costoempalme">'[61]Fibra Óptica'!#REF!</definedName>
    <definedName name="costoempalmeducto">'[61]Fibra Óptica'!#REF!</definedName>
    <definedName name="costoinstalmicro">'[61]Fibra Óptica'!#REF!</definedName>
    <definedName name="costomicroducto">'[61]Fibra Óptica'!#REF!</definedName>
    <definedName name="COSTOPERSONALTABLA1.5.3">'[2]INFORMACIÓN REFERENCIA'!$B$542:$F$545</definedName>
    <definedName name="COSTOPERSONALTABLA1.5.4">'[2]INFORMACIÓN REFERENCIA'!$B$549:$G$560</definedName>
    <definedName name="COSTOPERSONALTABLA1.5.5">'[2]INFORMACIÓN REFERENCIA'!$B$564:$G$621</definedName>
    <definedName name="COSTOREDESALCTABLA7.4">#REF!</definedName>
    <definedName name="COSTOREDESTABLA7.3">#REF!</definedName>
    <definedName name="COSTOSCONDUCCIONACU">'[2]BD COSTOS UNIDAD CONSTRUCTIVA'!$B$34:$J$49</definedName>
    <definedName name="costruzione">[41]Assumption_invest.!#REF!</definedName>
    <definedName name="cotas">[62]cotas!$B$2:$C$257</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perf_99b">'[6]#REF'!$Q$162</definedName>
    <definedName name="Cov_Univ_Avg">#REF!</definedName>
    <definedName name="Cov_Univ_Total">#REF!</definedName>
    <definedName name="CP">#REF!</definedName>
    <definedName name="Cq">#REF!</definedName>
    <definedName name="Cr">#REF!</definedName>
    <definedName name="CRITERIO">#REF!</definedName>
    <definedName name="_xlnm.Criteri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u">#REF!</definedName>
    <definedName name="CU_AA">'[28]FACTOR_PREST Y CUADRILLAS'!$E$66</definedName>
    <definedName name="CU_BB">'[28]FACTOR_PREST Y CUADRILLAS'!$E$75</definedName>
    <definedName name="CU_VV">'[28]FACTOR_PREST Y CUADRILLAS'!$E$122</definedName>
    <definedName name="CUAALB">[63]CUADRILLAS!$D$73</definedName>
    <definedName name="CUACON">[63]CUADRILLAS!$D$62</definedName>
    <definedName name="CUADRI1" localSheetId="5">#REF!</definedName>
    <definedName name="CUADRI1">#REF!</definedName>
    <definedName name="CUADRI1_11" localSheetId="5">#REF!</definedName>
    <definedName name="CUADRI1_11">#REF!</definedName>
    <definedName name="CUADRI2" localSheetId="5">#REF!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[64]CUADRILLA!$B$3:$B$14</definedName>
    <definedName name="CUADRILLA.A">[65]CUAD!$D$17</definedName>
    <definedName name="Cuadrilla_A" localSheetId="5">#REF!</definedName>
    <definedName name="Cuadrilla_A">#REF!</definedName>
    <definedName name="Cuadrilla_A_11" localSheetId="5">#REF!</definedName>
    <definedName name="Cuadrilla_A_11">#REF!</definedName>
    <definedName name="Cuadrilla_B" localSheetId="5">#REF!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s">[66]Cuadrillas!$A$11:$I$73</definedName>
    <definedName name="CUADRO">#N/A</definedName>
    <definedName name="CUADRO10">[67]Hoja1!$B$2:$Z$70</definedName>
    <definedName name="CUADRO11">[67]Hoja1!$B$2:$G$42</definedName>
    <definedName name="CUADRO12">[67]Hoja1!$B$2:$S$104</definedName>
    <definedName name="CUADRO13">[67]Hoja1!$B$2:$K$98</definedName>
    <definedName name="CUADRO14">[67]Hoja1!$B$2:$H$67</definedName>
    <definedName name="CUADRO15">[67]Hoja1!$B$2:$H$112</definedName>
    <definedName name="CUADRO16">[67]Hoja1!$B$2:$J$114</definedName>
    <definedName name="CUADRO17">[67]Hoja1!$B$2:$I$108</definedName>
    <definedName name="CUADRO18">[67]Hoja1!$B$2:$H$159</definedName>
    <definedName name="CUADRO19">[67]Hoja1!$B$2:$K$30</definedName>
    <definedName name="CUADRO20">[67]Hoja1!$B$2:$F$113</definedName>
    <definedName name="CUADRO8">[67]Hoja1!$B$2:$E$66</definedName>
    <definedName name="CUADRO9">[67]Hoja1!$B$2:$O$95</definedName>
    <definedName name="CUAEXC">[63]CUADRILLAS!$D$49</definedName>
    <definedName name="cuaII3A">[68]A!$B$3:$J$101</definedName>
    <definedName name="cuaII3B">[68]A!$B$110:$I$208</definedName>
    <definedName name="cuaII3C">[68]A!$B$217:$I$316</definedName>
    <definedName name="cuaII4A">[68]A!$N$3:$T$104</definedName>
    <definedName name="cuaII4B">[68]A!$N$110:$T$211</definedName>
    <definedName name="cuaII4C">[68]A!$N$217:$T$318</definedName>
    <definedName name="cuaII5A">[68]A!$X$3:$AE$103</definedName>
    <definedName name="cuaII5B">[68]A!$X$110:$AD$210</definedName>
    <definedName name="cuaII5C">[68]A!$X$217:$AD$317</definedName>
    <definedName name="CUAPLO">#REF!</definedName>
    <definedName name="CUATOP">#REF!</definedName>
    <definedName name="cubierta">'[21]A.P.U AULA CANO PESCAO'!$G$725</definedName>
    <definedName name="Cubierta_Angulo_1_x1_x1_8" localSheetId="5">#REF!</definedName>
    <definedName name="Cubierta_Angulo_1_x1_x1_8">#REF!</definedName>
    <definedName name="Cubierta_Angulo_1_x1_x1_8_11" localSheetId="5">#REF!</definedName>
    <definedName name="Cubierta_Angulo_1_x1_x1_8_11">#REF!</definedName>
    <definedName name="Cubierta_Angulo_1_x1_x3_16" localSheetId="5">#REF!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[69]Hoja1!$A:$IV</definedName>
    <definedName name="CUCON">#REF!</definedName>
    <definedName name="CUEXC">#REF!</definedName>
    <definedName name="CUNET" localSheetId="5" hidden="1">{"via1",#N/A,TRUE,"general";"via2",#N/A,TRUE,"general";"via3",#N/A,TRUE,"general"}</definedName>
    <definedName name="CUNET" hidden="1">{"via1",#N/A,TRUE,"general";"via2",#N/A,TRUE,"general";"via3",#N/A,TRUE,"general"}</definedName>
    <definedName name="cuneta">#REF!</definedName>
    <definedName name="Cunete_pintura">'[19]LISTADO '!$F$26</definedName>
    <definedName name="CUPLOM">#REF!</definedName>
    <definedName name="currency">[6]Inputs!$C$23</definedName>
    <definedName name="CurrencyHomeCell">#REF!</definedName>
    <definedName name="Curva_PVC_1" localSheetId="5">#REF!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conduit">[24]MATERIALES!$H$33</definedName>
    <definedName name="Curvas_1_2">'[23]LISTADO '!$F$88</definedName>
    <definedName name="Curvas_2">'[23]LISTADO '!$F$91</definedName>
    <definedName name="CUTOP">#REF!</definedName>
    <definedName name="Cv">#REF!</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S">[58]DATOS!$B$1</definedName>
    <definedName name="CVXC" localSheetId="5" hidden="1">{"via1",#N/A,TRUE,"general";"via2",#N/A,TRUE,"general";"via3",#N/A,TRUE,"general"}</definedName>
    <definedName name="CVXC" hidden="1">{"via1",#N/A,TRUE,"general";"via2",#N/A,TRUE,"general";"via3",#N/A,TRUE,"general"}</definedName>
    <definedName name="Cw">#REF!</definedName>
    <definedName name="Cwvu.GREY_ALL." localSheetId="5" hidden="1">#REF!</definedName>
    <definedName name="Cwvu.GREY_ALL." hidden="1">#REF!</definedName>
    <definedName name="Cx">#REF!</definedName>
    <definedName name="Cy">#REF!</definedName>
    <definedName name="d" localSheetId="5" hidden="1">{"test2",#N/A,TRUE,"Prices"}</definedName>
    <definedName name="d" hidden="1">{"test2",#N/A,TRUE,"Prices"}</definedName>
    <definedName name="D_m">[4]bases!$A$2:$K$43</definedName>
    <definedName name="d_percápita">#REF!</definedName>
    <definedName name="DANI">[27]ITEMS!$B$6:$B$176</definedName>
    <definedName name="DARIPAVA_SOFTWARE_INC">#REF!</definedName>
    <definedName name="DAS">'[61]Fibra Óptica'!#REF!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'[70]Dati prestito'!$F$13</definedName>
    <definedName name="data2">'[70]Dati prestito'!$F$16</definedName>
    <definedName name="data3">#REF!</definedName>
    <definedName name="data4">'[70]Dati prestito'!$F$17</definedName>
    <definedName name="data6">'[70]Dati prestito'!$I$18</definedName>
    <definedName name="Database">#REF!</definedName>
    <definedName name="dataxf">[71]Tax!#REF!</definedName>
    <definedName name="dataxv">[71]Tax!#REF!</definedName>
    <definedName name="date">#REF!</definedName>
    <definedName name="DATOS">[72]DATOS!$A$21:$D$190</definedName>
    <definedName name="days_per_annum">[71]NTBAss!#REF!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acm">#REF!</definedName>
    <definedName name="DCF">#REF!</definedName>
    <definedName name="DCSDCTV" localSheetId="5" hidden="1">{"via1",#N/A,TRUE,"general";"via2",#N/A,TRUE,"general";"via3",#N/A,TRUE,"general"}</definedName>
    <definedName name="DCSDCTV" hidden="1">{"via1",#N/A,TRUE,"general";"via2",#N/A,TRUE,"general";"via3",#N/A,TRUE,"general"}</definedName>
    <definedName name="DD">#REF!</definedName>
    <definedName name="ddd" localSheetId="5" hidden="1">{"via1",#N/A,TRUE,"general";"via2",#N/A,TRUE,"general";"via3",#N/A,TRUE,"general"}</definedName>
    <definedName name="ddd" hidden="1">{"via1",#N/A,TRUE,"general";"via2",#N/A,TRUE,"general";"via3",#N/A,TRUE,"general"}</definedName>
    <definedName name="DDDD" localSheetId="5">IF('Desglose FM'!Values_Entered,[0]!Header_Row+'Desglose FM'!Number_of_Payments,[0]!Header_Row)</definedName>
    <definedName name="DDDD">IF([0]!Values_Entered,[0]!Header_Row+[0]!Number_of_Payments,[0]!Header_Row)</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bt">#REF!</definedName>
    <definedName name="Debt_5..........................................................................................................................">#REF!</definedName>
    <definedName name="Debt_Space">#REF!</definedName>
    <definedName name="debtamort">#REF!</definedName>
    <definedName name="debtrig">#REF!</definedName>
    <definedName name="decrasing">[40]Assumptions!#REF!</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flexión">'[73]Coficiente de Pérdidas'!$A$2:$B$10</definedName>
    <definedName name="DEMANDA">#REF!</definedName>
    <definedName name="demolicion">#REF!</definedName>
    <definedName name="demolicioncuneta">#REF!</definedName>
    <definedName name="DEP">#REF!</definedName>
    <definedName name="depr">#REF!</definedName>
    <definedName name="depr._override">#REF!</definedName>
    <definedName name="descapote">'[21]A.P.U AULA CANO PESCAO'!$G$42</definedName>
    <definedName name="DESCAPOTOT" localSheetId="5">#REF!</definedName>
    <definedName name="DESCAPOTOT">#REF!</definedName>
    <definedName name="DESCAPOTOT_11" localSheetId="5">#REF!</definedName>
    <definedName name="DESCAPOTOT_11">#REF!</definedName>
    <definedName name="Descrip_cuadrillas">#REF!</definedName>
    <definedName name="Descrip_equipos">#REF!</definedName>
    <definedName name="Descrip_transporte">#REF!</definedName>
    <definedName name="Descripción">[74]Mat!$A$12:$A$630</definedName>
    <definedName name="DETENCION">#REF!</definedName>
    <definedName name="deuda">[75]deuda!$A:$IV</definedName>
    <definedName name="deuda2">[76]deuda!$A:$IV</definedName>
    <definedName name="DEX">#REF!</definedName>
    <definedName name="df"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gg">'[48]UNITARIO AULAS'!$G$311</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[70]Personalizza!$G$21</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iametros">#REF!</definedName>
    <definedName name="diamm">[4]datos!$D$5:$D$300</definedName>
    <definedName name="diasacumulacion">#REF!</definedName>
    <definedName name="DIASROTACION">#REF!</definedName>
    <definedName name="Dif.Este">#REF!</definedName>
    <definedName name="Dif.Norte">#REF!</definedName>
    <definedName name="DIFERENCIAL">'[28]LISTA DE PRECIO'!$E$41</definedName>
    <definedName name="Dilataciones_en_bronce" localSheetId="5">#REF!</definedName>
    <definedName name="Dilataciones_en_bronce">#REF!</definedName>
    <definedName name="Dilataciones_en_bronce_11" localSheetId="5">#REF!</definedName>
    <definedName name="Dilataciones_en_bronce_11">#REF!</definedName>
    <definedName name="dina">#REF!</definedName>
    <definedName name="DINTELES">#REF!</definedName>
    <definedName name="DINTELES_11">#REF!</definedName>
    <definedName name="Director_Administrativo">#REF!</definedName>
    <definedName name="Dispo_value">#REF!</definedName>
    <definedName name="disposal">#REF!</definedName>
    <definedName name="Distancia">#REF!</definedName>
    <definedName name="DistanciasPRS7801">[77]Hoja1!$K$3:$L$55</definedName>
    <definedName name="DistanciasPRS9003">[77]Hoja1!$A$3:$B$52</definedName>
    <definedName name="DistanciasPRS9004">[77]Hoja1!$F$3:$G$33</definedName>
    <definedName name="Division_acrilica_para_ducha" localSheetId="5">#REF!</definedName>
    <definedName name="Division_acrilica_para_ducha">#REF!</definedName>
    <definedName name="Division_acrilica_para_ducha_11" localSheetId="5">#REF!</definedName>
    <definedName name="Division_acrilica_para_ducha_11">#REF!</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klfh">[40]Assumptions!#REF!</definedName>
    <definedName name="DM">#REF!</definedName>
    <definedName name="DMD">#REF!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 localSheetId="5">#REF!</definedName>
    <definedName name="Domo_Acrilico_0_90_x_0_90">#REF!</definedName>
    <definedName name="Domo_Acrilico_0_90_x_0_90_11">#REF!</definedName>
    <definedName name="DotA">#REF!</definedName>
    <definedName name="Dp">#REF!</definedName>
    <definedName name="dry" localSheetId="5" hidden="1">{"via1",#N/A,TRUE,"general";"via2",#N/A,TRUE,"general";"via3",#N/A,TRUE,"general"}</definedName>
    <definedName name="dry" hidden="1">{"via1",#N/A,TRUE,"general";"via2",#N/A,TRUE,"general";"via3",#N/A,TRUE,"general"}</definedName>
    <definedName name="ds">#REF!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hed">#REF!</definedName>
    <definedName name="dscr">#REF!</definedName>
    <definedName name="dscr1">#REF!</definedName>
    <definedName name="dscr2">#REF!</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t_i_m">'[78]Datos µ'!$C$2:$C$5235,'[78]Datos µ'!$C$2:$D$5235</definedName>
    <definedName name="dtf">#REF!</definedName>
    <definedName name="dtrhj" localSheetId="5" hidden="1">{"via1",#N/A,TRUE,"general";"via2",#N/A,TRUE,"general";"via3",#N/A,TRUE,"general"}</definedName>
    <definedName name="dtrhj" hidden="1">{"via1",#N/A,TRUE,"general";"via2",#N/A,TRUE,"general";"via3",#N/A,TRUE,"general"}</definedName>
    <definedName name="Ducha_Tayrona" localSheetId="5">#REF!</definedName>
    <definedName name="Ducha_Tayrona">#REF!</definedName>
    <definedName name="Ducha_Tayrona_11" localSheetId="5">#REF!</definedName>
    <definedName name="Ducha_Tayrona_11">#REF!</definedName>
    <definedName name="DUCHATAYRONATOT">#REF!</definedName>
    <definedName name="DUCHATAYRONATOT_11">#REF!</definedName>
    <definedName name="Durata_in_anni">#REF!</definedName>
    <definedName name="durata_piano">[18]Assumption!$D$11</definedName>
    <definedName name="durataconcessione">[12]assumptions_investimenti!#REF!</definedName>
    <definedName name="duratapiano">[12]assumptions_investimenti!#REF!</definedName>
    <definedName name="Dv">#REF!</definedName>
    <definedName name="dxfgg" localSheetId="5" hidden="1">{"via1",#N/A,TRUE,"general";"via2",#N/A,TRUE,"general";"via3",#N/A,TRUE,"general"}</definedName>
    <definedName name="dxfgg" hidden="1">{"via1",#N/A,TRUE,"general";"via2",#N/A,TRUE,"general";"via3",#N/A,TRUE,"general"}</definedName>
    <definedName name="e">#REF!</definedName>
    <definedName name="e3e33" localSheetId="5" hidden="1">{"via1",#N/A,TRUE,"general";"via2",#N/A,TRUE,"general";"via3",#N/A,TRUE,"general"}</definedName>
    <definedName name="e3e33" hidden="1">{"via1",#N/A,TRUE,"general";"via2",#N/A,TRUE,"general";"via3",#N/A,TRUE,"general"}</definedName>
    <definedName name="ebdait">#REF!</definedName>
    <definedName name="EBIT95">#REF!</definedName>
    <definedName name="EBITSENS">#REF!</definedName>
    <definedName name="ED">#REF!</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DWIN">#REF!</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IM">#REF!</definedName>
    <definedName name="EINAR">#REF!</definedName>
    <definedName name="ELEMENVERT" localSheetId="5">#REF!</definedName>
    <definedName name="ELEMENVERT">#REF!</definedName>
    <definedName name="ELEMENVERT_11">#REF!</definedName>
    <definedName name="EMPAQUE">#REF!</definedName>
    <definedName name="empotra">[4]datos!$W$5:$W$300</definedName>
    <definedName name="ENCHAP11" localSheetId="5">#REF!</definedName>
    <definedName name="ENCHAP11">#REF!</definedName>
    <definedName name="ENCHAP11_11" localSheetId="5">#REF!</definedName>
    <definedName name="ENCHAP11_11">#REF!</definedName>
    <definedName name="ENCHAP20" localSheetId="5">#REF!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d_Bal">#REF!</definedName>
    <definedName name="ENERGIATABLA1.2.4">'[2]CALCULO COSTOS DE OPERACIÓN'!$B$127:$AF$163</definedName>
    <definedName name="entibado">[4]datos!$T$5:$T$300</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ui">'[27]precios-básicos2002'!$C$12:$C$56</definedName>
    <definedName name="EQUIPO">#REF!</definedName>
    <definedName name="EQUIPO_1">[79]EQUIPO!$B$2:$D$36</definedName>
    <definedName name="EQUIPO_DE_SOLDADURA">'[19]LISTADO '!$L$10</definedName>
    <definedName name="Equipo_de_topografia" localSheetId="5">#REF!</definedName>
    <definedName name="Equipo_de_topografia">#REF!</definedName>
    <definedName name="Equipo_de_topografia_11" localSheetId="5">#REF!</definedName>
    <definedName name="Equipo_de_topografia_11">#REF!</definedName>
    <definedName name="Equipos">[66]Equ!$A$12:$G$62</definedName>
    <definedName name="EQUIPOTOPO">#REF!</definedName>
    <definedName name="equity">[41]Assumption_invest.!#REF!</definedName>
    <definedName name="Equity_Stralcio_1">[80]Asspt.!#REF!</definedName>
    <definedName name="Equity_Stralcio_2">[80]Asspt.!#REF!</definedName>
    <definedName name="eqw" localSheetId="5" hidden="1">{"via1",#N/A,TRUE,"general";"via2",#N/A,TRUE,"general";"via3",#N/A,TRUE,"general"}</definedName>
    <definedName name="eqw" hidden="1">{"via1",#N/A,TRUE,"general";"via2",#N/A,TRUE,"general";"via3",#N/A,TRUE,"general"}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 localSheetId="5">#REF!</definedName>
    <definedName name="ESCALERA">#REF!</definedName>
    <definedName name="ESCALERA_11">#REF!</definedName>
    <definedName name="ESMALTE">#REF!</definedName>
    <definedName name="ESMALTMADETOT">#REF!</definedName>
    <definedName name="ESMALTMADETOT_11">#REF!</definedName>
    <definedName name="ESP201.15">'[81]201.15'!$H$49</definedName>
    <definedName name="ESP201.21">'[81]201.21'!$H$50</definedName>
    <definedName name="ESP201.7">'[81]201.7'!$H$52</definedName>
    <definedName name="ESP201.8">'[81]201.8'!$H$53</definedName>
    <definedName name="ESP210.2.2">#REF!</definedName>
    <definedName name="ESP220.1">'[82]220.1'!$H$52</definedName>
    <definedName name="ESP225P">#REF!</definedName>
    <definedName name="ESP320.1">'[83]320.1'!$H$52</definedName>
    <definedName name="ESP330.1">'[82]330.1'!$H$52</definedName>
    <definedName name="ESP330.1P">'[81]330.1P (7801)'!$H$50</definedName>
    <definedName name="ESP330.2">'[83]330.2'!$H$52</definedName>
    <definedName name="ESP600.1">'[84]600.1 (2)'!$H$49</definedName>
    <definedName name="ESP610.1">'[84]610.1 (2)'!$H$52</definedName>
    <definedName name="ESP630.6">'[84]630.6 (2)'!$H$51</definedName>
    <definedName name="ESP630.7">'[84]630.7 (2)'!$H$52</definedName>
    <definedName name="ESP632.1P">'[81]632.1P '!$H$57</definedName>
    <definedName name="ESP632.4P">'[81]632.4P'!$H$51</definedName>
    <definedName name="ESP640.1">'[84]640.1 (2)'!$H$49</definedName>
    <definedName name="ESP640.1.2">'[82]640.1.2'!$H$50</definedName>
    <definedName name="ESP673.1">'[82]673.1'!$H$49</definedName>
    <definedName name="ESP673.2">'[82]673.2'!$H$53</definedName>
    <definedName name="ESP700.1">'[83]700.1'!$H$52</definedName>
    <definedName name="ESPECIFICACION">#REF!</definedName>
    <definedName name="Especificación">#REF!</definedName>
    <definedName name="ESPESORPLACAS">#REF!</definedName>
    <definedName name="ESTACAS">#REF!</definedName>
    <definedName name="Este">#REF!</definedName>
    <definedName name="ESTRUCT01">'[85]Análisis Unit'!$A$6:$I$10</definedName>
    <definedName name="ESTRUCT02">'[85]Análisis Unit'!$A$26:$I$30</definedName>
    <definedName name="ESTRUCT03">'[85]Análisis Unit'!$A$46:$I$52</definedName>
    <definedName name="ESTRUCT04">'[85]Análisis Unit'!$A$68:$I$72</definedName>
    <definedName name="ESTRUCT05">'[85]Análisis Unit'!$A$88:$I$95</definedName>
    <definedName name="ESTRUCT06">'[86]Análisis Unit'!#REF!</definedName>
    <definedName name="ESTRUCT07">'[86]Análisis Unit'!#REF!</definedName>
    <definedName name="ESTRUCT08">'[86]Análisis Unit'!#REF!</definedName>
    <definedName name="ESTRUCT09">'[86]Análisis Unit'!#REF!</definedName>
    <definedName name="ESTRUCT10">'[86]Análisis Unit'!#REF!</definedName>
    <definedName name="ESTRUCT11">'[86]Análisis Unit'!#REF!</definedName>
    <definedName name="ESTRUCT12">'[86]Análisis Unit'!#REF!</definedName>
    <definedName name="ESTRUCT13">'[86]Análisis Unit'!#REF!</definedName>
    <definedName name="ESTRUCT14">'[86]Análisis Unit'!#REF!</definedName>
    <definedName name="ESTRUCT15">'[86]Análisis Unit'!#REF!</definedName>
    <definedName name="ESTRUCT16">'[86]Análisis Unit'!#REF!</definedName>
    <definedName name="ESTRUCT17">'[86]Análisis Unit'!#REF!</definedName>
    <definedName name="ESTRUCT18">'[86]Análisis Unit'!#REF!</definedName>
    <definedName name="ESTRUCT19">'[86]Análisis Unit'!#REF!</definedName>
    <definedName name="ESTRUCT20">'[86]Análisis Unit'!#REF!</definedName>
    <definedName name="ESTRUCT21">'[86]Análisis Unit'!#REF!</definedName>
    <definedName name="ESTRUCT22">'[86]Análisis Unit'!#REF!</definedName>
    <definedName name="ESTRUCT23">'[85]Análisis Unit'!$A$664:$I$676</definedName>
    <definedName name="ESTRUCT24">'[86]Análisis Unit'!#REF!</definedName>
    <definedName name="ESTRUCT25">'[86]Análisis Unit'!#REF!</definedName>
    <definedName name="ESTRUCT26">'[85]Análisis Unit'!$A$756:$I$770</definedName>
    <definedName name="ESTRUCT27">'[85]Análisis Unit'!$A$786:$I$801</definedName>
    <definedName name="ESTRUCT28">'[86]Análisis Unit'!#REF!</definedName>
    <definedName name="ESTRUCT29">'[86]Análisis Unit'!#REF!</definedName>
    <definedName name="ESTRUCT30">'[85]Análisis Unit'!$A$866:$I$872</definedName>
    <definedName name="ESTRUCT31">'[86]Análisis Unit'!#REF!</definedName>
    <definedName name="ESTRUCT32">'[85]Análisis Unit'!$A$911:$I$917</definedName>
    <definedName name="ESTRUCT33">'[86]Análisis Unit'!#REF!</definedName>
    <definedName name="ESTRUCT34">'[86]Análisis Unit'!#REF!</definedName>
    <definedName name="ESTRUCT35">'[85]Análisis Unit'!$A$999:$I$1001</definedName>
    <definedName name="ESTRUCT36">'[85]Análisis Unit'!$A$374:$I$386</definedName>
    <definedName name="ESTRUCT37">'[85]Análisis Unit'!$A$402:$I$414</definedName>
    <definedName name="ESTRUCT38">'[85]Análisis Unit'!$A$521:$I$534</definedName>
    <definedName name="ESTRUCT39">'[85]Análisis Unit'!$A$978:$I$983</definedName>
    <definedName name="ESTRUCT40">'[85]Análisis Unit'!$A$1017:$I$1020</definedName>
    <definedName name="ESTRUCT41">'[85]Análisis Unit'!$A$1036:$I$1038</definedName>
    <definedName name="ESTRUCT42">'[85]Análisis Unit'!$A$1055:$I$1068</definedName>
    <definedName name="ESTRUCT43">'[86]Análisis Unit'!#REF!</definedName>
    <definedName name="ESTRUCT44">'[85]Análisis Unit'!$A$1111:$I$1122</definedName>
    <definedName name="ESTRUCT45">'[85]Análisis Unit'!$A$1138:$I$1147</definedName>
    <definedName name="ETERNIT6">#REF!</definedName>
    <definedName name="etertgg" localSheetId="5" hidden="1">{"via1",#N/A,TRUE,"general";"via2",#N/A,TRUE,"general";"via3",#N/A,TRUE,"general"}</definedName>
    <definedName name="etertgg" hidden="1">{"via1",#N/A,TRUE,"general";"via2",#N/A,TRUE,"general";"via3",#N/A,TRUE,"general"}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ro">[87]Input!$B$288</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vergreen_ar">#REF!</definedName>
    <definedName name="evergreen_inv">#REF!</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02">[4]datos!$Q$5:$Q$300</definedName>
    <definedName name="exc24">[4]datos!$R$5:$R$300</definedName>
    <definedName name="exc40">[4]datos!$S$5:$S$300</definedName>
    <definedName name="excanden">'[21]A.P.U AULA CANO PESCAO'!$G$190</definedName>
    <definedName name="excav">[4]datos!$P$5:$P$300</definedName>
    <definedName name="EXCAVACION">#REF!</definedName>
    <definedName name="Excel_BuiltIn__FilterDatabase">[88]Presupuesto_Via_distribuidora!$A$9:$H$344</definedName>
    <definedName name="Excel_BuiltIn_Print_Area">[88]Presupuesto_Via_distribuidora!$C$1:$H$344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[88]Presupuesto_Via_distribuidora!$A$2:$IV$8</definedName>
    <definedName name="Excel_BuiltIn_Print_Titles_1">#REF!</definedName>
    <definedName name="Excel_BuiltIn_Print_Titles_1_1">#REF!</definedName>
    <definedName name="Excel_BuiltIn_Print_Titles_1_1_1">#REF!</definedName>
    <definedName name="Excel_BuiltIn_Print_Titles_3">'[89]COSTOS OFICINA'!#REF!</definedName>
    <definedName name="Excel_BuiltIn_Print_Titles_4">'[89]COSTOS CAMPAMENTO'!#REF!</definedName>
    <definedName name="Excel_BuiltIn_Print_Titles_59" localSheetId="5">#REF!</definedName>
    <definedName name="Excel_BuiltIn_Print_Titles_59">#REF!</definedName>
    <definedName name="Excel_BuiltIn_Print_Titles_60" localSheetId="5">#REF!</definedName>
    <definedName name="Excel_BuiltIn_Print_Titles_60">#REF!</definedName>
    <definedName name="Excel_BuiltIn_Print_Titles_61" localSheetId="5">'[90]ACERO 37'!#REF!</definedName>
    <definedName name="Excel_BuiltIn_Print_Titles_61">'[90]ACERO 37'!#REF!</definedName>
    <definedName name="EXCROC">'[91]Análisis de precios'!$H$52</definedName>
    <definedName name="excviga">'[21]A.P.U AULA CANO PESCAO'!$G$153</definedName>
    <definedName name="exczap">'[21]A.P.U AULA CANO PESCAO'!$G$116</definedName>
    <definedName name="EXPP">#REF!</definedName>
    <definedName name="Extra_Pay">#REF!</definedName>
    <definedName name="Extracción_IM">#REF!</definedName>
    <definedName name="Extract">#REF!</definedName>
    <definedName name="Extractor_120v_de_10" localSheetId="5">#REF!</definedName>
    <definedName name="Extractor_120v_de_10">#REF!</definedName>
    <definedName name="Extractor_120v_de_10_11" localSheetId="5">#REF!</definedName>
    <definedName name="Extractor_120v_de_10_11">#REF!</definedName>
    <definedName name="F_BARRANQUILLA">#REF!</definedName>
    <definedName name="F_BUCARAMANGA">#REF!</definedName>
    <definedName name="F_CARTAGENA">#REF!</definedName>
    <definedName name="F_ITAGUI">#REF!</definedName>
    <definedName name="F_MEDELLIN">#REF!</definedName>
    <definedName name="F_SANTA_M">#REF!</definedName>
    <definedName name="F_SOCORRO">#REF!</definedName>
    <definedName name="FABIAN" localSheetId="5">IF([0]!Loan_Amount*[0]!Interest_Rate*[0]!Loan_Years*[0]!Loan_Start&gt;0,1,0)</definedName>
    <definedName name="FABIAN">IF([0]!Loan_Amount*[0]!Interest_Rate*[0]!Loan_Years*[0]!Loan_Start&gt;0,1,0)</definedName>
    <definedName name="factor">#REF!</definedName>
    <definedName name="factorarena">#REF!</definedName>
    <definedName name="FACTORPRESTACIONAL">#REF!</definedName>
    <definedName name="fase2">[92]Input!#REF!</definedName>
    <definedName name="FATIMA">#REF!</definedName>
    <definedName name="fattore_inflaz">#REF!</definedName>
    <definedName name="fattore_inflaz1">#REF!</definedName>
    <definedName name="FCA">'[40]Free Cash Flow'!#REF!</definedName>
    <definedName name="FCF">'[40]Conto economico'!#REF!</definedName>
    <definedName name="fd">'[49]A. P. U.'!#REF!</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 localSheetId="5" hidden="1">{"FCB_ALL",#N/A,FALSE,"FCB"}</definedName>
    <definedName name="fe" hidden="1">{"FCB_ALL",#N/A,FALSE,"FCB"}</definedName>
    <definedName name="FECHA">#REF!</definedName>
    <definedName name="fedtax">#REF!</definedName>
    <definedName name="FEE">#REF!</definedName>
    <definedName name="FER" hidden="1">'[8]ETAPA 50 SMMLV'!#REF!</definedName>
    <definedName name="ferfer" localSheetId="5" hidden="1">{"via1",#N/A,TRUE,"general";"via2",#N/A,TRUE,"general";"via3",#N/A,TRUE,"general"}</definedName>
    <definedName name="ferfer" hidden="1">{"via1",#N/A,TRUE,"general";"via2",#N/A,TRUE,"general";"via3",#N/A,TRUE,"general"}</definedName>
    <definedName name="Festivos">'[93]días habiles 2015'!$D$2:$D$21</definedName>
    <definedName name="ff_2">[94]devdics!$A$83:$BV$164</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BRA">'[22]MATERIALES '!$E$76</definedName>
    <definedName name="FILL" hidden="1">[95]VIGBOLILLOS29!$C$55:$L$55</definedName>
    <definedName name="Fin_de_semana">'[93]días habiles 2015'!$M$1:$M$2</definedName>
    <definedName name="Finanziamenti">#REF!</definedName>
    <definedName name="FINANZIAMENTO_BULLET">[18]Assumption!$D$76</definedName>
    <definedName name="FinCloseDate">[59]Res!$C$18</definedName>
    <definedName name="FINE_CONCESSIONE">[18]Assumption!$D$14</definedName>
    <definedName name="fine_costruzione">[12]assumptions_investimenti!#REF!</definedName>
    <definedName name="fine_piano">[18]Assumption!$D$12</definedName>
    <definedName name="FINHIG">[96]PRFMIX!#REF!</definedName>
    <definedName name="FINSTAT">[96]PRFMIX!#REF!</definedName>
    <definedName name="FIRMACONSORCIO">[58]DATOS!$B$4</definedName>
    <definedName name="firmacostruzione">[41]Assumption_invest.!#REF!</definedName>
    <definedName name="firmagestione">[41]Assumption_invest.!#REF!</definedName>
    <definedName name="Fixed">[40]Assumptions!#REF!</definedName>
    <definedName name="FORMACOL" localSheetId="5">#REF!</definedName>
    <definedName name="FORMACOL">#REF!</definedName>
    <definedName name="FORMACOL_11" localSheetId="5">#REF!</definedName>
    <definedName name="FORMACOL_11">#REF!</definedName>
    <definedName name="FORMALETA_M">'[28]LISTA DE PRECIO'!$E$60</definedName>
    <definedName name="FORMALETAM2">#REF!</definedName>
    <definedName name="Formaletas">'[19]LISTADO '!$L$5</definedName>
    <definedName name="FORMALOSA" localSheetId="5">#REF!</definedName>
    <definedName name="FORMALOSA">#REF!</definedName>
    <definedName name="FORMALOSA_11" localSheetId="5">#REF!</definedName>
    <definedName name="FORMALOSA_11">#REF!</definedName>
    <definedName name="FORMAV" localSheetId="5">#REF!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 localSheetId="5" hidden="1">{"FCB_ALL",#N/A,FALSE,"FCB"}</definedName>
    <definedName name="fr" hidden="1">{"FCB_ALL",#N/A,FALSE,"FCB"}</definedName>
    <definedName name="Frank">#REF!</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ezegrant">#REF!</definedName>
    <definedName name="frefr" localSheetId="5"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ll_Print">#REF!</definedName>
    <definedName name="Fundrequcopy">#REF!</definedName>
    <definedName name="Fundrequpaste">#REF!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e">#REF!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quitySplit">#REF!</definedName>
    <definedName name="G.IncomeStmt">#REF!</definedName>
    <definedName name="G.Inputs">#REF!</definedName>
    <definedName name="G.IntRates">#REF!</definedName>
    <definedName name="G.TaxDeprec">#REF!</definedName>
    <definedName name="G.Triggers">#REF!</definedName>
    <definedName name="Ga">#REF!</definedName>
    <definedName name="Gabinete_lam._Galv._Pint._1_8x1_2x_6" localSheetId="5">#REF!</definedName>
    <definedName name="Gabinete_lam._Galv._Pint._1_8x1_2x_6">#REF!</definedName>
    <definedName name="Gabinete_lam._Galv._Pint._1_8x1_2x_6_11">#REF!</definedName>
    <definedName name="GANCHO">#REF!</definedName>
    <definedName name="gas">#REF!</definedName>
    <definedName name="GASTOS_GENERALES">'[97]Precios E'!#REF!</definedName>
    <definedName name="Gb">#REF!</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5" hidden="1">{"via1",#N/A,TRUE,"general";"via2",#N/A,TRUE,"general";"via3",#N/A,TRUE,"general"}</definedName>
    <definedName name="geg" hidden="1">{"via1",#N/A,TRUE,"general";"via2",#N/A,TRUE,"general";"via3",#N/A,TRUE,"general"}</definedName>
    <definedName name="Generación_de_análisis_de_precios_Unitarios.">#REF!</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#REF!</definedName>
    <definedName name="gg_anno">[98]assumptions!#REF!</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#REF!</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i">#REF!</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#REF!</definedName>
    <definedName name="GKJDGDIJZ">"Imagen 3"</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_xlnm.Recorder">#REF!</definedName>
    <definedName name="GRADO1">#REF!</definedName>
    <definedName name="GRADO2">#REF!</definedName>
    <definedName name="GRADO3">#REF!</definedName>
    <definedName name="grados">#REF!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plast" localSheetId="5">#REF!</definedName>
    <definedName name="Graniplast">#REF!</definedName>
    <definedName name="Graniplast_11" localSheetId="5">#REF!</definedName>
    <definedName name="Graniplast_11">#REF!</definedName>
    <definedName name="GRANITO">#REF!</definedName>
    <definedName name="Granito_N_2" localSheetId="5">#REF!</definedName>
    <definedName name="Granito_N_2">#REF!</definedName>
    <definedName name="Granito_N_2_11">#REF!</definedName>
    <definedName name="GRANO">#REF!</definedName>
    <definedName name="gravilla">[4]datos!$V$5:$V$300</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ifería_Ducha" localSheetId="5">#REF!</definedName>
    <definedName name="Grifería_Ducha">#REF!</definedName>
    <definedName name="Grifería_Ducha_11" localSheetId="5">#REF!</definedName>
    <definedName name="Grifería_Ducha_11">#REF!</definedName>
    <definedName name="grossp">#REF!</definedName>
    <definedName name="Growth">#REF!</definedName>
    <definedName name="Growth_97">#REF!</definedName>
    <definedName name="Growth_98">#REF!</definedName>
    <definedName name="Growth_99">#REF!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RUPOS">[99]Hoja3!$A$2:$A$5</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uarda_camilla_en_acero_inox.h_0_9" localSheetId="5">#REF!</definedName>
    <definedName name="Guarda_camilla_en_acero_inox.h_0_9">#REF!</definedName>
    <definedName name="Guarda_camilla_en_acero_inox.h_0_9_11" localSheetId="5">#REF!</definedName>
    <definedName name="Guarda_camilla_en_acero_inox.h_0_9_11">#REF!</definedName>
    <definedName name="Guarda_camilla_en_madera_h__0_90_m">#REF!</definedName>
    <definedName name="Guarda_camilla_en_madera_h__0_90_m_11">#REF!</definedName>
    <definedName name="Gv">#REF!</definedName>
    <definedName name="Gw">#REF!</definedName>
    <definedName name="h"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_1">[40]Menù!#REF!</definedName>
    <definedName name="H_2">[40]Menù!#REF!</definedName>
    <definedName name="H_3">[40]Menù!#REF!</definedName>
    <definedName name="h9h" localSheetId="5"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'[86]Análisis Unit'!#REF!</definedName>
    <definedName name="hayud">#REF!</definedName>
    <definedName name="Hb">#REF!</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LP">[40]Menù!#REF!</definedName>
    <definedName name="HERRA">[65]PREC!$C$49</definedName>
    <definedName name="herramientas">'[45]Trans y Herra'!$A$2:$A$34</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#REF!</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LERAS">#REF!</definedName>
    <definedName name="hing">#REF!</definedName>
    <definedName name="HISCOM">[96]PRFMIX!#REF!</definedName>
    <definedName name="HistoricalHomeCell">#REF!</definedName>
    <definedName name="HistoryEnd">#REF!</definedName>
    <definedName name="HistoryStart">#REF!</definedName>
    <definedName name="HJ">#REF!</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mont">#REF!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 localSheetId="5">DATE(YEAR([0]!Loan_Start),MONTH([0]!Loan_Start)+Payment_Number,DAY([0]!Loan_Start))</definedName>
    <definedName name="HOJA">DATE(YEAR([0]!Loan_Start),MONTH([0]!Loan_Start)+Payment_Number,DAY([0]!Loan_Start))</definedName>
    <definedName name="HOJA1">#REF!</definedName>
    <definedName name="HOJA444" localSheetId="5">DATE(YEAR([0]!Loan_Start),MONTH([0]!Loan_Start)+Payment_Number,DAY([0]!Loan_Start))</definedName>
    <definedName name="HOJA444">DATE(YEAR([0]!Loan_Start),MONTH([0]!Loan_Start)+Payment_Number,DAY([0]!Loan_Start))</definedName>
    <definedName name="HORAA">#REF!</definedName>
    <definedName name="horat">'[100]Itemes Renovación'!#REF!</definedName>
    <definedName name="hoy" localSheetId="5" hidden="1">#REF!</definedName>
    <definedName name="hoy" hidden="1">#REF!</definedName>
    <definedName name="hqmaxsutro">#REF!</definedName>
    <definedName name="hQminsutro">#REF!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hidden="1">{"via1",#N/A,TRUE,"general";"via2",#N/A,TRUE,"general";"via3",#N/A,TRUE,"general"}</definedName>
    <definedName name="hsup">#REF!</definedName>
    <definedName name="htecn">#REF!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5"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5" hidden="1">{"via1",#N/A,TRUE,"general";"via2",#N/A,TRUE,"general";"via3",#N/A,TRUE,"general"}</definedName>
    <definedName name="htryrt7" hidden="1">{"via1",#N/A,TRUE,"general";"via2",#N/A,TRUE,"general";"via3",#N/A,TRUE,"general"}</definedName>
    <definedName name="hu" localSheetId="5"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vehiculo">#REF!</definedName>
    <definedName name="HY">#REF!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hidden="1">{"via1",#N/A,TRUE,"general";"via2",#N/A,TRUE,"general";"via3",#N/A,TRUE,"general"}</definedName>
    <definedName name="i"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1277.">#REF!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ANC">[2]INPUTS!$D$20</definedName>
    <definedName name="IBLOR_fee">#REF!</definedName>
    <definedName name="IF">'[101]A. P. U.'!#REF!</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m.Finanziarie">#REF!</definedName>
    <definedName name="Imm.Immateriali">#REF!</definedName>
    <definedName name="Imp">#REF!</definedName>
    <definedName name="IMPER" localSheetId="5">#REF!</definedName>
    <definedName name="IMPER">#REF!</definedName>
    <definedName name="IMPER_11">#REF!</definedName>
    <definedName name="Imposte">#REF!</definedName>
    <definedName name="IMPRE">2%</definedName>
    <definedName name="Imprevistos">#REF!</definedName>
    <definedName name="IMPULSIONALCANTARILLADOTABLA1.10">'[2]INFORMACIÓN REFERENCIA'!$B$441:$F$452</definedName>
    <definedName name="In_dollari">[40]Menù!#REF!</definedName>
    <definedName name="incassoaltriricavi">[18]Assumption!$D$130</definedName>
    <definedName name="incassopedaggi">[18]Assumption!$D$129</definedName>
    <definedName name="INCOME">#REF!</definedName>
    <definedName name="INCRNOVATOT" localSheetId="5">#REF!</definedName>
    <definedName name="INCRNOVATOT">#REF!</definedName>
    <definedName name="INCRNOVATOT_11" localSheetId="5">#REF!</definedName>
    <definedName name="INCRNOVATOT_11">#REF!</definedName>
    <definedName name="IND">[102]items!$C$4:$J$247</definedName>
    <definedName name="IND_GEN_EQUIP">[58]DATOS!$L$3</definedName>
    <definedName name="IND_GEN_M.O.">[58]DATOS!$L$4</definedName>
    <definedName name="IND_GEN_MAT">[58]DATOS!$L$2</definedName>
    <definedName name="INDICATORI____Tassi_di_sviluppo">'[40]Conto economico'!$A$312</definedName>
    <definedName name="INDICATORI_DI_REDDITIVITA">'[40]Conto economico'!$A$225</definedName>
    <definedName name="INDICATORI_ECONOMICI">'[40]Conto economico'!$A$282</definedName>
    <definedName name="INDICEPRECIOSCONSUMIDOR">[2]REFERENCIAS!$A$28:$E$112</definedName>
    <definedName name="inf">#REF!</definedName>
    <definedName name="infla">#REF!</definedName>
    <definedName name="inflationrate">[59]Res!$D$33</definedName>
    <definedName name="inflaz_progr">[12]assumptions_investimenti!#REF!</definedName>
    <definedName name="inflazione1">[87]Tariffa!$B$45:$AG$74</definedName>
    <definedName name="Inicio">[50]BASES!$E$26</definedName>
    <definedName name="inizio_fase2">[92]Input!#REF!</definedName>
    <definedName name="inizio_oper1">[87]Input!$B$42</definedName>
    <definedName name="inizio_operatività">[92]Input!$B$9</definedName>
    <definedName name="inizioattività">[41]Assumption_invest.!#REF!</definedName>
    <definedName name="iniziooperatività">[18]Assumption!$D$10</definedName>
    <definedName name="INS">[103]INSUMOS!$B$4:$B$331</definedName>
    <definedName name="Instalación_TM_incluye15Breake">'[32]L. MAT.'!#REF!</definedName>
    <definedName name="instalaciontuberia3">#REF!</definedName>
    <definedName name="instalador_hidrosanitario">'[104]M.O.'!$F$19</definedName>
    <definedName name="INSUBANCO">[31]INSUMOS!$A$2:$D$6979</definedName>
    <definedName name="INSUMO">"$B$4:$B$2082"</definedName>
    <definedName name="Insumos">[105]Insumos!$A$6:$D$90</definedName>
    <definedName name="Insumos2">[106]Insumos!$A$1:$D$65536</definedName>
    <definedName name="INT">#REF!</definedName>
    <definedName name="int.switch">#REF!</definedName>
    <definedName name="Interest_Rate">#REF!</definedName>
    <definedName name="Interruptor_sencillo">'[23]LISTADO '!$F$81</definedName>
    <definedName name="Interruptor_sencillo_Levinton_Decor" localSheetId="5">#REF!</definedName>
    <definedName name="Interruptor_sencillo_Levinton_Decor">#REF!</definedName>
    <definedName name="Interruptor_sencillo_Levinton_Decor_11" localSheetId="5">#REF!</definedName>
    <definedName name="Interruptor_sencillo_Levinton_Decor_11">#REF!</definedName>
    <definedName name="intmval">[11]FattoreK!#REF!</definedName>
    <definedName name="INV_11">'[107]PR 1'!$A$2:$N$655</definedName>
    <definedName name="IPC">[2]REFERENCIAS!$A$27:$E$112</definedName>
    <definedName name="irap">[18]Assumption!$D$36</definedName>
    <definedName name="irass">#REF!</definedName>
    <definedName name="irpeg">[18]Assumption!$D$37</definedName>
    <definedName name="irrtarget">[11]FattoreK!#REF!</definedName>
    <definedName name="is">#REF!</definedName>
    <definedName name="IT">#REF!</definedName>
    <definedName name="ITAGUI">#REF!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 localSheetId="5">#REF!</definedName>
    <definedName name="ITEM1.1">'[108]APU ITEM 1.1'!$I$35</definedName>
    <definedName name="ITEM1.101">[53]UNIT!$G$341</definedName>
    <definedName name="ITEM1.103">[53]UNIT!$G$368</definedName>
    <definedName name="ITEM1.105">[53]UNIT!$G$398</definedName>
    <definedName name="ITEM2">#REF!</definedName>
    <definedName name="ITEM2.1" localSheetId="5">#REF!</definedName>
    <definedName name="ITEM2.1">'[108]APU ITEM 1.1'!#REF!</definedName>
    <definedName name="ITEM2.2" localSheetId="5">#REF!</definedName>
    <definedName name="ITEM2.2">'[108]APU ITEM 1.1'!#REF!</definedName>
    <definedName name="ITEM2.201">[53]UNIT!$G$426</definedName>
    <definedName name="ITEM2.202">[53]UNIT!$G$455</definedName>
    <definedName name="ITEM2.203">[53]UNIT!$G$484</definedName>
    <definedName name="ITEM2.3" localSheetId="5">#REF!</definedName>
    <definedName name="ITEM2.3">'[108]APU ITEM 1.1'!#REF!</definedName>
    <definedName name="ITEM2.4" localSheetId="5">#REF!</definedName>
    <definedName name="ITEM2.4">'[108]APU ITEM 1.1'!#REF!</definedName>
    <definedName name="ITEM2.401">[53]UNIT!$G$511</definedName>
    <definedName name="ITEM201.1">#REF!</definedName>
    <definedName name="ITEM201.2">#REF!</definedName>
    <definedName name="ITEM201.3">#REF!</definedName>
    <definedName name="ITEM20404">'[53]UNIT-ADICIONALES'!$G$534</definedName>
    <definedName name="ITEM210.2">#REF!</definedName>
    <definedName name="ITEM210.3">#REF!</definedName>
    <definedName name="ITEM211.1">#REF!</definedName>
    <definedName name="ITEM220.1">#REF!</definedName>
    <definedName name="ITEM222">'[35]1'!#REF!</definedName>
    <definedName name="ITEM230">#REF!</definedName>
    <definedName name="item230.1">#REF!</definedName>
    <definedName name="ITEM3">#REF!</definedName>
    <definedName name="item3.1">'[109]3.1'!$F$35</definedName>
    <definedName name="ITEM3.1.3" localSheetId="5">#REF!</definedName>
    <definedName name="ITEM3.1.3">'[108]APU ITEM 1.1'!#REF!</definedName>
    <definedName name="ITEM3.2">'[109]3.2'!$F$35</definedName>
    <definedName name="ITEM3.3">'[109]3,3'!$F$33</definedName>
    <definedName name="ITEM3.4">'[109]3,4'!$F$33</definedName>
    <definedName name="item310">#REF!</definedName>
    <definedName name="item320">#REF!</definedName>
    <definedName name="item320.2">#REF!</definedName>
    <definedName name="ITEM330">#REF!</definedName>
    <definedName name="item330.1">#REF!</definedName>
    <definedName name="ITEM35">'[109]3,5'!$F$35</definedName>
    <definedName name="ITEM4.1" localSheetId="5">#REF!</definedName>
    <definedName name="ITEM4.1">'[108]APU ITEM 1.1'!#REF!</definedName>
    <definedName name="ITEM410">#REF!</definedName>
    <definedName name="ITEM420">#REF!</definedName>
    <definedName name="ITEM450">#REF!</definedName>
    <definedName name="item450.2P">#REF!</definedName>
    <definedName name="ITEM5.1" localSheetId="5">#REF!</definedName>
    <definedName name="ITEM5.1">'[108]APU ITEM 1.1'!#REF!</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90">#REF!</definedName>
    <definedName name="items">[27]ITEMS!$B$6:$B$176</definedName>
    <definedName name="ITEN_2_FILTRO">#REF!</definedName>
    <definedName name="ITEN320">#REF!</definedName>
    <definedName name="ITENM_DOMIC">#REF!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16%</definedName>
    <definedName name="ivacostruzione">[41]Assumption_invest.!#REF!</definedName>
    <definedName name="iyuiuyi" localSheetId="5" hidden="1">{"via1",#N/A,TRUE,"general";"via2",#N/A,TRUE,"general";"via3",#N/A,TRUE,"general"}</definedName>
    <definedName name="iyuiuyi" hidden="1">{"via1",#N/A,TRUE,"general";"via2",#N/A,TRUE,"general";"via3",#N/A,TRUE,"general"}</definedName>
    <definedName name="j" hidden="1">'[110]Datos-Gráfica'!#REF!</definedName>
    <definedName name="Ja">#REF!</definedName>
    <definedName name="JAPF">#REF!</definedName>
    <definedName name="Jb">#REF!</definedName>
    <definedName name="Jc">#REF!</definedName>
    <definedName name="Jd">#REF!</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ik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5" hidden="1">{"via1",#N/A,TRUE,"general";"via2",#N/A,TRUE,"general";"via3",#N/A,TRUE,"general"}</definedName>
    <definedName name="jj"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ose">#REF!</definedName>
    <definedName name="jqm">#REF!</definedName>
    <definedName name="JRYJ" localSheetId="5"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ego_de_Incrustaciones" localSheetId="5">#REF!</definedName>
    <definedName name="Juego_de_Incrustaciones">#REF!</definedName>
    <definedName name="Juego_de_Incrustaciones_11" localSheetId="5">#REF!</definedName>
    <definedName name="Juego_de_Incrustaciones_11">#REF!</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#REF!</definedName>
    <definedName name="k.etapa">[14]SOPORTE!$CS$2:$CS$6</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HGGH" localSheetId="5" hidden="1">{"via1",#N/A,TRUE,"general";"via2",#N/A,TRUE,"general";"via3",#N/A,TRUE,"general"}</definedName>
    <definedName name="KHGGH" hidden="1">{"via1",#N/A,TRUE,"general";"via2",#N/A,TRUE,"general";"via3",#N/A,TRUE,"general"}</definedName>
    <definedName name="KHJ">#REF!</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5" hidden="1">{"via1",#N/A,TRUE,"general";"via2",#N/A,TRUE,"general";"via3",#N/A,TRUE,"general"}</definedName>
    <definedName name="kikik"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 localSheetId="5" hidden="1">{#N/A,#N/A,TRUE,"INGENIERIA";#N/A,#N/A,TRUE,"COMPRAS";#N/A,#N/A,TRUE,"DIRECCION";#N/A,#N/A,TRUE,"RESUMEN"}</definedName>
    <definedName name="kk" hidden="1">{#N/A,#N/A,TRUE,"INGENIERIA";#N/A,#N/A,TRUE,"COMPRAS";#N/A,#N/A,TRUE,"DIRECCION";#N/A,#N/A,TRUE,"RESUMEN"}</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mbarriera1">[111]Input!$E$26</definedName>
    <definedName name="kmcaianello">[111]Input!$E$21</definedName>
    <definedName name="ko">[112]items!$C$4:$J$247</definedName>
    <definedName name="krtrk" localSheetId="5" hidden="1">{"via1",#N/A,TRUE,"general";"via2",#N/A,TRUE,"general";"via3",#N/A,TRUE,"general"}</definedName>
    <definedName name="krtrk" hidden="1">{"via1",#N/A,TRUE,"general";"via2",#N/A,TRUE,"general";"via3",#N/A,TRUE,"general"}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Tipo">[14]SOPORTE!$DN$2:$DN$9</definedName>
    <definedName name="L_L" localSheetId="5">IF('Desglose FM'!Values_Entered,Header_Row+'Desglose FM'!Number_of_Payments,Header_Row)</definedName>
    <definedName name="L_L">IF([0]!Values_Entered,Header_Row+[0]!Number_of_Payments,Header_Row)</definedName>
    <definedName name="La">#REF!</definedName>
    <definedName name="Lamina_de_acero_inox." localSheetId="5">#REF!</definedName>
    <definedName name="Lamina_de_acero_inox.">#REF!</definedName>
    <definedName name="Lamina_de_acero_inox._11" localSheetId="5">#REF!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INA_SUPERBOARD">'[22]MATERIALES '!$E$78</definedName>
    <definedName name="Lamparas_2_48">'[23]LISTADO '!$F$107</definedName>
    <definedName name="LAMPARATOT" localSheetId="5">#REF!</definedName>
    <definedName name="LAMPARATOT">#REF!</definedName>
    <definedName name="LAMPARATOT_11" localSheetId="5">#REF!</definedName>
    <definedName name="LAMPARATOT_11">#REF!</definedName>
    <definedName name="largovertedero">#REF!</definedName>
    <definedName name="Last_Row">#N/A</definedName>
    <definedName name="lastdebt">#REF!</definedName>
    <definedName name="lastpref">#REF!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avori2">[87]Input!$A$265:$C$273</definedName>
    <definedName name="lavori3">[87]Input!$A$266:$F$272</definedName>
    <definedName name="Lb">#REF!</definedName>
    <definedName name="LBO">[6]Inputs!#REF!</definedName>
    <definedName name="Ld">#REF!</definedName>
    <definedName name="Le">#REF!</definedName>
    <definedName name="LEASING">#REF!</definedName>
    <definedName name="leggbarr1">[34]Input!#REF!</definedName>
    <definedName name="leggbarr2">[34]Input!#REF!</definedName>
    <definedName name="leggcaianello">[34]Input!#REF!</definedName>
    <definedName name="leggeri_barr1">'[34]Flussi annui 2013-2057'!#REF!</definedName>
    <definedName name="Leggeri_barr2">'[34]Flussi annui 2013-2057'!#REF!</definedName>
    <definedName name="leggeri_caianello">'[34]Flussi annui 2013-2057'!#REF!</definedName>
    <definedName name="lev0.1">#REF!</definedName>
    <definedName name="LEVANTE10">#REF!</definedName>
    <definedName name="LEVANTE10_11">#REF!</definedName>
    <definedName name="LEVANTE20">#REF!</definedName>
    <definedName name="LEVANTE20_11">#REF!</definedName>
    <definedName name="Lf">#REF!</definedName>
    <definedName name="LG">#REF!</definedName>
    <definedName name="Lh">#REF!</definedName>
    <definedName name="Li">#REF!</definedName>
    <definedName name="LICITACION">#REF!</definedName>
    <definedName name="LILO">#REF!</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'[23]LISTADO '!$F$104</definedName>
    <definedName name="limcount" hidden="1">1</definedName>
    <definedName name="LINEA">[27]DATOS!$B$16</definedName>
    <definedName name="Lingua">[113]set!#REF!</definedName>
    <definedName name="List_cuadrillas">#REF!</definedName>
    <definedName name="LISTA">[114]REDES!#REF!</definedName>
    <definedName name="LISTA1">#REF!</definedName>
    <definedName name="LISTON_2_4">'[19]LISTADO '!$F$21</definedName>
    <definedName name="LISTON_DE_2X4X15">#REF!</definedName>
    <definedName name="LISTON2" localSheetId="5">#REF!</definedName>
    <definedName name="LISTON2">#REF!</definedName>
    <definedName name="LISTON2.4">[65]PREC!$C$99</definedName>
    <definedName name="LISTON2_11" localSheetId="5">#REF!</definedName>
    <definedName name="LISTON2_11">#REF!</definedName>
    <definedName name="LISTON2x4x15">[115]PRECIOS!$B$45</definedName>
    <definedName name="LISTON4" localSheetId="5">#REF!</definedName>
    <definedName name="LISTON4">#REF!</definedName>
    <definedName name="LISTON4_11" localSheetId="5">#REF!</definedName>
    <definedName name="LISTON4_11">#REF!</definedName>
    <definedName name="LISTONMADERA">#REF!</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rminimo">[18]Assumption!$D$123</definedName>
    <definedName name="Lll">#REF!</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O">#REF!</definedName>
    <definedName name="Loan_Amount">#REF!</definedName>
    <definedName name="Loan_Start">#REF!</definedName>
    <definedName name="Loan_Years">#REF!</definedName>
    <definedName name="LOCA">[5]!absc</definedName>
    <definedName name="LOCA1">[5]!absc</definedName>
    <definedName name="LOCALIZACIÓN_Y_REPLANTEO._ESTRUCTURAS">[116]INDICE!#REF!</definedName>
    <definedName name="lojk"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[4]datos!$E$5:$E$300</definedName>
    <definedName name="longituddesarenador">#REF!</definedName>
    <definedName name="LONGO" localSheetId="5" hidden="1">{#N/A,#N/A,TRUE,"Summary"}</definedName>
    <definedName name="LONGO" hidden="1">{#N/A,#N/A,TRUE,"Summary"}</definedName>
    <definedName name="look">#REF!</definedName>
    <definedName name="lookup">#REF!</definedName>
    <definedName name="LOPE">#REF!</definedName>
    <definedName name="Lp">#REF!</definedName>
    <definedName name="lplpl" localSheetId="5"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5">OFFSET([0]!Full_Print,0,0,LOCA)</definedName>
    <definedName name="LUCY">OFFSET([0]!Full_Print,0,0,LOCA)</definedName>
    <definedName name="Lz">#REF!</definedName>
    <definedName name="M.Unidad">[14]SOPORTE!$DP$2:$DP$16</definedName>
    <definedName name="m³_km">'[28]LISTA DE PRECIO'!$E$85</definedName>
    <definedName name="Ma">#REF!</definedName>
    <definedName name="mac">#REF!</definedName>
    <definedName name="MACROMEDIDOR__3__B_x_B">#REF!</definedName>
    <definedName name="MACROMEDIDOR_4__B_x_B">#REF!</definedName>
    <definedName name="MACROMEDIDORES">#REF!</definedName>
    <definedName name="MAESTRO">#REF!</definedName>
    <definedName name="MAESTRO_DE_OBRA">[29]PRECIOS!$B$17</definedName>
    <definedName name="mafdsf" localSheetId="5" hidden="1">{"via1",#N/A,TRUE,"general";"via2",#N/A,TRUE,"general";"via3",#N/A,TRUE,"general"}</definedName>
    <definedName name="mafdsf" hidden="1">{"via1",#N/A,TRUE,"general";"via2",#N/A,TRUE,"general";"via3",#N/A,TRUE,"general"}</definedName>
    <definedName name="MALL_GAV">'[28]LISTA DE PRECIO'!$E$26</definedName>
    <definedName name="MALLA">#REF!</definedName>
    <definedName name="Malla_redoblon" localSheetId="5">#REF!</definedName>
    <definedName name="Malla_redoblon">#REF!</definedName>
    <definedName name="Malla_redoblon_11">#REF!</definedName>
    <definedName name="MALO">'[117]ESTADO VÍA-CRIT.TECNICO'!#REF!&lt;2.5</definedName>
    <definedName name="mama" localSheetId="5" hidden="1">'[118]Datos-Gráfica-Apartada'!#REF!</definedName>
    <definedName name="mama" hidden="1">'[118]Datos-Gráfica-Apartada'!#REF!</definedName>
    <definedName name="MANGLE" localSheetId="5">#REF!</definedName>
    <definedName name="MANGLE">#REF!</definedName>
    <definedName name="MANGLE_11" localSheetId="5">#REF!</definedName>
    <definedName name="MANGLE_11">#REF!</definedName>
    <definedName name="Manguera_Hidr._1_2">#REF!</definedName>
    <definedName name="Manguera_Hidr._1_2_11">#REF!</definedName>
    <definedName name="Mano_Obra">'[119]Mano y Trasnsporte'!$B$5:$B$60</definedName>
    <definedName name="MANOBRA">#REF!</definedName>
    <definedName name="MANODEOBRA">'[17]mano de obra'!$1:$1048576</definedName>
    <definedName name="manoobra">[45]AMO!$A$2:$A$50</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P">'[120]PU (2)'!#REF!</definedName>
    <definedName name="MAQUINAR">[121]Insum!$A$68:$H$98</definedName>
    <definedName name="Marco_madera_puerta__2_05x0_7" localSheetId="5">#REF!</definedName>
    <definedName name="Marco_madera_puerta__2_05x0_7">#REF!</definedName>
    <definedName name="Marco_madera_puerta__2_05x0_7_11" localSheetId="5">#REF!</definedName>
    <definedName name="Marco_madera_puerta__2_05x0_7_11">#REF!</definedName>
    <definedName name="Marco_madera_puerta__2_05x0_9" localSheetId="5">#REF!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MOLINA">'[22]MATERIALES '!$E$70</definedName>
    <definedName name="MARTA" localSheetId="5">IF([0]!Loan_Amount*[0]!Interest_Rate*[0]!Loan_Years*[0]!Loan_Start&gt;0,1,0)</definedName>
    <definedName name="MARTA">IF([0]!Loan_Amount*[0]!Interest_Rate*[0]!Loan_Years*[0]!Loan_Start&gt;0,1,0)</definedName>
    <definedName name="MARTHA">[27]DATOS!$A$9</definedName>
    <definedName name="masor" localSheetId="5" hidden="1">{"via1",#N/A,TRUE,"general";"via2",#N/A,TRUE,"general";"via3",#N/A,TRUE,"general"}</definedName>
    <definedName name="masor" hidden="1">{"via1",#N/A,TRUE,"general";"via2",#N/A,TRUE,"general";"via3",#N/A,TRUE,"general"}</definedName>
    <definedName name="MAT">[64]INSUMO!$B$4:$B$2082</definedName>
    <definedName name="mater">'[27]precios-básicos2002'!$C$59:$C$127</definedName>
    <definedName name="MATERIAL">#REF!</definedName>
    <definedName name="MATERIAL_FILTRANTE">#REF!</definedName>
    <definedName name="Material_seleccionado">'[122]2'!$K$42</definedName>
    <definedName name="Materiales">[66]Mat!$A$11:$G$622</definedName>
    <definedName name="materiales1">[123]Mat!$A$11:$G$569</definedName>
    <definedName name="materiales2">[45]Lp!$B$5:$B$422</definedName>
    <definedName name="Materie_prime">#REF!,#REF!</definedName>
    <definedName name="Maturity_trancheA">'[34]Input Finanziari'!#REF!</definedName>
    <definedName name="Max_Equity">[124]NTBAss!$D$225</definedName>
    <definedName name="Max_Grant">'[124]Constr&amp;Fund'!$C$48</definedName>
    <definedName name="maxdeficit">#REF!</definedName>
    <definedName name="Mb">#REF!</definedName>
    <definedName name="Mc">[12]assumptions_investimenti!#REF!</definedName>
    <definedName name="Mcotas">#REF!</definedName>
    <definedName name="md">#REF!</definedName>
    <definedName name="mdd" localSheetId="5" hidden="1">{"via1",#N/A,TRUE,"general";"via2",#N/A,TRUE,"general";"via3",#N/A,TRUE,"general"}</definedName>
    <definedName name="mdd" hidden="1">{"via1",#N/A,TRUE,"general";"via2",#N/A,TRUE,"general";"via3",#N/A,TRUE,"general"}</definedName>
    <definedName name="mdo">'[27]precios-básicos2002'!$C$131:$C$140</definedName>
    <definedName name="MEDELLIN">#REF!</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oria2">#REF!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[22]EQUIPOS!$E$5</definedName>
    <definedName name="Mezcladora_Apolo_1__bulto" localSheetId="5">#REF!</definedName>
    <definedName name="Mezcladora_Apolo_1__bulto">#REF!</definedName>
    <definedName name="Mezcladora_Apolo_1__bulto_11" localSheetId="5">#REF!</definedName>
    <definedName name="Mezcladora_Apolo_1__bulto_11">#REF!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il">#REF!</definedName>
    <definedName name="min">#REF!</definedName>
    <definedName name="Minutos">#REF!</definedName>
    <definedName name="MiT">#REF!</definedName>
    <definedName name="MiV">#REF!</definedName>
    <definedName name="MJ">#REF!</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K">#REF!</definedName>
    <definedName name="MmIL">#REF!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NO">#REF!</definedName>
    <definedName name="MO">#REF!</definedName>
    <definedName name="mobra">'[27]precios-básicos2002'!$C$131:$E$140</definedName>
    <definedName name="Modalità_rimborso">#REF!</definedName>
    <definedName name="MOL">'[30]Inv e Amm'!$B$387</definedName>
    <definedName name="MOR1_4">#REF!</definedName>
    <definedName name="MORTE12">#REF!</definedName>
    <definedName name="MORTE14">#REF!</definedName>
    <definedName name="morte15">#REF!</definedName>
    <definedName name="MORTE16">#REF!</definedName>
    <definedName name="mortero">#REF!</definedName>
    <definedName name="mortero_1_3">[28]BASICOS!$C$100</definedName>
    <definedName name="MORTERO_1_4" localSheetId="5">#REF!</definedName>
    <definedName name="MORTERO_1_4">#REF!</definedName>
    <definedName name="MORTERO_1_4_11" localSheetId="5">#REF!</definedName>
    <definedName name="MORTERO_1_4_11">#REF!</definedName>
    <definedName name="MORTERO_1_5" localSheetId="5">#REF!</definedName>
    <definedName name="MORTERO_1_5">#REF!</definedName>
    <definedName name="MORTERO_1_5_11">#REF!</definedName>
    <definedName name="MORTERO_1_8">#REF!</definedName>
    <definedName name="MORTERO_1_8_11">#REF!</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IVELADORA">#REF!</definedName>
    <definedName name="Motoniveladora_Baukema_SHM_5">#REF!</definedName>
    <definedName name="Motoniveladora_Baukema_SHM_5_11">#REF!</definedName>
    <definedName name="Motoniveladora_Champion_710A">#REF!</definedName>
    <definedName name="Motoniveladora_Champion_710A_11">#REF!</definedName>
    <definedName name="MRRfunded">#REF!</definedName>
    <definedName name="Mtotalizado">#REF!</definedName>
    <definedName name="MUEBLEINFTOT">#REF!</definedName>
    <definedName name="MUEBLEINFTOT_11">#REF!</definedName>
    <definedName name="mult">#REF!</definedName>
    <definedName name="MULTIPLI">#REF!</definedName>
    <definedName name="muro">#REF!</definedName>
    <definedName name="muro10">'[21]A.P.U AULA CANO PESCAO'!$G$644</definedName>
    <definedName name="murocontencion">#REF!</definedName>
    <definedName name="mutui">'[30]Dati Generali'!$D$76:$AN$78</definedName>
    <definedName name="mutuo1">[52]Input!$A$252:$C$259</definedName>
    <definedName name="N">#REF!</definedName>
    <definedName name="n.Tipo_estudio">[14]SOPORTE!$DR$2:$DR$11</definedName>
    <definedName name="Na">#REF!</definedName>
    <definedName name="name">#REF!</definedName>
    <definedName name="NANDO">#REF!</definedName>
    <definedName name="Nb">#REF!</definedName>
    <definedName name="nbvnv" localSheetId="5" hidden="1">{"via1",#N/A,TRUE,"general";"via2",#N/A,TRUE,"general";"via3",#N/A,TRUE,"general"}</definedName>
    <definedName name="nbvnv" hidden="1">{"via1",#N/A,TRUE,"general";"via2",#N/A,TRUE,"general";"via3",#N/A,TRUE,"general"}</definedName>
    <definedName name="Nc">#REF!</definedName>
    <definedName name="Nd">#REF!</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S">#REF!</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ic_nis">[125]Hoja1!$A:$IV</definedName>
    <definedName name="NIPLE_DE_1_2__ROSCADO_DE_HG_x_L__3_PULGADAS">#REF!</definedName>
    <definedName name="NIPLE_DE_3__B_x_EL_L__0.25_MTS">#REF!</definedName>
    <definedName name="NIPLE_DE_4__B_x_EL_L__0.25_MTS">#REF!</definedName>
    <definedName name="NIPLE_L__0.25">#REF!</definedName>
    <definedName name="nmmmm" localSheetId="5" hidden="1">{"via1",#N/A,TRUE,"general";"via2",#N/A,TRUE,"general";"via3",#N/A,TRUE,"general"}</definedName>
    <definedName name="nmmmm" hidden="1">{"via1",#N/A,TRUE,"general";"via2",#N/A,TRUE,"general";"via3",#N/A,TRUE,"general"}</definedName>
    <definedName name="NN">#REF!</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[5]!absc</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#REF!</definedName>
    <definedName name="No.">#REF!</definedName>
    <definedName name="NOMBRE">#REF!</definedName>
    <definedName name="NOMBREPROYECTO">[126]PRESUPUESTO!#REF!</definedName>
    <definedName name="Nombres_Materiales">[127]Materiales!$C$15:$C$185</definedName>
    <definedName name="NOMO">#REF!</definedName>
    <definedName name="Norte">#REF!</definedName>
    <definedName name="notes">#REF!</definedName>
    <definedName name="nrooempalmes">'[61]Fibra Óptica'!#REF!</definedName>
    <definedName name="NUEVO">#REF!</definedName>
    <definedName name="Num_Pmt_Per_Year">#REF!</definedName>
    <definedName name="Num_shares">#REF!</definedName>
    <definedName name="Number_of_Payments" localSheetId="5">MATCH(0.01,[0]!End_Bal,-1)+1</definedName>
    <definedName name="Number_of_Payments">MATCH(0.01,[0]!End_Bal,-1)+1</definedName>
    <definedName name="NUMCHECK">AND(ISNUMBER(#REF!),ISNUMBER(#REF!),ISNUMBER(#REF!),ISNUMBER(#REF!))</definedName>
    <definedName name="NUMERO">#REF!</definedName>
    <definedName name="nxn" localSheetId="5" hidden="1">{"via1",#N/A,TRUE,"general";"via2",#N/A,TRUE,"general";"via3",#N/A,TRUE,"general"}</definedName>
    <definedName name="nxn" hidden="1">{"via1",#N/A,TRUE,"general";"via2",#N/A,TRUE,"general";"via3",#N/A,TRUE,"general"}</definedName>
    <definedName name="NYLON">#REF!</definedName>
    <definedName name="ÑÑÑ">#REF!</definedName>
    <definedName name="ñpñpñ" localSheetId="5" hidden="1">{"via1",#N/A,TRUE,"general";"via2",#N/A,TRUE,"general";"via3",#N/A,TRUE,"general"}</definedName>
    <definedName name="ñpñpñ" hidden="1">{"via1",#N/A,TRUE,"general";"via2",#N/A,TRUE,"general";"via3",#N/A,TRUE,"general"}</definedName>
    <definedName name="O">#REF!</definedName>
    <definedName name="o.Tipo_precio">[14]SOPORTE!$EW$2:$EW$15</definedName>
    <definedName name="o9o9" localSheetId="5" hidden="1">{"via1",#N/A,TRUE,"general";"via2",#N/A,TRUE,"general";"via3",#N/A,TRUE,"general"}</definedName>
    <definedName name="o9o9" hidden="1">{"via1",#N/A,TRUE,"general";"via2",#N/A,TRUE,"general";"via3",#N/A,TRUE,"general"}</definedName>
    <definedName name="Obra">#REF!</definedName>
    <definedName name="OBRERO.2">[57]Precios!$I$5</definedName>
    <definedName name="ocase">#REF!</definedName>
    <definedName name="Off_High_Cov">#REF!</definedName>
    <definedName name="OFFER">#REF!</definedName>
    <definedName name="offpr">[6]PriceSyn!$O$9</definedName>
    <definedName name="OFICIAL">#REF!</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m">'[2]CALCULO POI'!$B$120:$C$154</definedName>
    <definedName name="OMP_escalator">#REF!</definedName>
    <definedName name="OMP_Selected_Year">#REF!</definedName>
    <definedName name="ON">#REF!</definedName>
    <definedName name="ooo">#REF!</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P">#REF!</definedName>
    <definedName name="Open_Price">#REF!</definedName>
    <definedName name="oprice">[6]Assum!$D$8</definedName>
    <definedName name="options">#REF!</definedName>
    <definedName name="owner">#REF!</definedName>
    <definedName name="p">#REF!</definedName>
    <definedName name="P.Assumptions">#REF!</definedName>
    <definedName name="P.Backup">#REF!</definedName>
    <definedName name="P.BalanceSheet">#REF!</definedName>
    <definedName name="P.Base">#REF!</definedName>
    <definedName name="P.CashFlow">#REF!</definedName>
    <definedName name="P.CloseBalSheet">#REF!</definedName>
    <definedName name="P.ControlPanel">#REF!</definedName>
    <definedName name="P.Cover">#REF!</definedName>
    <definedName name="P.Debt">#REF!</definedName>
    <definedName name="P.IncomeStmt">#REF!</definedName>
    <definedName name="P.Inputs">#REF!</definedName>
    <definedName name="P.IntRates">#REF!</definedName>
    <definedName name="p.ratio">#REF!</definedName>
    <definedName name="P.Returns">#REF!</definedName>
    <definedName name="P_Alc_1.0">#REF!</definedName>
    <definedName name="P_Alc_1.1">#REF!</definedName>
    <definedName name="P_Alc_1.2">#REF!</definedName>
    <definedName name="P_Alc_1.3">#REF!</definedName>
    <definedName name="P_Alc_1.4">#REF!</definedName>
    <definedName name="P_Alc_1.5">#REF!</definedName>
    <definedName name="P_Alc_2.0">#REF!</definedName>
    <definedName name="P_Alc_2.1">#REF!</definedName>
    <definedName name="P_Alc_2.2">#REF!</definedName>
    <definedName name="P_Alc_2.3">#REF!</definedName>
    <definedName name="P_Alc_3.0">#REF!</definedName>
    <definedName name="P_Alc_3.1">#REF!</definedName>
    <definedName name="P_Alc_3.10">#REF!</definedName>
    <definedName name="P_Alc_3.2">#REF!</definedName>
    <definedName name="P_Alc_3.3">#REF!</definedName>
    <definedName name="P_Alc_3.4">#REF!</definedName>
    <definedName name="P_Alc_3.5">#REF!</definedName>
    <definedName name="P_Alc_3.6">#REF!</definedName>
    <definedName name="P_Alc_3.7">#REF!</definedName>
    <definedName name="P_Alc_3.8">#REF!</definedName>
    <definedName name="P_Alc_3.9">#REF!</definedName>
    <definedName name="P_Alc_4.0">#REF!</definedName>
    <definedName name="P_Alc_4.1">#REF!</definedName>
    <definedName name="P_Alc_4.2">#REF!</definedName>
    <definedName name="P_Alc_4.3">#REF!</definedName>
    <definedName name="P_Alc_4.4">#REF!</definedName>
    <definedName name="P_Alc_4.5">#REF!</definedName>
    <definedName name="P_Alc_4.6">#REF!</definedName>
    <definedName name="P_Alc_4.7">#REF!</definedName>
    <definedName name="P_Alc_Admon">#REF!</definedName>
    <definedName name="P_Alc_Avaluo">#REF!</definedName>
    <definedName name="P_Alc_CD">#REF!</definedName>
    <definedName name="P_Alc_CI">#REF!</definedName>
    <definedName name="P_Alc_Derechos">#REF!</definedName>
    <definedName name="P_Alc_Domiciliarias">#REF!</definedName>
    <definedName name="P_Alc_Est_Dis">#REF!</definedName>
    <definedName name="P_Alc_Imprevisto">#REF!</definedName>
    <definedName name="P_Alc_Interventoria">#REF!</definedName>
    <definedName name="P_Alc_Licencias">#REF!</definedName>
    <definedName name="P_Alc_Otros_CI">#REF!</definedName>
    <definedName name="P_Alc_Preliminares">#REF!</definedName>
    <definedName name="P_Alc_Red_Distribucion">#REF!</definedName>
    <definedName name="P_Alc_Seguros">#REF!</definedName>
    <definedName name="P_Alc_Señalizacion">#REF!</definedName>
    <definedName name="P_Alc_Total">#REF!</definedName>
    <definedName name="P_Alc_Utilidad">#REF!</definedName>
    <definedName name="P_Cant_Alc_1.1">#REF!</definedName>
    <definedName name="P_Cant_Alc_1.2">#REF!</definedName>
    <definedName name="P_Cant_Alc_1.3">#REF!</definedName>
    <definedName name="P_Cant_Alc_1.4">#REF!</definedName>
    <definedName name="P_Cant_Alc_1.5">#REF!</definedName>
    <definedName name="P_Cant_Alc_2.1">#REF!</definedName>
    <definedName name="P_Cant_Alc_2.2">#REF!</definedName>
    <definedName name="P_Cant_Alc_2.3">#REF!</definedName>
    <definedName name="P_Cant_Alc_3.1">#REF!</definedName>
    <definedName name="P_Cant_Alc_3.10">#REF!</definedName>
    <definedName name="P_Cant_Alc_3.2">#REF!</definedName>
    <definedName name="P_Cant_Alc_3.3">#REF!</definedName>
    <definedName name="P_Cant_Alc_3.4">#REF!</definedName>
    <definedName name="P_Cant_Alc_3.5">#REF!</definedName>
    <definedName name="P_Cant_Alc_3.6">#REF!</definedName>
    <definedName name="P_Cant_Alc_3.7">#REF!</definedName>
    <definedName name="P_Cant_Alc_3.8">#REF!</definedName>
    <definedName name="P_Cant_Alc_3.9">#REF!</definedName>
    <definedName name="P_Cant_Alc_4.0">#REF!</definedName>
    <definedName name="P_Cant_Alc_4.1">#REF!</definedName>
    <definedName name="P_Cant_Alc_4.2">#REF!</definedName>
    <definedName name="P_Cant_Alc_4.3">#REF!</definedName>
    <definedName name="P_Cant_Alc_4.4">#REF!</definedName>
    <definedName name="P_Cant_Alc_4.5">#REF!</definedName>
    <definedName name="P_Cant_Alc_4.6">#REF!</definedName>
    <definedName name="P_Cant_Alc_4.7">#REF!</definedName>
    <definedName name="P_Item_Alc_1.0">#REF!</definedName>
    <definedName name="P_Item_Alc_1.1">#REF!</definedName>
    <definedName name="P_Item_Alc_1.2">#REF!</definedName>
    <definedName name="P_Item_Alc_1.3">#REF!</definedName>
    <definedName name="P_Item_Alc_1.4">#REF!</definedName>
    <definedName name="P_Item_Alc_1.5">#REF!</definedName>
    <definedName name="P_Item_Alc_2.0">#REF!</definedName>
    <definedName name="P_Item_Alc_2.1">#REF!</definedName>
    <definedName name="P_Item_Alc_2.2">#REF!</definedName>
    <definedName name="P_Item_Alc_2.3">#REF!</definedName>
    <definedName name="P_Item_Alc_3.0">#REF!</definedName>
    <definedName name="P_Item_Alc_3.1">#REF!</definedName>
    <definedName name="P_Item_Alc_3.10">#REF!</definedName>
    <definedName name="P_Item_Alc_3.2">#REF!</definedName>
    <definedName name="P_Item_Alc_3.3">#REF!</definedName>
    <definedName name="P_Item_Alc_3.4">#REF!</definedName>
    <definedName name="P_Item_Alc_3.5">#REF!</definedName>
    <definedName name="P_Item_Alc_3.6">#REF!</definedName>
    <definedName name="P_Item_Alc_3.7">#REF!</definedName>
    <definedName name="P_Item_Alc_3.8">#REF!</definedName>
    <definedName name="P_Item_Alc_3.9">#REF!</definedName>
    <definedName name="P_Item_Alc_4.0">#REF!</definedName>
    <definedName name="P_Item_Alc_4.1">#REF!</definedName>
    <definedName name="P_Item_Alc_4.2">#REF!</definedName>
    <definedName name="P_Item_Alc_4.3">#REF!</definedName>
    <definedName name="P_Item_Alc_4.4">#REF!</definedName>
    <definedName name="P_Item_Alc_4.5">#REF!</definedName>
    <definedName name="P_Item_Alc_4.6">#REF!</definedName>
    <definedName name="P_Item_Alc_4.7">#REF!</definedName>
    <definedName name="P_Med_Alc_1.1">#REF!</definedName>
    <definedName name="P_Med_Alc_1.2">#REF!</definedName>
    <definedName name="P_Med_Alc_1.3">#REF!</definedName>
    <definedName name="P_Med_Alc_1.4">#REF!</definedName>
    <definedName name="P_Med_Alc_1.5">#REF!</definedName>
    <definedName name="P_Med_Alc_2.1">#REF!</definedName>
    <definedName name="P_Med_Alc_2.2">#REF!</definedName>
    <definedName name="P_Med_Alc_2.3">#REF!</definedName>
    <definedName name="P_Med_Alc_3.1">#REF!</definedName>
    <definedName name="P_Med_Alc_3.10">#REF!</definedName>
    <definedName name="P_Med_Alc_3.2">#REF!</definedName>
    <definedName name="P_Med_Alc_3.3">#REF!</definedName>
    <definedName name="P_Med_Alc_3.4">#REF!</definedName>
    <definedName name="P_Med_Alc_3.5">#REF!</definedName>
    <definedName name="P_Med_Alc_3.6">#REF!</definedName>
    <definedName name="P_Med_Alc_3.7">#REF!</definedName>
    <definedName name="P_Med_Alc_3.8">#REF!</definedName>
    <definedName name="P_Med_Alc_3.9">#REF!</definedName>
    <definedName name="P_Med_Alc_4.0">#REF!</definedName>
    <definedName name="P_Med_Alc_4.1">#REF!</definedName>
    <definedName name="P_Med_Alc_4.2">#REF!</definedName>
    <definedName name="P_Med_Alc_4.3">#REF!</definedName>
    <definedName name="P_Med_Alc_4.4">#REF!</definedName>
    <definedName name="P_Med_Alc_4.5">#REF!</definedName>
    <definedName name="P_Med_Alc_4.6">#REF!</definedName>
    <definedName name="P_Med_Alc_4.7">#REF!</definedName>
    <definedName name="P_Sard_CD">#REF!</definedName>
    <definedName name="P_Sard_CI">#REF!</definedName>
    <definedName name="P_Vr_Total_Alc_1.1">#REF!</definedName>
    <definedName name="P_Vr_Total_Alc_1.2">#REF!</definedName>
    <definedName name="P_Vr_Total_Alc_1.3">#REF!</definedName>
    <definedName name="P_Vr_Total_Alc_1.4">#REF!</definedName>
    <definedName name="P_Vr_Total_Alc_1.5">#REF!</definedName>
    <definedName name="P_Vr_Total_Alc_2.1">#REF!</definedName>
    <definedName name="P_Vr_Total_Alc_2.2">#REF!</definedName>
    <definedName name="P_Vr_Total_Alc_2.3">#REF!</definedName>
    <definedName name="P_Vr_Total_Alc_3.1">#REF!</definedName>
    <definedName name="P_Vr_Total_Alc_3.10">#REF!</definedName>
    <definedName name="P_Vr_Total_Alc_3.2">#REF!</definedName>
    <definedName name="P_Vr_Total_Alc_3.3">#REF!</definedName>
    <definedName name="P_Vr_Total_Alc_3.4">#REF!</definedName>
    <definedName name="P_Vr_Total_Alc_3.5">#REF!</definedName>
    <definedName name="P_Vr_Total_Alc_3.6">#REF!</definedName>
    <definedName name="P_Vr_Total_Alc_3.7">#REF!</definedName>
    <definedName name="P_Vr_Total_Alc_3.8">#REF!</definedName>
    <definedName name="P_Vr_Total_Alc_3.9">#REF!</definedName>
    <definedName name="P_Vr_Total_Alc_4.1">#REF!</definedName>
    <definedName name="P_Vr_Total_Alc_4.2">#REF!</definedName>
    <definedName name="P_Vr_Total_Alc_4.3">#REF!</definedName>
    <definedName name="P_Vr_Total_Alc_4.4">#REF!</definedName>
    <definedName name="P_Vr_Total_Alc_4.5">#REF!</definedName>
    <definedName name="P_Vr_Total_Alc_4.6">#REF!</definedName>
    <definedName name="P_Vr_Total_Alc_4.7">#REF!</definedName>
    <definedName name="P_Vr_Uni_Alc_1.1">#REF!</definedName>
    <definedName name="P_Vr_Uni_Alc_1.2">#REF!</definedName>
    <definedName name="P_Vr_Uni_Alc_1.3">#REF!</definedName>
    <definedName name="P_Vr_Uni_Alc_1.4">#REF!</definedName>
    <definedName name="P_Vr_Uni_Alc_1.5">#REF!</definedName>
    <definedName name="P_Vr_Uni_Alc_2.1">#REF!</definedName>
    <definedName name="P_Vr_Uni_Alc_2.2">#REF!</definedName>
    <definedName name="P_Vr_Uni_Alc_2.3">#REF!</definedName>
    <definedName name="P_Vr_Uni_Alc_3.1">#REF!</definedName>
    <definedName name="P_Vr_Uni_Alc_3.10">#REF!</definedName>
    <definedName name="P_Vr_Uni_Alc_3.2">#REF!</definedName>
    <definedName name="P_Vr_Uni_Alc_3.3">#REF!</definedName>
    <definedName name="P_Vr_Uni_Alc_3.4">#REF!</definedName>
    <definedName name="P_Vr_Uni_Alc_3.5">#REF!</definedName>
    <definedName name="P_Vr_Uni_Alc_3.6">#REF!</definedName>
    <definedName name="P_Vr_Uni_Alc_3.7">#REF!</definedName>
    <definedName name="P_Vr_Uni_Alc_3.8">#REF!</definedName>
    <definedName name="P_Vr_Uni_Alc_3.9">#REF!</definedName>
    <definedName name="P_Vr_Uni_Alc_4.1">#REF!</definedName>
    <definedName name="P_Vr_Uni_Alc_4.2">#REF!</definedName>
    <definedName name="P_Vr_Uni_Alc_4.3">#REF!</definedName>
    <definedName name="P_Vr_Uni_Alc_4.4">#REF!</definedName>
    <definedName name="P_Vr_Uni_Alc_4.5">#REF!</definedName>
    <definedName name="P_Vr_Uni_Alc_4.6">#REF!</definedName>
    <definedName name="P_Vr_Uni_Alc_4.7">#REF!</definedName>
    <definedName name="p0p0" localSheetId="5" hidden="1">{"via1",#N/A,TRUE,"general";"via2",#N/A,TRUE,"general";"via3",#N/A,TRUE,"general"}</definedName>
    <definedName name="p0p0" hidden="1">{"via1",#N/A,TRUE,"general";"via2",#N/A,TRUE,"general";"via3",#N/A,TRUE,"general"}</definedName>
    <definedName name="Pa">#REF!</definedName>
    <definedName name="Pagam_per_anno">#REF!</definedName>
    <definedName name="pagamentocosti">[18]Assumption!$D$131</definedName>
    <definedName name="paige">#REF!</definedName>
    <definedName name="PALESTINA">[46]CONTROL!$E$22</definedName>
    <definedName name="pañet">#REF!</definedName>
    <definedName name="PAÑETE" localSheetId="5">#REF!</definedName>
    <definedName name="PAÑETE">#REF!</definedName>
    <definedName name="PAÑETE_11">#REF!</definedName>
    <definedName name="PARAL_6">'[22]MATERIALES '!$E$84</definedName>
    <definedName name="parametri">[30]Parametri!$C$1:$AN$40</definedName>
    <definedName name="part">#REF!</definedName>
    <definedName name="Partecipazioni">#REF!</definedName>
    <definedName name="PASAMURO_B_x_EL_L_0.25_Z_0.125_M">#REF!</definedName>
    <definedName name="PASO" localSheetId="5" hidden="1">{#N/A,#N/A,TRUE,"INGENIERIA";#N/A,#N/A,TRUE,"COMPRAS";#N/A,#N/A,TRUE,"DIRECCION";#N/A,#N/A,TRUE,"RESUMEN"}</definedName>
    <definedName name="PASO" hidden="1">{#N/A,#N/A,TRUE,"INGENIERIA";#N/A,#N/A,TRUE,"COMPRAS";#N/A,#N/A,TRUE,"DIRECCION";#N/A,#N/A,TRUE,"RESUMEN"}</definedName>
    <definedName name="PASS" localSheetId="5" hidden="1">{#N/A,#N/A,TRUE,"INGENIERIA";#N/A,#N/A,TRUE,"COMPRAS";#N/A,#N/A,TRUE,"DIRECCION";#N/A,#N/A,TRUE,"RESUMEN"}</definedName>
    <definedName name="PASS" hidden="1">{#N/A,#N/A,TRUE,"INGENIERIA";#N/A,#N/A,TRUE,"COMPRAS";#N/A,#N/A,TRUE,"DIRECCION";#N/A,#N/A,TRUE,"RESUMEN"}</definedName>
    <definedName name="PAT">'[40]Conto economico'!#REF!</definedName>
    <definedName name="PATIOS">[128]INDICE!$A$9:$G$281</definedName>
    <definedName name="pav_asf">[4]datos!$Z$5:$Z$300</definedName>
    <definedName name="pav_cto">[4]datos!$Y$5:$Y$300</definedName>
    <definedName name="PAVIMENTO" localSheetId="5">#REF!</definedName>
    <definedName name="PAVIMENTO">#REF!</definedName>
    <definedName name="PAVIMENTO_11" localSheetId="5">#REF!</definedName>
    <definedName name="PAVIMENTO_11">#REF!</definedName>
    <definedName name="Pay_Date">#REF!</definedName>
    <definedName name="Pay_Num">#REF!</definedName>
    <definedName name="Payment_Date" localSheetId="5">DATE(YEAR([0]!Loan_Start),MONTH([0]!Loan_Start)+Payment_Number,DAY([0]!Loan_Start))</definedName>
    <definedName name="Payment_Date">DATE(YEAR([0]!Loan_Start),MONTH([0]!Loan_Start)+Payment_Number,DAY([0]!Loan_Start))</definedName>
    <definedName name="payout">[41]Assumption_invest.!#REF!</definedName>
    <definedName name="Pb">#REF!</definedName>
    <definedName name="Pc">#REF!</definedName>
    <definedName name="Pd">#REF!</definedName>
    <definedName name="Pe">#REF!</definedName>
    <definedName name="Pega_plus">'[23]LISTADO '!$F$27</definedName>
    <definedName name="PEGANTE" localSheetId="5">#REF!</definedName>
    <definedName name="PEGANTE">#REF!</definedName>
    <definedName name="PEGANTE_11" localSheetId="5">#REF!</definedName>
    <definedName name="PEGANTE_11">#REF!</definedName>
    <definedName name="PEGANTE_P.V.C">#REF!</definedName>
    <definedName name="Pegante_PVC">'[32]L. MAT.'!#REF!</definedName>
    <definedName name="perccontr">[18]Assumption!#REF!</definedName>
    <definedName name="percdebito">[41]Assumption_invest.!#REF!</definedName>
    <definedName name="percentincassi">[18]Assumption!$G$129</definedName>
    <definedName name="percequity">[41]Assumption_invest.!#REF!</definedName>
    <definedName name="PEREIRA">[46]CONTROL!$E$20</definedName>
    <definedName name="Perf_97">#REF!</definedName>
    <definedName name="Perf_98">#REF!</definedName>
    <definedName name="Perf_99">#REF!</definedName>
    <definedName name="Perfil">'[19]LISTADO '!$F$28</definedName>
    <definedName name="Perfil_16_6">'[23]LISTADO '!$F$105</definedName>
    <definedName name="PERGOLA" localSheetId="5">#REF!</definedName>
    <definedName name="PERGOLA">#REF!</definedName>
    <definedName name="PERGOLA_11" localSheetId="5">#REF!</definedName>
    <definedName name="PERGOLA_11">#REF!</definedName>
    <definedName name="PERIOD">#REF!</definedName>
    <definedName name="PERIODO">[25]CUMPLIMIENTO!$M$5</definedName>
    <definedName name="PeriodoD">#REF!</definedName>
    <definedName name="PERSONALTABLA1.1.1">'[2]CALCULO COSTOS DE OPERACIÓN'!$B$50:$AJ$85</definedName>
    <definedName name="PERSONALTABLA1.2">'[2]INFORMACIÓN REFERENCIA'!$B$477:$F$489</definedName>
    <definedName name="PERSONALTABLA1.3">'[2]INFORMACIÓN REFERENCIA'!$B$494:$F$506</definedName>
    <definedName name="PERYR">#REF!</definedName>
    <definedName name="Pesanti_barr1">'[34]Flussi annui 2013-2057'!#REF!</definedName>
    <definedName name="Pesanti_barr2">'[34]Flussi annui 2013-2057'!#REF!</definedName>
    <definedName name="Pesanti_ciaianello">'[34]Flussi annui 2013-2057'!#REF!</definedName>
    <definedName name="pesbarr1">[34]Input!#REF!</definedName>
    <definedName name="pesbarr2">[34]Input!#REF!</definedName>
    <definedName name="pescaianello">[34]Input!#REF!</definedName>
    <definedName name="PFI">'[40]Conto economico'!#REF!</definedName>
    <definedName name="PFPRICE">#REF!</definedName>
    <definedName name="PFPRICE2">#REF!</definedName>
    <definedName name="PIA" hidden="1">#REF!</definedName>
    <definedName name="PianoAnas">[129]Parametri!#REF!</definedName>
    <definedName name="PianoCompleto">#REF!</definedName>
    <definedName name="PIEDRA_CICLOPEO">'[28]LISTA DE PRECIO'!$E$34</definedName>
    <definedName name="PILOTE">#REF!</definedName>
    <definedName name="pintura">'[21]A.P.U AULA CANO PESCAO'!$G$1002</definedName>
    <definedName name="Pintura_base_aceite" localSheetId="5">#REF!</definedName>
    <definedName name="Pintura_base_aceite">#REF!</definedName>
    <definedName name="Pintura_base_aceite_11" localSheetId="5">#REF!</definedName>
    <definedName name="Pintura_base_aceite_11">#REF!</definedName>
    <definedName name="Pintura_exteriores">'[23]LISTADO '!$F$95</definedName>
    <definedName name="pinturavinilo">#REF!</definedName>
    <definedName name="PIPPO">#REF!</definedName>
    <definedName name="piso">'[21]A.P.U AULA CANO PESCAO'!$G$763</definedName>
    <definedName name="PISOTABLON" localSheetId="5">#REF!</definedName>
    <definedName name="PISOTABLON">#REF!</definedName>
    <definedName name="PISOTABLON_11" localSheetId="5">#REF!</definedName>
    <definedName name="PISOTABLON_11">#REF!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CAENTREPISO" localSheetId="5">#REF!</definedName>
    <definedName name="PLACAENTREPISO">#REF!</definedName>
    <definedName name="PLACAENTREPISO_11" localSheetId="5">#REF!</definedName>
    <definedName name="PLACAENTREPISO_11">#REF!</definedName>
    <definedName name="PLACAMESON" localSheetId="5">#REF!</definedName>
    <definedName name="PLACAMESON">#REF!</definedName>
    <definedName name="PLACAMESON_11">#REF!</definedName>
    <definedName name="Placas_.9x.9_Azul_labrador">'[32]L. MAT.'!#REF!</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fon" localSheetId="5">#REF!</definedName>
    <definedName name="Plafon">#REF!</definedName>
    <definedName name="Plafon_11" localSheetId="5">#REF!</definedName>
    <definedName name="Plafon_11">#REF!</definedName>
    <definedName name="PLANT7">#REF!</definedName>
    <definedName name="PLANTASALCANTARILLADO1.1">'[2]INFORMACIÓN REFERENCIA'!$B$313:$I$324</definedName>
    <definedName name="PLANTASALCANTARILLADOTABLA1.7">'[2]INFORMACIÓN REFERENCIA'!$B$393:$C$404</definedName>
    <definedName name="PLANTASTRATAMIENTOTABLA5.1">'[2]INFORMACIÓN REFERENCIA'!$B$216:$F$220</definedName>
    <definedName name="PLANTASTRATAMIENTOTABLA5.2">#REF!</definedName>
    <definedName name="Plastocreto_DM__concreto" localSheetId="5">#REF!</definedName>
    <definedName name="Plastocreto_DM__concreto">#REF!</definedName>
    <definedName name="Plastocreto_DM__concreto_11" localSheetId="5">#REF!</definedName>
    <definedName name="Plastocreto_DM__concreto_11">#REF!</definedName>
    <definedName name="PLASTROCRETE_DM">#REF!</definedName>
    <definedName name="Plazo">[50]BASES!$E$27</definedName>
    <definedName name="PlazoAIU">#REF!</definedName>
    <definedName name="PLOMERO">[20]PRECIOS!$B$15</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luma_de_250_Kg." localSheetId="5">#REF!</definedName>
    <definedName name="Pluma_de_250_Kg.">#REF!</definedName>
    <definedName name="Pluma_de_250_Kg._11" localSheetId="5">#REF!</definedName>
    <definedName name="Pluma_de_250_Kg._11">#REF!</definedName>
    <definedName name="Poblacion">#REF!</definedName>
    <definedName name="Poceta_acero_inox.">#REF!</definedName>
    <definedName name="Poceta_acero_inox._11">#REF!</definedName>
    <definedName name="POIPOZOS">'[2]CALCULO POI'!$B$118:$I$154</definedName>
    <definedName name="POIUP" localSheetId="5" hidden="1">{"via1",#N/A,TRUE,"general";"via2",#N/A,TRUE,"general";"via3",#N/A,TRUE,"general"}</definedName>
    <definedName name="POIUP" hidden="1">{"via1",#N/A,TRUE,"general";"via2",#N/A,TRUE,"general";"via3",#N/A,TRUE,"general"}</definedName>
    <definedName name="polee">#REF!</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E">[36]BASES!$E$26</definedName>
    <definedName name="PORTNMALLA">[33]MATERIA!$H$18</definedName>
    <definedName name="POSTE5.5">[65]PREC!$C$145</definedName>
    <definedName name="pouig" localSheetId="5" hidden="1">{"via1",#N/A,TRUE,"general";"via2",#N/A,TRUE,"general";"via3",#N/A,TRUE,"general"}</definedName>
    <definedName name="pouig" hidden="1">{"via1",#N/A,TRUE,"general";"via2",#N/A,TRUE,"general";"via3",#N/A,TRUE,"general"}</definedName>
    <definedName name="POYOS" localSheetId="5">#REF!</definedName>
    <definedName name="POYOS">#REF!</definedName>
    <definedName name="POYOS_11" localSheetId="5">#REF!</definedName>
    <definedName name="POYOS_11">#REF!</definedName>
    <definedName name="POZOSACTUAL">'[2]INFORMACIÓN REFERENCIA'!$B$23:$M$34</definedName>
    <definedName name="pozosconduccion">'[2]INFORMACIÓN REFERENCIA'!$B$122:$F$133</definedName>
    <definedName name="pp">#REF!</definedName>
    <definedName name="ppp">#REF!</definedName>
    <definedName name="ppp_2">[94]devdics!$A$83:$P$91</definedName>
    <definedName name="PPPP">[130]PU!#REF!</definedName>
    <definedName name="pppp_2">[94]devdics!$A$83:$P$91</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hidden="1">{"via1",#N/A,TRUE,"general";"via2",#N/A,TRUE,"general";"via3",#N/A,TRUE,"general"}</definedName>
    <definedName name="PRE">#REF!</definedName>
    <definedName name="pream">[131]TdB!$D$21</definedName>
    <definedName name="pream1">#REF!</definedName>
    <definedName name="pream2">#REF!</definedName>
    <definedName name="PRECIOS">[132]INDICE!$1:$1048576</definedName>
    <definedName name="Precios1">[85]PrecioMaterial!$A$3:$F$173</definedName>
    <definedName name="Pref_Space">#REF!</definedName>
    <definedName name="Prefabricado_de_concreto._Culata" localSheetId="5">#REF!</definedName>
    <definedName name="Prefabricado_de_concreto._Culata">#REF!</definedName>
    <definedName name="Prefabricado_de_concreto._Culata_11" localSheetId="5">#REF!</definedName>
    <definedName name="Prefabricado_de_concreto._Culata_11">#REF!</definedName>
    <definedName name="PRELIMINARES">#REF!</definedName>
    <definedName name="PresentationNormalA4">#REF!</definedName>
    <definedName name="prestaciones">[27]DATOS!$B$14</definedName>
    <definedName name="Prestaciones_sociales">'[32]P.S.'!$C$33</definedName>
    <definedName name="PRESTACIONES1" localSheetId="5">#REF!</definedName>
    <definedName name="PRESTACIONES1">'[108]prestaciones y parafiscales'!$C$23</definedName>
    <definedName name="PRESTACIONES2" localSheetId="5">#REF!</definedName>
    <definedName name="PRESTACIONES2">'[108]prestaciones y parafiscales'!$F$23</definedName>
    <definedName name="Presu">'[2]CALCULO POI'!#REF!</definedName>
    <definedName name="Presupuesto">#REF!</definedName>
    <definedName name="PricingHomeCell">#REF!</definedName>
    <definedName name="PRIMER" localSheetId="5" hidden="1">{"via1",#N/A,TRUE,"general";"via2",#N/A,TRUE,"general";"via3",#N/A,TRUE,"general"}</definedName>
    <definedName name="PRIMER" hidden="1">{"via1",#N/A,TRUE,"general";"via2",#N/A,TRUE,"general";"via3",#N/A,TRUE,"general"}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5">OFFSET([0]!Full_Print,0,0,[0]!Last_Row)</definedName>
    <definedName name="Print_Area_Reset">OFFSET([0]!Full_Print,0,0,[0]!Last_Row)</definedName>
    <definedName name="PRINT_TITLES">#N/A</definedName>
    <definedName name="PRINT_TITLES_MI">#N/A</definedName>
    <definedName name="PROBINPUTS">'[133]Development cash flow'!#REF!</definedName>
    <definedName name="PRODUCCIONACTUAL">'[2]INFORMACIÓN REFERENCIA'!$B$8:$C$19</definedName>
    <definedName name="PrOfic">[50]BASES!$B$31</definedName>
    <definedName name="proj_life">[134]NTBAss!$D$12</definedName>
    <definedName name="project">#REF!</definedName>
    <definedName name="PROMOTE">#REF!</definedName>
    <definedName name="PROP">[135]PRECIOS!$B$125</definedName>
    <definedName name="Proponente">#REF!</definedName>
    <definedName name="PROSPETTO_DEI_FLUSSI_DI_CASSA">'[40]Conto economico'!$A$120</definedName>
    <definedName name="PROSPETTO_DI_ANDAMENTO_DELLE_VENDITE">'[40]Conto economico'!#REF!</definedName>
    <definedName name="Prov">#REF!</definedName>
    <definedName name="prov_subc_perc">[12]assumptions_investimenti!#REF!</definedName>
    <definedName name="Proventi_Finanziari">#REF!</definedName>
    <definedName name="Proventi_Straordinari">#REF!</definedName>
    <definedName name="Proventi_Vari">#REF!</definedName>
    <definedName name="PROYECCIONDEMANDATABLA1">[2]DEMANDABASEAND!$B$7:$F$19</definedName>
    <definedName name="PROYECTO">[135]PRECIOS!$B$123</definedName>
    <definedName name="PROYECTOS">[2]REFERENCIAS!$A$3:$F$25</definedName>
    <definedName name="prueba">#REF!</definedName>
    <definedName name="PRUEBA2">#REF!</definedName>
    <definedName name="PSOCIAL">[135]PRECIOS!$D$93</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PTTTT" localSheetId="5" hidden="1">{#N/A,#N/A,TRUE,"INGENIERIA";#N/A,#N/A,TRUE,"COMPRAS";#N/A,#N/A,TRUE,"DIRECCION";#N/A,#N/A,TRUE,"RESUMEN"}</definedName>
    <definedName name="PTTTT" hidden="1">{#N/A,#N/A,TRUE,"INGENIERIA";#N/A,#N/A,TRUE,"COMPRAS";#N/A,#N/A,TRUE,"DIRECCION";#N/A,#N/A,TRUE,"RESUMEN"}</definedName>
    <definedName name="Puerta_2_05x0_90m._alma_de_plomo" localSheetId="5">#REF!</definedName>
    <definedName name="Puerta_2_05x0_90m._alma_de_plomo">#REF!</definedName>
    <definedName name="Puerta_2_05x0_90m._alma_de_plomo_11" localSheetId="5">#REF!</definedName>
    <definedName name="Puerta_2_05x0_90m._alma_de_plomo_11">#REF!</definedName>
    <definedName name="Puerta_entamborada_2_05x0_7" localSheetId="5">#REF!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am">'[21]A.P.U AULA CANO PESCAO'!$G$888</definedName>
    <definedName name="PUERTALUMTOT" localSheetId="5">#REF!</definedName>
    <definedName name="PUERTALUMTOT">#REF!</definedName>
    <definedName name="PUERTALUMTOT_11" localSheetId="5">#REF!</definedName>
    <definedName name="PUERTALUMTOT_11">#REF!</definedName>
    <definedName name="PUERTAMADETOT" localSheetId="5">#REF!</definedName>
    <definedName name="PUERTAMADETOT">#REF!</definedName>
    <definedName name="PUERTAMADETOT_11">#REF!</definedName>
    <definedName name="PUERTMADECERRAT">#REF!</definedName>
    <definedName name="PUERTMADECERRAT_11">#REF!</definedName>
    <definedName name="Pulidora" localSheetId="5">#REF!</definedName>
    <definedName name="Pulidora">#REF!</definedName>
    <definedName name="Pulidora_11">#REF!</definedName>
    <definedName name="Pulsador_para_timbre_P_C">#REF!</definedName>
    <definedName name="Pulsador_para_timbre_P_C_11">#REF!</definedName>
    <definedName name="PUNTILLA" localSheetId="5">#REF!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Purchase_Price">#REF!</definedName>
    <definedName name="pwoefù" localSheetId="5"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#REF!</definedName>
    <definedName name="q.Corredores">[14]SOPORTE!$FA$2:$FA$7</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m">#REF!</definedName>
    <definedName name="QMAX">#REF!</definedName>
    <definedName name="qmaxdesarenador">#REF!</definedName>
    <definedName name="QMAXDIARIO">'[2]CALCULO POI'!$B$118:$C$154</definedName>
    <definedName name="Qmed">#REF!</definedName>
    <definedName name="QMIN">#REF!</definedName>
    <definedName name="qmindesarenador">#REF!</definedName>
    <definedName name="QPROM">[2]TARIFAS!$C$570</definedName>
    <definedName name="QQ">[136]glvc!#REF!</definedName>
    <definedName name="qqqq">#REF!</definedName>
    <definedName name="qqqqqw" localSheetId="5" hidden="1">{"via1",#N/A,TRUE,"general";"via2",#N/A,TRUE,"general";"via3",#N/A,TRUE,"general"}</definedName>
    <definedName name="qqqqqw" hidden="1">{"via1",#N/A,TRUE,"general";"via2",#N/A,TRUE,"general";"via3",#N/A,TRUE,"general"}</definedName>
    <definedName name="QRS">#REF!</definedName>
    <definedName name="QUIMICOSTABLA1.3.1">'[2]CALCULO COSTOS DE OPERACIÓN'!$B$176:$J$211</definedName>
    <definedName name="QUOTATE">#REF!</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 hidden="1">'[8]ETAPA 50 SMMLV'!#REF!</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ón" localSheetId="5">#REF!</definedName>
    <definedName name="Rajón">#REF!</definedName>
    <definedName name="Rajón_11">#REF!</definedName>
    <definedName name="Rampup_CENTRALE">[12]assumptions_investimenti!#REF!</definedName>
    <definedName name="Rampup_CO">[12]assumptions_investimenti!#REF!</definedName>
    <definedName name="Rampup_VA">[12]assumptions_investimenti!#REF!</definedName>
    <definedName name="rango">#REF!</definedName>
    <definedName name="rata">#REF!</definedName>
    <definedName name="rate">#REF!</definedName>
    <definedName name="rateinput">#REF!</definedName>
    <definedName name="Ratio">#REF!</definedName>
    <definedName name="Rb">#REF!</definedName>
    <definedName name="Rd">#REF!</definedName>
    <definedName name="re" localSheetId="5" hidden="1">{"test2",#N/A,TRUE,"Prices"}</definedName>
    <definedName name="re" hidden="1">{"test2",#N/A,TRUE,"Prices"}</definedName>
    <definedName name="REALES">#REF!</definedName>
    <definedName name="RealIntRate">[59]Res!$D$34</definedName>
    <definedName name="recaptrig">#REF!</definedName>
    <definedName name="Recursos">[137]RECURSOS!$A$2:$C$476</definedName>
    <definedName name="REDESALCANTARILLADOTABLA1.2">'[2]INFORMACIÓN REFERENCIA'!$B$330:$F$341</definedName>
    <definedName name="REDESALCANTARILLADOTABLA1.4">'[2]INFORMACIÓN REFERENCIA'!$B$352:$F$364</definedName>
    <definedName name="REDESALCANTARILLADOTABLA1.5">#REF!</definedName>
    <definedName name="REDESTABLA6.1">'[2]INFORMACIÓN REFERENCIA'!$B$245:$E$256</definedName>
    <definedName name="REDESTABLA6.2">'[2]INFORMACIÓN REFERENCIA'!$B$260:$K$272</definedName>
    <definedName name="REDESTABLA6.3">'[2]INFORMACIÓN REFERENCIA'!$B$276:$C$287</definedName>
    <definedName name="REDOBLON" localSheetId="5">#REF!</definedName>
    <definedName name="REDOBLON">#REF!</definedName>
    <definedName name="REDOBLON_11" localSheetId="5">#REF!</definedName>
    <definedName name="REDOBLON_11">#REF!</definedName>
    <definedName name="REDUCCION_3__x_2">#REF!</definedName>
    <definedName name="REDUCCION_4__x_3">#REF!</definedName>
    <definedName name="REF">#REF!</definedName>
    <definedName name="REFERENCIAPROYECTOS">[2]REFERENCIAS!$A$3:$F$24</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onal">[42]CARRETERAS!$A$2</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'[117]ESTADO VÍA-CRIT.TECNICO'!XFC1&gt;2.5</definedName>
    <definedName name="REJHE" localSheetId="5" hidden="1">{"via1",#N/A,TRUE,"general";"via2",#N/A,TRUE,"general";"via3",#N/A,TRUE,"general"}</definedName>
    <definedName name="REJHE" hidden="1">{"via1",#N/A,TRUE,"general";"via2",#N/A,TRUE,"general";"via3",#N/A,TRUE,"general"}</definedName>
    <definedName name="Rejilla_Piso_2" localSheetId="5">#REF!</definedName>
    <definedName name="Rejilla_Piso_2">#REF!</definedName>
    <definedName name="Rejilla_Piso_2_11" localSheetId="5">#REF!</definedName>
    <definedName name="Rejilla_Piso_2_11">#REF!</definedName>
    <definedName name="Rejilla_Piso_3" localSheetId="5">#REF!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 localSheetId="5">#REF!</definedName>
    <definedName name="RELLENO">#REF!</definedName>
    <definedName name="RELLENO_11">#REF!</definedName>
    <definedName name="RELLENOALUV">#REF!</definedName>
    <definedName name="RELLENOALUV_11">#REF!</definedName>
    <definedName name="RELLSELECC">[53]UNIT!$G$542</definedName>
    <definedName name="rellsitu">'[21]A.P.U AULA CANO PESCAO'!$G$227</definedName>
    <definedName name="REMATE" localSheetId="5">#REF!</definedName>
    <definedName name="REMATE">#REF!</definedName>
    <definedName name="REMATE_11" localSheetId="5">#REF!</definedName>
    <definedName name="REMATE_11">#REF!</definedName>
    <definedName name="remb">'[16]330.1'!$H$52</definedName>
    <definedName name="RENT">#REF!</definedName>
    <definedName name="REPAY">#REF!</definedName>
    <definedName name="RepayProfile">'[47]Control Panel'!#REF!</definedName>
    <definedName name="repello">#REF!</definedName>
    <definedName name="replanteo">#REF!</definedName>
    <definedName name="REPOSICIONACU">'[2]INFORMACIÓN REFERENCIA'!$B$674:$H$685</definedName>
    <definedName name="REPOSICIONACUREDES">'[2]INFORMACIÓN REFERENCIA'!$B$688:$D$699</definedName>
    <definedName name="REPOSICIONALC">'[2]INFORMACIÓN REFERENCIA'!$B$704:$D$715</definedName>
    <definedName name="REPOSICIONALCREDES">'[2]INFORMACIÓN REFERENCIA'!$B$718:$O$729</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idente">'[42]GENERALIDADES '!$E$9</definedName>
    <definedName name="RESPONSABLE">[138]INDICE!$B$6</definedName>
    <definedName name="resultado">#REF!</definedName>
    <definedName name="RESUM">'[35]1'!#REF!</definedName>
    <definedName name="resum2">'[15]PU (2)'!#REF!</definedName>
    <definedName name="resumen">#REF!</definedName>
    <definedName name="RESUMENALCANTARILLADO">#REF!</definedName>
    <definedName name="ResumenAPU">[86]ResumenMaterial!$A$12:$AB$169</definedName>
    <definedName name="RESUMENCOSTOSOPERACIÓN">'[2]CALCULO COSTOS DE OPERACIÓN'!$B$6:$Q$41</definedName>
    <definedName name="RESUMENINVERSIONESACU">'[2]CALCULO POI'!$A$6:$M$41</definedName>
    <definedName name="RESUMENINVERSIONESACUEDUCTO">'[2]CALCULO POI'!$A$6:$M$41</definedName>
    <definedName name="RESUMENINVERSIONESALC">'[2]CALCULO POI'!$A$202:$K$237</definedName>
    <definedName name="RESUMENMODELODEMANDA">#REF!</definedName>
    <definedName name="RESUMENOPTIMIZACIONACU">'[2]CALCULO POI'!$A$46:$L$81</definedName>
    <definedName name="RESUMENOPTIMIZACIONALC">'[2]CALCULO POI'!$A$242:$I$277</definedName>
    <definedName name="RETDT">#REF!</definedName>
    <definedName name="Retenc">[50]BASES!$E$31</definedName>
    <definedName name="retiroarbol">#REF!</definedName>
    <definedName name="retirocorte">#REF!</definedName>
    <definedName name="RETIROTOT" localSheetId="5">#REF!</definedName>
    <definedName name="RETIROTOT">#REF!</definedName>
    <definedName name="RETIROTOT_11">#REF!</definedName>
    <definedName name="RETRO">'[28]LISTA DE PRECIO'!$E$43</definedName>
    <definedName name="Retro_Komatzu_PC200_5_y__6" localSheetId="5">#REF!</definedName>
    <definedName name="Retro_Komatzu_PC200_5_y__6">#REF!</definedName>
    <definedName name="Retro_Komatzu_PC200_5_y__6_11" localSheetId="5">#REF!</definedName>
    <definedName name="Retro_Komatzu_PC200_5_y__6_11">#REF!</definedName>
    <definedName name="Retro_Masey_Ferguson_HD_86" localSheetId="5">#REF!</definedName>
    <definedName name="Retro_Masey_Ferguson_HD_86">#REF!</definedName>
    <definedName name="Retro_Masey_Ferguson_HD_86_11">#REF!</definedName>
    <definedName name="RETROORUGA">#REF!</definedName>
    <definedName name="RETTRE" localSheetId="5" hidden="1">{"via1",#N/A,TRUE,"general";"via2",#N/A,TRUE,"general";"via3",#N/A,TRUE,"general"}</definedName>
    <definedName name="RETTRE" hidden="1">{"via1",#N/A,TRUE,"general";"via2",#N/A,TRUE,"general";"via3",#N/A,TRUE,"general"}</definedName>
    <definedName name="RETURN">#REF!</definedName>
    <definedName name="RETURNS">#REF!</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#REF!</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5" hidden="1">{"via1",#N/A,TRUE,"general";"via2",#N/A,TRUE,"general";"via3",#N/A,TRUE,"general"}</definedName>
    <definedName name="rfrf" hidden="1">{"via1",#N/A,TRUE,"general";"via2",#N/A,TRUE,"general";"via3",#N/A,TRUE,"general"}</definedName>
    <definedName name="Rg">#REF!</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#REF!</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5">IF([0]!Loan_Amount*[0]!Interest_Rate*[0]!Loan_Years*[0]!Loan_Start&gt;0,1,0)</definedName>
    <definedName name="RICO">IF([0]!Loan_Amount*[0]!Interest_Rate*[0]!Loan_Years*[0]!Loan_Start&gt;0,1,0)</definedName>
    <definedName name="RIEL" localSheetId="5">#REF!</definedName>
    <definedName name="RIEL">#REF!</definedName>
    <definedName name="RIEL_11" localSheetId="5">#REF!</definedName>
    <definedName name="RIEL_11">#REF!</definedName>
    <definedName name="Rieles_para_pavimento_0_15x0_20" localSheetId="5">#REF!</definedName>
    <definedName name="Rieles_para_pavimento_0_15x0_20">#REF!</definedName>
    <definedName name="Rieles_para_pavimento_0_15x0_20_11">#REF!</definedName>
    <definedName name="Riepilogo_finanz">[113]iDebt!#REF!</definedName>
    <definedName name="RIGA57">#REF!</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#REF!</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m">#REF!</definedName>
    <definedName name="Rmm">#REF!</definedName>
    <definedName name="Rn">#REF!</definedName>
    <definedName name="Rñ">#REF!</definedName>
    <definedName name="Ro">#REF!</definedName>
    <definedName name="ROE">#REF!</definedName>
    <definedName name="rolando">#REF!</definedName>
    <definedName name="rollequity">#REF!</definedName>
    <definedName name="ROLLO_DE_PAPEL">'[22]MATERIALES '!$E$83</definedName>
    <definedName name="Roughness_Processed_BTAVTA_G_">#REF!</definedName>
    <definedName name="Roughness_Processed_VTABTA_g_">#REF!</definedName>
    <definedName name="Rp">#REF!</definedName>
    <definedName name="Rq">#REF!</definedName>
    <definedName name="rrr" localSheetId="5" hidden="1">{"via1",#N/A,TRUE,"general";"via2",#N/A,TRUE,"general";"via3",#N/A,TRUE,"general"}</definedName>
    <definedName name="rrr"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#REF!</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A" localSheetId="5">DATE(YEAR([0]!Loan_Start),MONTH([0]!Loan_Start)+Payment_Number,DAY([0]!Loan_Start))</definedName>
    <definedName name="RUTA">DATE(YEAR([0]!Loan_Start),MONTH([0]!Loan_Start)+Payment_Number,DAY([0]!Loan_Start))</definedName>
    <definedName name="rutu" localSheetId="5" hidden="1">{"via1",#N/A,TRUE,"general";"via2",#N/A,TRUE,"general";"via3",#N/A,TRUE,"general"}</definedName>
    <definedName name="rutu" hidden="1">{"via1",#N/A,TRUE,"general";"via2",#N/A,TRUE,"general";"via3",#N/A,TRUE,"general"}</definedName>
    <definedName name="Rv">#REF!</definedName>
    <definedName name="RW">[139]items!$C$4:$J$248</definedName>
    <definedName name="rwt" localSheetId="5" hidden="1">{"via1",#N/A,TRUE,"general";"via2",#N/A,TRUE,"general";"via3",#N/A,TRUE,"general"}</definedName>
    <definedName name="rwt" hidden="1">{"via1",#N/A,TRUE,"general";"via2",#N/A,TRUE,"general";"via3",#N/A,TRUE,"general"}</definedName>
    <definedName name="Rx">#REF!</definedName>
    <definedName name="Ry">#REF!</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Rz">#REF!</definedName>
    <definedName name="S">#REF!</definedName>
    <definedName name="S_01">[40]Menù!#REF!</definedName>
    <definedName name="S_02">[40]Menù!#REF!</definedName>
    <definedName name="S_03">[40]Menù!#REF!</definedName>
    <definedName name="S_04">[40]Menù!#REF!</definedName>
    <definedName name="S_05">[40]Menù!#REF!</definedName>
    <definedName name="S_06">[40]Menù!#REF!</definedName>
    <definedName name="S_07">[40]Menù!#REF!</definedName>
    <definedName name="S_08">[40]Menù!#REF!</definedName>
    <definedName name="S_09">[40]Menù!#REF!</definedName>
    <definedName name="S_10">[40]Menù!#REF!</definedName>
    <definedName name="S_11">[40]Menù!#REF!</definedName>
    <definedName name="S_12">[40]Menù!#REF!</definedName>
    <definedName name="S_13">[40]Menù!#REF!</definedName>
    <definedName name="S_14">[40]Menù!#REF!</definedName>
    <definedName name="SA">#REF!</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dsfa">#REF!</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es">#REF!</definedName>
    <definedName name="SalMinimo">[50]BASES!$E$41</definedName>
    <definedName name="saltoma">'[21]A.P.U AULA CANO PESCAO'!$G$1080</definedName>
    <definedName name="salventil">'[21]A.P.U AULA CANO PESCAO'!$G$1119</definedName>
    <definedName name="SANIB" localSheetId="5">#REF!</definedName>
    <definedName name="SANIB">#REF!</definedName>
    <definedName name="SANIB_11" localSheetId="5">#REF!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ANTA_M">#REF!</definedName>
    <definedName name="sasa">'[2]CALCULO POI'!#REF!</definedName>
    <definedName name="Sb">#REF!</definedName>
    <definedName name="sbgfbgdr" localSheetId="5" hidden="1">{"via1",#N/A,TRUE,"general";"via2",#N/A,TRUE,"general";"via3",#N/A,TRUE,"general"}</definedName>
    <definedName name="sbgfbgdr" hidden="1">{"via1",#N/A,TRUE,"general";"via2",#N/A,TRUE,"general";"via3",#N/A,TRUE,"general"}</definedName>
    <definedName name="Sc">#REF!</definedName>
    <definedName name="SCEN">[6]Inputs!#REF!</definedName>
    <definedName name="Scenari">[12]assumptions_investimenti!#REF!</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Q">#REF!</definedName>
    <definedName name="SD">#REF!</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#REF!</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M_Model_v_4_01_PV_Foglio1_Elenca">#REF!</definedName>
    <definedName name="sdsdfh" localSheetId="5" hidden="1">{"via1",#N/A,TRUE,"general";"via2",#N/A,TRUE,"general";"via3",#N/A,TRUE,"general"}</definedName>
    <definedName name="sdsdfh" hidden="1">{"via1",#N/A,TRUE,"general";"via2",#N/A,TRUE,"general";"via3",#N/A,TRUE,"general"}</definedName>
    <definedName name="SE">[140]Datos!$B$3:$D$72</definedName>
    <definedName name="SECRETARIO">[141]PRESUPUESTO!$B$29</definedName>
    <definedName name="SECRETARIO2">[141]PRESUPUESTO!$A$30</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ndos">#REF!</definedName>
    <definedName name="Selected_Year_Open_Volume">#REF!</definedName>
    <definedName name="Selector_voltimetro_7_posiciones" localSheetId="5">#REF!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NS">[6]Price!$A$1:$M$48</definedName>
    <definedName name="SEPARACIONPLACAS">#REF!</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#REF!</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a">#REF!</definedName>
    <definedName name="Sh">#REF!</definedName>
    <definedName name="SH_IRR">[11]FattoreK!#REF!</definedName>
    <definedName name="Shadow_Tolls_paste">#REF!</definedName>
    <definedName name="SHARED_FORMULA_21">#N/A</definedName>
    <definedName name="si">#REF!</definedName>
    <definedName name="Sifón__PVC_2" localSheetId="5">#REF!</definedName>
    <definedName name="Sifón__PVC_2">#REF!</definedName>
    <definedName name="Sifón__PVC_2_11" localSheetId="5">#REF!</definedName>
    <definedName name="Sifón__PVC_2_11">#REF!</definedName>
    <definedName name="Sifón__PVC_3">#REF!</definedName>
    <definedName name="Sifón__PVC_3_11">#REF!</definedName>
    <definedName name="SIFON_180_2">#REF!</definedName>
    <definedName name="SIKA">#REF!</definedName>
    <definedName name="Sika_1__mortero">#REF!</definedName>
    <definedName name="Sika_1__mortero_11">#REF!</definedName>
    <definedName name="SIKADUR">#REF!</definedName>
    <definedName name="SIKAFILL">'[22]MATERIALES '!$E$75</definedName>
    <definedName name="siste">'[48]UNITARIO AULAS'!$G$743</definedName>
    <definedName name="SOBRE2H">#REF!</definedName>
    <definedName name="sobre4h">'[21]A.P.U AULA CANO PESCAO'!$G$415</definedName>
    <definedName name="SOBRECIMIEN20" localSheetId="5">#REF!</definedName>
    <definedName name="SOBRECIMIEN20">#REF!</definedName>
    <definedName name="SOBRECIMIEN20_11" localSheetId="5">#REF!</definedName>
    <definedName name="SOBRECIMIEN20_11">#REF!</definedName>
    <definedName name="sobrecimiento">#REF!</definedName>
    <definedName name="SOCORRO">#REF!</definedName>
    <definedName name="solado">#REF!</definedName>
    <definedName name="SOLDA">#REF!</definedName>
    <definedName name="Soldador_1A">'[23]M.O.'!$F$10</definedName>
    <definedName name="SOLDADURA">#REF!</definedName>
    <definedName name="Soldadura_cawell">'[23]LISTADO '!$F$94</definedName>
    <definedName name="Soldadura_electrica">'[23]LISTADO '!$F$9</definedName>
    <definedName name="Soldadura_y_limpiador_PVC" localSheetId="5">#REF!</definedName>
    <definedName name="Soldadura_y_limpiador_PVC">#REF!</definedName>
    <definedName name="Soldadura_y_limpiador_PVC_11" localSheetId="5">#REF!</definedName>
    <definedName name="Soldadura_y_limpiador_PVC_11">#REF!</definedName>
    <definedName name="SOSO" hidden="1">'[8]ETAPA 50 SMMLV'!#REF!</definedName>
    <definedName name="SP">#REF!</definedName>
    <definedName name="SP_storici">'[40]Conto economico'!$A$79</definedName>
    <definedName name="sponsor">#REF!</definedName>
    <definedName name="spot">[6]Inputs!$C$24</definedName>
    <definedName name="spread">#REF!</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s">#REF!</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SS" localSheetId="5">IF([0]!Loan_Amount*[0]!Interest_Rate*[0]!Loan_Years*[0]!Loan_Start&gt;0,1,0)</definedName>
    <definedName name="SSSSSSS">IF([0]!Loan_Amount*[0]!Interest_Rate*[0]!Loan_Years*[0]!Loan_Start&gt;0,1,0)</definedName>
    <definedName name="sssssy" localSheetId="5" hidden="1">{"via1",#N/A,TRUE,"general";"via2",#N/A,TRUE,"general";"via3",#N/A,TRUE,"general"}</definedName>
    <definedName name="sssssy" hidden="1">{"via1",#N/A,TRUE,"general";"via2",#N/A,TRUE,"general";"via3",#N/A,TRUE,"general"}</definedName>
    <definedName name="stampa">#REF!</definedName>
    <definedName name="start">[6]Inputs!$C$22</definedName>
    <definedName name="start_snam">#REF!</definedName>
    <definedName name="step">#REF!</definedName>
    <definedName name="step2">#REF!</definedName>
    <definedName name="STOCZZZ">#REF!</definedName>
    <definedName name="stt" localSheetId="5" hidden="1">{"via1",#N/A,TRUE,"general";"via2",#N/A,TRUE,"general";"via3",#N/A,TRUE,"general"}</definedName>
    <definedName name="stt" hidden="1">{"via1",#N/A,TRUE,"general";"via2",#N/A,TRUE,"general";"via3",#N/A,TRUE,"general"}</definedName>
    <definedName name="stub">#REF!</definedName>
    <definedName name="su">#REF!</definedName>
    <definedName name="SUB_BASE">'[28]LISTA DE PRECIO'!$E$25</definedName>
    <definedName name="Subentro">#REF!</definedName>
    <definedName name="suma">[142]Hoja1!$F$60</definedName>
    <definedName name="Summary">#REF!</definedName>
    <definedName name="Super_T">'[19]LISTADO '!$F$23</definedName>
    <definedName name="SUPERCEL">#REF!</definedName>
    <definedName name="Supercel_Inc.Estruct." localSheetId="5">#REF!</definedName>
    <definedName name="Supercel_Inc.Estruct.">#REF!</definedName>
    <definedName name="Supercel_Inc.Estruct._11">#REF!</definedName>
    <definedName name="supert">'[23]LISTADO '!$F$110</definedName>
    <definedName name="Supportfacilities">#REF!</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syn">[6]Inputs!$C$19</definedName>
    <definedName name="SZX">#REF!</definedName>
    <definedName name="t">[5]!absc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L_COM">#REF!</definedName>
    <definedName name="TABL_EX">#REF!</definedName>
    <definedName name="TABL_JSD">#REF!</definedName>
    <definedName name="TABL_PRFD">#REF!</definedName>
    <definedName name="TABL_SSN">#REF!</definedName>
    <definedName name="TABLA">#REF!</definedName>
    <definedName name="TABLA_CMI">[2]BS.DATOS!$Q$5:$X$17</definedName>
    <definedName name="TABLA_DE_CARACOLI">#REF!</definedName>
    <definedName name="Tabla_en_madera">'[23]LISTADO '!$F$13</definedName>
    <definedName name="TABLA_RN">[2]BS.DATOS!$AA$5:$AH$17</definedName>
    <definedName name="TABLA1.12">[65]PREC!$C$159</definedName>
    <definedName name="TABLA1.2.2" localSheetId="5">'[143]A.P.U'!#REF!</definedName>
    <definedName name="TABLA1.2.2">'[143]A.P.U'!#REF!</definedName>
    <definedName name="TABLA1.2.2_1" localSheetId="5">'[144]A.P.U'!#REF!</definedName>
    <definedName name="TABLA1.2.2_1">'[144]A.P.U'!#REF!</definedName>
    <definedName name="TABLA1.2.2_10" localSheetId="5">'[145]A.P.U'!#REF!</definedName>
    <definedName name="TABLA1.2.2_10">'[145]A.P.U'!#REF!</definedName>
    <definedName name="TABLA1.2.2_11">'[145]A.P.U'!#REF!</definedName>
    <definedName name="TABLA1.2.2_12">'[145]A.P.U'!#REF!</definedName>
    <definedName name="TABLA1.2.2_13">'[145]A.P.U'!#REF!</definedName>
    <definedName name="TABLA1.2.2_14">'[145]A.P.U'!#REF!</definedName>
    <definedName name="TABLA1.2.2_15">'[145]A.P.U'!#REF!</definedName>
    <definedName name="TABLA1.2.2_16">'[145]A.P.U'!#REF!</definedName>
    <definedName name="TABLA1.2.2_17">'[145]A.P.U'!#REF!</definedName>
    <definedName name="TABLA1.2.2_18">'[145]A.P.U'!#REF!</definedName>
    <definedName name="TABLA1.2.2_19">'[145]A.P.U'!#REF!</definedName>
    <definedName name="TABLA1.2.2_2">'[144]A.P.U'!#REF!</definedName>
    <definedName name="TABLA1.2.2_20">'[145]A.P.U'!#REF!</definedName>
    <definedName name="TABLA1.2.2_21">'[145]A.P.U'!#REF!</definedName>
    <definedName name="TABLA1.2.2_22">'[145]A.P.U'!#REF!</definedName>
    <definedName name="TABLA1.2.2_23">'[145]A.P.U'!#REF!</definedName>
    <definedName name="TABLA1.2.2_24">'[145]A.P.U'!#REF!</definedName>
    <definedName name="TABLA1.2.2_25">'[145]A.P.U'!#REF!</definedName>
    <definedName name="TABLA1.2.2_26">'[145]A.P.U'!#REF!</definedName>
    <definedName name="TABLA1.2.2_27">'[145]A.P.U'!#REF!</definedName>
    <definedName name="TABLA1.2.2_28">'[145]A.P.U'!#REF!</definedName>
    <definedName name="TABLA1.2.2_29">'[145]A.P.U'!#REF!</definedName>
    <definedName name="TABLA1.2.2_3">'[146]A.P.U'!#REF!</definedName>
    <definedName name="TABLA1.2.2_30">'[145]A.P.U'!#REF!</definedName>
    <definedName name="TABLA1.2.2_31">'[145]A.P.U'!#REF!</definedName>
    <definedName name="TABLA1.2.2_32">'[145]A.P.U'!#REF!</definedName>
    <definedName name="TABLA1.2.2_33">'[145]A.P.U'!#REF!</definedName>
    <definedName name="TABLA1.2.2_34">'[145]A.P.U'!#REF!</definedName>
    <definedName name="TABLA1.2.2_35">'[145]A.P.U'!#REF!</definedName>
    <definedName name="TABLA1.2.2_36">'[145]A.P.U'!#REF!</definedName>
    <definedName name="TABLA1.2.2_37">'[145]A.P.U'!#REF!</definedName>
    <definedName name="TABLA1.2.2_38">'[145]A.P.U'!#REF!</definedName>
    <definedName name="TABLA1.2.2_39">'[145]A.P.U'!#REF!</definedName>
    <definedName name="TABLA1.2.2_4">'[144]A.P.U'!#REF!</definedName>
    <definedName name="TABLA1.2.2_40">'[145]A.P.U'!#REF!</definedName>
    <definedName name="TABLA1.2.2_41">'[145]A.P.U'!#REF!</definedName>
    <definedName name="TABLA1.2.2_42">'[145]A.P.U'!#REF!</definedName>
    <definedName name="TABLA1.2.2_43">'[145]A.P.U'!#REF!</definedName>
    <definedName name="TABLA1.2.2_44">'[145]A.P.U'!#REF!</definedName>
    <definedName name="TABLA1.2.2_45">'[145]A.P.U'!#REF!</definedName>
    <definedName name="TABLA1.2.2_46">'[145]A.P.U'!#REF!</definedName>
    <definedName name="TABLA1.2.2_47">'[145]A.P.U'!#REF!</definedName>
    <definedName name="TABLA1.2.2_48">'[145]A.P.U'!#REF!</definedName>
    <definedName name="TABLA1.2.2_49">'[145]A.P.U'!#REF!</definedName>
    <definedName name="TABLA1.2.2_5">'[145]A.P.U'!#REF!</definedName>
    <definedName name="TABLA1.2.2_50">'[145]A.P.U'!#REF!</definedName>
    <definedName name="TABLA1.2.2_51">'[145]A.P.U'!#REF!</definedName>
    <definedName name="TABLA1.2.2_52">'[145]A.P.U'!#REF!</definedName>
    <definedName name="TABLA1.2.2_53">'[145]A.P.U'!#REF!</definedName>
    <definedName name="TABLA1.2.2_54">'[145]A.P.U'!#REF!</definedName>
    <definedName name="TABLA1.2.2_55">'[145]A.P.U'!#REF!</definedName>
    <definedName name="TABLA1.2.2_56">'[145]A.P.U'!#REF!</definedName>
    <definedName name="TABLA1.2.2_57">'[145]A.P.U'!#REF!</definedName>
    <definedName name="TABLA1.2.2_58">'[145]A.P.U'!#REF!</definedName>
    <definedName name="TABLA1.2.2_59">'[144]A.P.U'!#REF!</definedName>
    <definedName name="TABLA1.2.2_60">'[144]A.P.U'!#REF!</definedName>
    <definedName name="TABLA1.2.2_61">'[145]A.P.U'!#REF!</definedName>
    <definedName name="TABLA1.2.2_62">'[145]A.P.U'!#REF!</definedName>
    <definedName name="TABLA1.2.2_63">'[145]A.P.U'!#REF!</definedName>
    <definedName name="TABLA1.2.2_64">'[145]A.P.U'!#REF!</definedName>
    <definedName name="TABLA1.2.2_65">'[145]A.P.U'!#REF!</definedName>
    <definedName name="TABLA1.2.2_66">'[145]A.P.U'!#REF!</definedName>
    <definedName name="TABLA1.2.2_67">'[145]A.P.U'!#REF!</definedName>
    <definedName name="TABLA1.2.2_68">'[145]A.P.U'!#REF!</definedName>
    <definedName name="TABLA1.2.2_69">'[145]A.P.U'!#REF!</definedName>
    <definedName name="TABLA1.2.2_70">'[145]A.P.U'!#REF!</definedName>
    <definedName name="TABLA1.2.2_71">'[145]A.P.U'!#REF!</definedName>
    <definedName name="TABLA1.2.2_72">'[145]A.P.U'!#REF!</definedName>
    <definedName name="TABLA1.2.2_73">'[145]A.P.U'!#REF!</definedName>
    <definedName name="TABLA1.2.2_74">'[145]A.P.U'!#REF!</definedName>
    <definedName name="TABLA1.2.2_75">'[145]A.P.U'!#REF!</definedName>
    <definedName name="TABLA1.2.2_76">'[145]A.P.U'!#REF!</definedName>
    <definedName name="TABLA1.2.2_77">'[145]A.P.U'!#REF!</definedName>
    <definedName name="TABLA1.2.2_78">'[145]A.P.U'!#REF!</definedName>
    <definedName name="TABLA1.2.2_79">'[145]A.P.U'!#REF!</definedName>
    <definedName name="TABLA1.2.2_80">'[145]A.P.U'!#REF!</definedName>
    <definedName name="TABLA1.2.2_9">'[145]A.P.U'!#REF!</definedName>
    <definedName name="TABLERO_4_CIRCUITOS">'[23]LISTADO '!$F$108</definedName>
    <definedName name="Tablero_de_12_circuitos" localSheetId="5">#REF!</definedName>
    <definedName name="Tablero_de_12_circuitos">#REF!</definedName>
    <definedName name="Tablero_de_12_circuitos_11" localSheetId="5">#REF!</definedName>
    <definedName name="Tablero_de_12_circuitos_11">#REF!</definedName>
    <definedName name="Tablero_de_2_circuitos" localSheetId="5">#REF!</definedName>
    <definedName name="Tablero_de_2_circuitos">#REF!</definedName>
    <definedName name="Tablero_de_2_circuitos_11">#REF!</definedName>
    <definedName name="Tablero_trifásico_12_circuitos">'[32]L. MAT.'!#REF!</definedName>
    <definedName name="tablero2">'[21]A.P.U AULA CANO PESCAO'!$G$1196</definedName>
    <definedName name="TABLEROACRIL">'[21]A.P.U AULA CANO PESCAO'!$G$926</definedName>
    <definedName name="TABLETA" localSheetId="5">#REF!</definedName>
    <definedName name="TABLETA">#REF!</definedName>
    <definedName name="TABLETA_11" localSheetId="5">#REF!</definedName>
    <definedName name="TABLETA_11">#REF!</definedName>
    <definedName name="tablilla">#REF!</definedName>
    <definedName name="TABLON" localSheetId="5">#REF!</definedName>
    <definedName name="TABLON">#REF!</definedName>
    <definedName name="TABLON_11">#REF!</definedName>
    <definedName name="Tablon_gres">'[23]LISTADO '!$F$28</definedName>
    <definedName name="Tanq">#REF!</definedName>
    <definedName name="Tanque_asbt_cemt_de_1.000_ltrs" localSheetId="5">#REF!</definedName>
    <definedName name="Tanque_asbt_cemt_de_1.000_ltrs">#REF!</definedName>
    <definedName name="Tanque_asbt_cemt_de_1.000_ltrs_11" localSheetId="5">#REF!</definedName>
    <definedName name="Tanque_asbt_cemt_de_1.000_ltrs_11">#REF!</definedName>
    <definedName name="TANQUEELEVATOT">#REF!</definedName>
    <definedName name="TANQUEELEVATOT_11">#REF!</definedName>
    <definedName name="TANQUES4.1">#REF!</definedName>
    <definedName name="TAPA">[147]PRECIOS!$B$43</definedName>
    <definedName name="TAPA_HF">#REF!</definedName>
    <definedName name="Tapa_tipo_intemperie" localSheetId="5">#REF!</definedName>
    <definedName name="Tapa_tipo_intemperie">#REF!</definedName>
    <definedName name="Tapa_tipo_intemperie_11" localSheetId="5">#REF!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_scenario">[11]FattoreK!#REF!</definedName>
    <definedName name="targ2">[6]Inputs!$C$31</definedName>
    <definedName name="Target">[18]Assumption!$D$42</definedName>
    <definedName name="target1">[18]Assumption!$D$43</definedName>
    <definedName name="TARIFA_H_M">'[22]HERRAMIENTAS MENORES'!$G$23</definedName>
    <definedName name="TARIFAS_SUBSIDIOS">#REF!</definedName>
    <definedName name="TARIFAS1">#REF!</definedName>
    <definedName name="TariffaSubito">#REF!</definedName>
    <definedName name="tasso_bullet">[18]Assumption!$D$78</definedName>
    <definedName name="Tasso_inter_annuale">#REF!</definedName>
    <definedName name="TassoAttivo">[41]Assumption_invest.!#REF!</definedName>
    <definedName name="TassoPassivobreve">[18]Assumption!$D$86</definedName>
    <definedName name="TassoPassivolungo">[18]Assumption!$D$72</definedName>
    <definedName name="TAX">#REF!</definedName>
    <definedName name="Tax_May">[148]Inputs!$B$96</definedName>
    <definedName name="Tax_November">[148]Inputs!$B$97</definedName>
    <definedName name="taxdep">#REF!</definedName>
    <definedName name="TAXRATE">'[149]Common OperInputs'!$I$854</definedName>
    <definedName name="Tb">#REF!</definedName>
    <definedName name="Tc">#REF!</definedName>
    <definedName name="tcase">#REF!</definedName>
    <definedName name="TCD">#REF!</definedName>
    <definedName name="Td">#REF!</definedName>
    <definedName name="TdC_CENTRALE">[12]assumptions_investimenti!#REF!</definedName>
    <definedName name="TdC_CO1">[12]assumptions_investimenti!#REF!</definedName>
    <definedName name="TdC_CO2">[12]assumptions_investimenti!#REF!</definedName>
    <definedName name="TdC_VA1">[12]assumptions_investimenti!#REF!</definedName>
    <definedName name="TdC_VA2">[12]assumptions_investimenti!#REF!</definedName>
    <definedName name="tdep">#REF!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'[32]L. MAT.'!#REF!</definedName>
    <definedName name="TECN" localSheetId="5">DATE(YEAR([0]!Loan_Start),MONTH([0]!Loan_Start)+Payment_Number,DAY([0]!Loan_Start))</definedName>
    <definedName name="TECN">DATE(YEAR([0]!Loan_Start),MONTH([0]!Loan_Start)+Payment_Number,DAY([0]!Loan_Start))</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 localSheetId="5">#REF!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'[19]LISTADO '!$F$27</definedName>
    <definedName name="Teja_asbt_cemt_N__10_Inc._Acces." localSheetId="5">#REF!</definedName>
    <definedName name="Teja_asbt_cemt_N__10_Inc._Acces.">#REF!</definedName>
    <definedName name="Teja_asbt_cemt_N__10_Inc._Acces._11" localSheetId="5">#REF!</definedName>
    <definedName name="Teja_asbt_cemt_N__10_Inc._Acces._11">#REF!</definedName>
    <definedName name="Teja_asbt_cemt_N__4_Inc._Acces." localSheetId="5">#REF!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'[23]LISTADO '!$F$102</definedName>
    <definedName name="TEJA6" localSheetId="5">#REF!</definedName>
    <definedName name="TEJA6">#REF!</definedName>
    <definedName name="TEJA6_11" localSheetId="5">#REF!</definedName>
    <definedName name="TEJA6_11">#REF!</definedName>
    <definedName name="tenor_linea_base">'[34]Input Finanziari'!#REF!</definedName>
    <definedName name="tenor_standby">'[34]Input Finanziari'!#REF!</definedName>
    <definedName name="term_cf">#REF!</definedName>
    <definedName name="term_eq">#REF!</definedName>
    <definedName name="Term_loan">#REF!</definedName>
    <definedName name="TermLoan_Commitment">#REF!</definedName>
    <definedName name="TermLoan_Spread">#REF!</definedName>
    <definedName name="terr">#REF!</definedName>
    <definedName name="TestAdd">"Test RefersTo1"</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f">#REF!</definedName>
    <definedName name="Tg">#REF!</definedName>
    <definedName name="TGR">#REF!</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incapcal">#REF!</definedName>
    <definedName name="Thincapval">#REF!</definedName>
    <definedName name="thtj" localSheetId="5" hidden="1">{"via1",#N/A,TRUE,"general";"via2",#N/A,TRUE,"general";"via3",#N/A,TRUE,"general"}</definedName>
    <definedName name="thtj" hidden="1">{"via1",#N/A,TRUE,"general";"via2",#N/A,TRUE,"general";"via3",#N/A,TRUE,"general"}</definedName>
    <definedName name="Ti">#REF!</definedName>
    <definedName name="Ticker">#REF!</definedName>
    <definedName name="TIEMPO">[36]BASES!$E$27</definedName>
    <definedName name="Timbre_chicharra_120v" localSheetId="5">#REF!</definedName>
    <definedName name="Timbre_chicharra_120v">#REF!</definedName>
    <definedName name="Timbre_chicharra_120v_11" localSheetId="5">#REF!</definedName>
    <definedName name="Timbre_chicharra_120v_11">#REF!</definedName>
    <definedName name="Time_inputs">#REF!</definedName>
    <definedName name="Tiniz">[11]FattoreK!#REF!</definedName>
    <definedName name="tipos_falla">#REF!</definedName>
    <definedName name="TIR">#REF!</definedName>
    <definedName name="TIRSOCIOS">[150]devdics!$A$83:$BV$164</definedName>
    <definedName name="TIRSOCIOS_2">[150]devdics!$A$83:$BV$164</definedName>
    <definedName name="titi" localSheetId="5">IF([0]!Loan_Amount*[0]!Interest_Rate*[0]!Loan_Years*[0]!Loan_Start&gt;0,1,0)</definedName>
    <definedName name="titi">IF([0]!Loan_Amount*[0]!Interest_Rate*[0]!Loan_Years*[0]!Loan_Start&gt;0,1,0)</definedName>
    <definedName name="TITO" localSheetId="5">IF('Desglose FM'!RICO,Header_Row+'Desglose FM'!TUPI,Header_Row)</definedName>
    <definedName name="TITO">IF(RICO,Header_Row+[0]!TUPI,Header_Row)</definedName>
    <definedName name="TITOF" localSheetId="5">IF('Desglose FM'!RICO,Header_Row+'Desglose FM'!TUPI,Header_Row)</definedName>
    <definedName name="TITOF">IF(RICO,Header_Row+[0]!TUPI,Header_Row)</definedName>
    <definedName name="TITULO">#REF!</definedName>
    <definedName name="_xlnm.Print_Titles">#N/A</definedName>
    <definedName name="Títulos_a_imprimir_IM">#REF!</definedName>
    <definedName name="Tj">#REF!</definedName>
    <definedName name="Tk">#REF!</definedName>
    <definedName name="Tll">#REF!</definedName>
    <definedName name="TLL3_11">#REF!</definedName>
    <definedName name="Tm">#REF!</definedName>
    <definedName name="TMANHOLE">[135]PRECIOS!$D$58</definedName>
    <definedName name="Tn">#REF!</definedName>
    <definedName name="Tñ">#REF!</definedName>
    <definedName name="To">#REF!</definedName>
    <definedName name="TODOANA">#REF!</definedName>
    <definedName name="TODOINSU">#REF!</definedName>
    <definedName name="TODOITEM">#REF!</definedName>
    <definedName name="Tolls_copy">#REF!</definedName>
    <definedName name="Tolls_paste">#REF!</definedName>
    <definedName name="toma">[24]MATERIALES!$D$33</definedName>
    <definedName name="Toma_Ambia_para_muro" localSheetId="5">#REF!</definedName>
    <definedName name="Toma_Ambia_para_muro">#REF!</definedName>
    <definedName name="Toma_Ambia_para_muro_11" localSheetId="5">#REF!</definedName>
    <definedName name="Toma_Ambia_para_muro_11">#REF!</definedName>
    <definedName name="Toma_corriente_dobles_polo_tierra">'[23]LISTADO '!$F$76</definedName>
    <definedName name="Toma_doble_P_T_Levinton" localSheetId="5">#REF!</definedName>
    <definedName name="Toma_doble_P_T_Levinton">#REF!</definedName>
    <definedName name="Toma_doble_P_T_Levinton_11" localSheetId="5">#REF!</definedName>
    <definedName name="Toma_doble_P_T_Levinton_11">#REF!</definedName>
    <definedName name="Toma_trifilar" localSheetId="5">#REF!</definedName>
    <definedName name="Toma_trifilar">#REF!</definedName>
    <definedName name="Toma_trifilar_11">#REF!</definedName>
    <definedName name="Ton_Kg">#REF!</definedName>
    <definedName name="top">#REF!</definedName>
    <definedName name="TOPOGRAFO">#REF!</definedName>
    <definedName name="TORNILLO_3">#REF!</definedName>
    <definedName name="TORNILLOS">'[22]MATERIALES '!$E$82</definedName>
    <definedName name="TORNILLOS_2.5">#REF!</definedName>
    <definedName name="TorreV">[149]Switches!$G$89</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AL">#REF!</definedName>
    <definedName name="Total_Interest">#REF!</definedName>
    <definedName name="Total_Pay">#REF!</definedName>
    <definedName name="Total_Payment">Scheduled_Payment+Extra_Payment</definedName>
    <definedName name="Total_SourcesFunds">#REF!</definedName>
    <definedName name="Total_UsesFunds">#REF!</definedName>
    <definedName name="TotalCapex">[59]Res!$D$128</definedName>
    <definedName name="totales">#REF!</definedName>
    <definedName name="TOTALITEM1.1" localSheetId="5">'[143]A.P.U'!#REF!</definedName>
    <definedName name="TOTALITEM1.1">'[143]A.P.U'!#REF!</definedName>
    <definedName name="TOTALITEM1.1.1" localSheetId="5">'[143]A.P.U'!#REF!</definedName>
    <definedName name="TOTALITEM1.1.1">'[143]A.P.U'!#REF!</definedName>
    <definedName name="TOTALITEM1.1.1_1">'[144]A.P.U'!#REF!</definedName>
    <definedName name="TOTALITEM1.1.1_10">'[145]A.P.U'!#REF!</definedName>
    <definedName name="TOTALITEM1.1.1_11">'[145]A.P.U'!#REF!</definedName>
    <definedName name="TOTALITEM1.1.1_12">'[145]A.P.U'!#REF!</definedName>
    <definedName name="TOTALITEM1.1.1_13">'[145]A.P.U'!#REF!</definedName>
    <definedName name="TOTALITEM1.1.1_14">'[145]A.P.U'!#REF!</definedName>
    <definedName name="TOTALITEM1.1.1_15">'[145]A.P.U'!#REF!</definedName>
    <definedName name="TOTALITEM1.1.1_16">'[145]A.P.U'!#REF!</definedName>
    <definedName name="TOTALITEM1.1.1_17">'[145]A.P.U'!#REF!</definedName>
    <definedName name="TOTALITEM1.1.1_18">'[145]A.P.U'!#REF!</definedName>
    <definedName name="TOTALITEM1.1.1_19">'[145]A.P.U'!#REF!</definedName>
    <definedName name="TOTALITEM1.1.1_2">'[144]A.P.U'!#REF!</definedName>
    <definedName name="TOTALITEM1.1.1_20">'[145]A.P.U'!#REF!</definedName>
    <definedName name="TOTALITEM1.1.1_21">'[145]A.P.U'!#REF!</definedName>
    <definedName name="TOTALITEM1.1.1_22">'[145]A.P.U'!#REF!</definedName>
    <definedName name="TOTALITEM1.1.1_23">'[145]A.P.U'!#REF!</definedName>
    <definedName name="TOTALITEM1.1.1_24">'[145]A.P.U'!#REF!</definedName>
    <definedName name="TOTALITEM1.1.1_25">'[145]A.P.U'!#REF!</definedName>
    <definedName name="TOTALITEM1.1.1_26">'[145]A.P.U'!#REF!</definedName>
    <definedName name="TOTALITEM1.1.1_27">'[145]A.P.U'!#REF!</definedName>
    <definedName name="TOTALITEM1.1.1_28">'[145]A.P.U'!#REF!</definedName>
    <definedName name="TOTALITEM1.1.1_29">'[145]A.P.U'!#REF!</definedName>
    <definedName name="TOTALITEM1.1.1_3">'[146]A.P.U'!#REF!</definedName>
    <definedName name="TOTALITEM1.1.1_30">'[145]A.P.U'!#REF!</definedName>
    <definedName name="TOTALITEM1.1.1_31">'[145]A.P.U'!#REF!</definedName>
    <definedName name="TOTALITEM1.1.1_32">'[145]A.P.U'!#REF!</definedName>
    <definedName name="TOTALITEM1.1.1_33">'[145]A.P.U'!#REF!</definedName>
    <definedName name="TOTALITEM1.1.1_34">'[145]A.P.U'!#REF!</definedName>
    <definedName name="TOTALITEM1.1.1_35">'[145]A.P.U'!#REF!</definedName>
    <definedName name="TOTALITEM1.1.1_36">'[145]A.P.U'!#REF!</definedName>
    <definedName name="TOTALITEM1.1.1_37">'[145]A.P.U'!#REF!</definedName>
    <definedName name="TOTALITEM1.1.1_38">'[145]A.P.U'!#REF!</definedName>
    <definedName name="TOTALITEM1.1.1_39">'[145]A.P.U'!#REF!</definedName>
    <definedName name="TOTALITEM1.1.1_4">'[144]A.P.U'!#REF!</definedName>
    <definedName name="TOTALITEM1.1.1_40">'[145]A.P.U'!#REF!</definedName>
    <definedName name="TOTALITEM1.1.1_41">'[145]A.P.U'!#REF!</definedName>
    <definedName name="TOTALITEM1.1.1_42">'[145]A.P.U'!#REF!</definedName>
    <definedName name="TOTALITEM1.1.1_43">'[145]A.P.U'!#REF!</definedName>
    <definedName name="TOTALITEM1.1.1_44">'[145]A.P.U'!#REF!</definedName>
    <definedName name="TOTALITEM1.1.1_45">'[145]A.P.U'!#REF!</definedName>
    <definedName name="TOTALITEM1.1.1_46">'[145]A.P.U'!#REF!</definedName>
    <definedName name="TOTALITEM1.1.1_47">'[145]A.P.U'!#REF!</definedName>
    <definedName name="TOTALITEM1.1.1_48">'[145]A.P.U'!#REF!</definedName>
    <definedName name="TOTALITEM1.1.1_49">'[145]A.P.U'!#REF!</definedName>
    <definedName name="TOTALITEM1.1.1_5">'[145]A.P.U'!#REF!</definedName>
    <definedName name="TOTALITEM1.1.1_50">'[145]A.P.U'!#REF!</definedName>
    <definedName name="TOTALITEM1.1.1_51">'[145]A.P.U'!#REF!</definedName>
    <definedName name="TOTALITEM1.1.1_52">'[145]A.P.U'!#REF!</definedName>
    <definedName name="TOTALITEM1.1.1_53">'[145]A.P.U'!#REF!</definedName>
    <definedName name="TOTALITEM1.1.1_54">'[145]A.P.U'!#REF!</definedName>
    <definedName name="TOTALITEM1.1.1_55">'[145]A.P.U'!#REF!</definedName>
    <definedName name="TOTALITEM1.1.1_56">'[145]A.P.U'!#REF!</definedName>
    <definedName name="TOTALITEM1.1.1_57">'[145]A.P.U'!#REF!</definedName>
    <definedName name="TOTALITEM1.1.1_58">'[145]A.P.U'!#REF!</definedName>
    <definedName name="TOTALITEM1.1.1_59">'[144]A.P.U'!#REF!</definedName>
    <definedName name="TOTALITEM1.1.1_60">'[144]A.P.U'!#REF!</definedName>
    <definedName name="TOTALITEM1.1.1_61">'[145]A.P.U'!#REF!</definedName>
    <definedName name="TOTALITEM1.1.1_62">'[145]A.P.U'!#REF!</definedName>
    <definedName name="TOTALITEM1.1.1_63">'[145]A.P.U'!#REF!</definedName>
    <definedName name="TOTALITEM1.1.1_64">'[145]A.P.U'!#REF!</definedName>
    <definedName name="TOTALITEM1.1.1_65">'[145]A.P.U'!#REF!</definedName>
    <definedName name="TOTALITEM1.1.1_66">'[145]A.P.U'!#REF!</definedName>
    <definedName name="TOTALITEM1.1.1_67">'[145]A.P.U'!#REF!</definedName>
    <definedName name="TOTALITEM1.1.1_68">'[145]A.P.U'!#REF!</definedName>
    <definedName name="TOTALITEM1.1.1_69">'[145]A.P.U'!#REF!</definedName>
    <definedName name="TOTALITEM1.1.1_70">'[145]A.P.U'!#REF!</definedName>
    <definedName name="TOTALITEM1.1.1_71">'[145]A.P.U'!#REF!</definedName>
    <definedName name="TOTALITEM1.1.1_72">'[145]A.P.U'!#REF!</definedName>
    <definedName name="TOTALITEM1.1.1_73">'[145]A.P.U'!#REF!</definedName>
    <definedName name="TOTALITEM1.1.1_74">'[145]A.P.U'!#REF!</definedName>
    <definedName name="TOTALITEM1.1.1_75">'[145]A.P.U'!#REF!</definedName>
    <definedName name="TOTALITEM1.1.1_76">'[145]A.P.U'!#REF!</definedName>
    <definedName name="TOTALITEM1.1.1_77">'[145]A.P.U'!#REF!</definedName>
    <definedName name="TOTALITEM1.1.1_78">'[145]A.P.U'!#REF!</definedName>
    <definedName name="TOTALITEM1.1.1_79">'[145]A.P.U'!#REF!</definedName>
    <definedName name="TOTALITEM1.1.1_80">'[145]A.P.U'!#REF!</definedName>
    <definedName name="TOTALITEM1.1.1_9">'[145]A.P.U'!#REF!</definedName>
    <definedName name="TOTALITEM1.1.2" localSheetId="5">'[143]A.P.U'!#REF!</definedName>
    <definedName name="TOTALITEM1.1.2">'[143]A.P.U'!#REF!</definedName>
    <definedName name="TOTALITEM1.1.2_1">'[144]A.P.U'!#REF!</definedName>
    <definedName name="TOTALITEM1.1.2_10">'[145]A.P.U'!#REF!</definedName>
    <definedName name="TOTALITEM1.1.2_11">'[145]A.P.U'!#REF!</definedName>
    <definedName name="TOTALITEM1.1.2_12">'[145]A.P.U'!#REF!</definedName>
    <definedName name="TOTALITEM1.1.2_13">'[145]A.P.U'!#REF!</definedName>
    <definedName name="TOTALITEM1.1.2_14">'[145]A.P.U'!#REF!</definedName>
    <definedName name="TOTALITEM1.1.2_15">'[145]A.P.U'!#REF!</definedName>
    <definedName name="TOTALITEM1.1.2_16">'[145]A.P.U'!#REF!</definedName>
    <definedName name="TOTALITEM1.1.2_17">'[145]A.P.U'!#REF!</definedName>
    <definedName name="TOTALITEM1.1.2_18">'[145]A.P.U'!#REF!</definedName>
    <definedName name="TOTALITEM1.1.2_19">'[145]A.P.U'!#REF!</definedName>
    <definedName name="TOTALITEM1.1.2_2">'[144]A.P.U'!#REF!</definedName>
    <definedName name="TOTALITEM1.1.2_20">'[145]A.P.U'!#REF!</definedName>
    <definedName name="TOTALITEM1.1.2_21">'[145]A.P.U'!#REF!</definedName>
    <definedName name="TOTALITEM1.1.2_22">'[145]A.P.U'!#REF!</definedName>
    <definedName name="TOTALITEM1.1.2_23">'[145]A.P.U'!#REF!</definedName>
    <definedName name="TOTALITEM1.1.2_24">'[145]A.P.U'!#REF!</definedName>
    <definedName name="TOTALITEM1.1.2_25">'[145]A.P.U'!#REF!</definedName>
    <definedName name="TOTALITEM1.1.2_26">'[145]A.P.U'!#REF!</definedName>
    <definedName name="TOTALITEM1.1.2_27">'[145]A.P.U'!#REF!</definedName>
    <definedName name="TOTALITEM1.1.2_28">'[145]A.P.U'!#REF!</definedName>
    <definedName name="TOTALITEM1.1.2_29">'[145]A.P.U'!#REF!</definedName>
    <definedName name="TOTALITEM1.1.2_3">'[146]A.P.U'!#REF!</definedName>
    <definedName name="TOTALITEM1.1.2_30">'[145]A.P.U'!#REF!</definedName>
    <definedName name="TOTALITEM1.1.2_31">'[145]A.P.U'!#REF!</definedName>
    <definedName name="TOTALITEM1.1.2_32">'[145]A.P.U'!#REF!</definedName>
    <definedName name="TOTALITEM1.1.2_33">'[145]A.P.U'!#REF!</definedName>
    <definedName name="TOTALITEM1.1.2_34">'[145]A.P.U'!#REF!</definedName>
    <definedName name="TOTALITEM1.1.2_35">'[145]A.P.U'!#REF!</definedName>
    <definedName name="TOTALITEM1.1.2_36">'[145]A.P.U'!#REF!</definedName>
    <definedName name="TOTALITEM1.1.2_37">'[145]A.P.U'!#REF!</definedName>
    <definedName name="TOTALITEM1.1.2_38">'[145]A.P.U'!#REF!</definedName>
    <definedName name="TOTALITEM1.1.2_39">'[145]A.P.U'!#REF!</definedName>
    <definedName name="TOTALITEM1.1.2_4">'[144]A.P.U'!#REF!</definedName>
    <definedName name="TOTALITEM1.1.2_40">'[145]A.P.U'!#REF!</definedName>
    <definedName name="TOTALITEM1.1.2_41">'[145]A.P.U'!#REF!</definedName>
    <definedName name="TOTALITEM1.1.2_42">'[145]A.P.U'!#REF!</definedName>
    <definedName name="TOTALITEM1.1.2_43">'[145]A.P.U'!#REF!</definedName>
    <definedName name="TOTALITEM1.1.2_44">'[145]A.P.U'!#REF!</definedName>
    <definedName name="TOTALITEM1.1.2_45">'[145]A.P.U'!#REF!</definedName>
    <definedName name="TOTALITEM1.1.2_46">'[145]A.P.U'!#REF!</definedName>
    <definedName name="TOTALITEM1.1.2_47">'[145]A.P.U'!#REF!</definedName>
    <definedName name="TOTALITEM1.1.2_48">'[145]A.P.U'!#REF!</definedName>
    <definedName name="TOTALITEM1.1.2_49">'[145]A.P.U'!#REF!</definedName>
    <definedName name="TOTALITEM1.1.2_5">'[145]A.P.U'!#REF!</definedName>
    <definedName name="TOTALITEM1.1.2_50">'[145]A.P.U'!#REF!</definedName>
    <definedName name="TOTALITEM1.1.2_51">'[145]A.P.U'!#REF!</definedName>
    <definedName name="TOTALITEM1.1.2_52">'[145]A.P.U'!#REF!</definedName>
    <definedName name="TOTALITEM1.1.2_53">'[145]A.P.U'!#REF!</definedName>
    <definedName name="TOTALITEM1.1.2_54">'[145]A.P.U'!#REF!</definedName>
    <definedName name="TOTALITEM1.1.2_55">'[145]A.P.U'!#REF!</definedName>
    <definedName name="TOTALITEM1.1.2_56">'[145]A.P.U'!#REF!</definedName>
    <definedName name="TOTALITEM1.1.2_57">'[145]A.P.U'!#REF!</definedName>
    <definedName name="TOTALITEM1.1.2_58">'[145]A.P.U'!#REF!</definedName>
    <definedName name="TOTALITEM1.1.2_59">'[144]A.P.U'!#REF!</definedName>
    <definedName name="TOTALITEM1.1.2_60">'[144]A.P.U'!#REF!</definedName>
    <definedName name="TOTALITEM1.1.2_61">'[145]A.P.U'!#REF!</definedName>
    <definedName name="TOTALITEM1.1.2_62">'[145]A.P.U'!#REF!</definedName>
    <definedName name="TOTALITEM1.1.2_63">'[145]A.P.U'!#REF!</definedName>
    <definedName name="TOTALITEM1.1.2_64">'[145]A.P.U'!#REF!</definedName>
    <definedName name="TOTALITEM1.1.2_65">'[145]A.P.U'!#REF!</definedName>
    <definedName name="TOTALITEM1.1.2_66">'[145]A.P.U'!#REF!</definedName>
    <definedName name="TOTALITEM1.1.2_67">'[145]A.P.U'!#REF!</definedName>
    <definedName name="TOTALITEM1.1.2_68">'[145]A.P.U'!#REF!</definedName>
    <definedName name="TOTALITEM1.1.2_69">'[145]A.P.U'!#REF!</definedName>
    <definedName name="TOTALITEM1.1.2_70">'[145]A.P.U'!#REF!</definedName>
    <definedName name="TOTALITEM1.1.2_71">'[145]A.P.U'!#REF!</definedName>
    <definedName name="TOTALITEM1.1.2_72">'[145]A.P.U'!#REF!</definedName>
    <definedName name="TOTALITEM1.1.2_73">'[145]A.P.U'!#REF!</definedName>
    <definedName name="TOTALITEM1.1.2_74">'[145]A.P.U'!#REF!</definedName>
    <definedName name="TOTALITEM1.1.2_75">'[145]A.P.U'!#REF!</definedName>
    <definedName name="TOTALITEM1.1.2_76">'[145]A.P.U'!#REF!</definedName>
    <definedName name="TOTALITEM1.1.2_77">'[145]A.P.U'!#REF!</definedName>
    <definedName name="TOTALITEM1.1.2_78">'[145]A.P.U'!#REF!</definedName>
    <definedName name="TOTALITEM1.1.2_79">'[145]A.P.U'!#REF!</definedName>
    <definedName name="TOTALITEM1.1.2_80">'[145]A.P.U'!#REF!</definedName>
    <definedName name="TOTALITEM1.1.2_9">'[145]A.P.U'!#REF!</definedName>
    <definedName name="TOTALITEM1.1.3" localSheetId="5">'[143]A.P.U'!#REF!</definedName>
    <definedName name="TOTALITEM1.1.3">'[143]A.P.U'!#REF!</definedName>
    <definedName name="TOTALITEM1.1.3_1">'[144]A.P.U'!#REF!</definedName>
    <definedName name="TOTALITEM1.1.3_10">'[145]A.P.U'!#REF!</definedName>
    <definedName name="TOTALITEM1.1.3_11">'[145]A.P.U'!#REF!</definedName>
    <definedName name="TOTALITEM1.1.3_12">'[145]A.P.U'!#REF!</definedName>
    <definedName name="TOTALITEM1.1.3_13">'[145]A.P.U'!#REF!</definedName>
    <definedName name="TOTALITEM1.1.3_14">'[145]A.P.U'!#REF!</definedName>
    <definedName name="TOTALITEM1.1.3_15">'[145]A.P.U'!#REF!</definedName>
    <definedName name="TOTALITEM1.1.3_16">'[145]A.P.U'!#REF!</definedName>
    <definedName name="TOTALITEM1.1.3_17">'[145]A.P.U'!#REF!</definedName>
    <definedName name="TOTALITEM1.1.3_18">'[145]A.P.U'!#REF!</definedName>
    <definedName name="TOTALITEM1.1.3_19">'[145]A.P.U'!#REF!</definedName>
    <definedName name="TOTALITEM1.1.3_2">'[144]A.P.U'!#REF!</definedName>
    <definedName name="TOTALITEM1.1.3_20">'[145]A.P.U'!#REF!</definedName>
    <definedName name="TOTALITEM1.1.3_21">'[145]A.P.U'!#REF!</definedName>
    <definedName name="TOTALITEM1.1.3_22">'[145]A.P.U'!#REF!</definedName>
    <definedName name="TOTALITEM1.1.3_23">'[145]A.P.U'!#REF!</definedName>
    <definedName name="TOTALITEM1.1.3_24">'[145]A.P.U'!#REF!</definedName>
    <definedName name="TOTALITEM1.1.3_25">'[145]A.P.U'!#REF!</definedName>
    <definedName name="TOTALITEM1.1.3_26">'[145]A.P.U'!#REF!</definedName>
    <definedName name="TOTALITEM1.1.3_27">'[145]A.P.U'!#REF!</definedName>
    <definedName name="TOTALITEM1.1.3_28">'[145]A.P.U'!#REF!</definedName>
    <definedName name="TOTALITEM1.1.3_29">'[145]A.P.U'!#REF!</definedName>
    <definedName name="TOTALITEM1.1.3_3">'[146]A.P.U'!#REF!</definedName>
    <definedName name="TOTALITEM1.1.3_30">'[145]A.P.U'!#REF!</definedName>
    <definedName name="TOTALITEM1.1.3_31">'[145]A.P.U'!#REF!</definedName>
    <definedName name="TOTALITEM1.1.3_32">'[145]A.P.U'!#REF!</definedName>
    <definedName name="TOTALITEM1.1.3_33">'[145]A.P.U'!#REF!</definedName>
    <definedName name="TOTALITEM1.1.3_34">'[145]A.P.U'!#REF!</definedName>
    <definedName name="TOTALITEM1.1.3_35">'[145]A.P.U'!#REF!</definedName>
    <definedName name="TOTALITEM1.1.3_36">'[145]A.P.U'!#REF!</definedName>
    <definedName name="TOTALITEM1.1.3_37">'[145]A.P.U'!#REF!</definedName>
    <definedName name="TOTALITEM1.1.3_38">'[145]A.P.U'!#REF!</definedName>
    <definedName name="TOTALITEM1.1.3_39">'[145]A.P.U'!#REF!</definedName>
    <definedName name="TOTALITEM1.1.3_4">'[144]A.P.U'!#REF!</definedName>
    <definedName name="TOTALITEM1.1.3_40">'[145]A.P.U'!#REF!</definedName>
    <definedName name="TOTALITEM1.1.3_41">'[145]A.P.U'!#REF!</definedName>
    <definedName name="TOTALITEM1.1.3_42">'[145]A.P.U'!#REF!</definedName>
    <definedName name="TOTALITEM1.1.3_43">'[145]A.P.U'!#REF!</definedName>
    <definedName name="TOTALITEM1.1.3_44">'[145]A.P.U'!#REF!</definedName>
    <definedName name="TOTALITEM1.1.3_45">'[145]A.P.U'!#REF!</definedName>
    <definedName name="TOTALITEM1.1.3_46">'[145]A.P.U'!#REF!</definedName>
    <definedName name="TOTALITEM1.1.3_47">'[145]A.P.U'!#REF!</definedName>
    <definedName name="TOTALITEM1.1.3_48">'[145]A.P.U'!#REF!</definedName>
    <definedName name="TOTALITEM1.1.3_49">'[145]A.P.U'!#REF!</definedName>
    <definedName name="TOTALITEM1.1.3_5">'[145]A.P.U'!#REF!</definedName>
    <definedName name="TOTALITEM1.1.3_50">'[145]A.P.U'!#REF!</definedName>
    <definedName name="TOTALITEM1.1.3_51">'[145]A.P.U'!#REF!</definedName>
    <definedName name="TOTALITEM1.1.3_52">'[145]A.P.U'!#REF!</definedName>
    <definedName name="TOTALITEM1.1.3_53">'[145]A.P.U'!#REF!</definedName>
    <definedName name="TOTALITEM1.1.3_54">'[145]A.P.U'!#REF!</definedName>
    <definedName name="TOTALITEM1.1.3_55">'[145]A.P.U'!#REF!</definedName>
    <definedName name="TOTALITEM1.1.3_56">'[145]A.P.U'!#REF!</definedName>
    <definedName name="TOTALITEM1.1.3_57">'[145]A.P.U'!#REF!</definedName>
    <definedName name="TOTALITEM1.1.3_58">'[145]A.P.U'!#REF!</definedName>
    <definedName name="TOTALITEM1.1.3_59">'[144]A.P.U'!#REF!</definedName>
    <definedName name="TOTALITEM1.1.3_60">'[144]A.P.U'!#REF!</definedName>
    <definedName name="TOTALITEM1.1.3_61">'[145]A.P.U'!#REF!</definedName>
    <definedName name="TOTALITEM1.1.3_62">'[145]A.P.U'!#REF!</definedName>
    <definedName name="TOTALITEM1.1.3_63">'[145]A.P.U'!#REF!</definedName>
    <definedName name="TOTALITEM1.1.3_64">'[145]A.P.U'!#REF!</definedName>
    <definedName name="TOTALITEM1.1.3_65">'[145]A.P.U'!#REF!</definedName>
    <definedName name="TOTALITEM1.1.3_66">'[145]A.P.U'!#REF!</definedName>
    <definedName name="TOTALITEM1.1.3_67">'[145]A.P.U'!#REF!</definedName>
    <definedName name="TOTALITEM1.1.3_68">'[145]A.P.U'!#REF!</definedName>
    <definedName name="TOTALITEM1.1.3_69">'[145]A.P.U'!#REF!</definedName>
    <definedName name="TOTALITEM1.1.3_70">'[145]A.P.U'!#REF!</definedName>
    <definedName name="TOTALITEM1.1.3_71">'[145]A.P.U'!#REF!</definedName>
    <definedName name="TOTALITEM1.1.3_72">'[145]A.P.U'!#REF!</definedName>
    <definedName name="TOTALITEM1.1.3_73">'[145]A.P.U'!#REF!</definedName>
    <definedName name="TOTALITEM1.1.3_74">'[145]A.P.U'!#REF!</definedName>
    <definedName name="TOTALITEM1.1.3_75">'[145]A.P.U'!#REF!</definedName>
    <definedName name="TOTALITEM1.1.3_76">'[145]A.P.U'!#REF!</definedName>
    <definedName name="TOTALITEM1.1.3_77">'[145]A.P.U'!#REF!</definedName>
    <definedName name="TOTALITEM1.1.3_78">'[145]A.P.U'!#REF!</definedName>
    <definedName name="TOTALITEM1.1.3_79">'[145]A.P.U'!#REF!</definedName>
    <definedName name="TOTALITEM1.1.3_80">'[145]A.P.U'!#REF!</definedName>
    <definedName name="TOTALITEM1.1.3_9">'[145]A.P.U'!#REF!</definedName>
    <definedName name="TOTALITEM1.1.4" localSheetId="5">'[143]A.P.U'!#REF!</definedName>
    <definedName name="TOTALITEM1.1.4">'[143]A.P.U'!#REF!</definedName>
    <definedName name="TOTALITEM1.1.4_1">'[144]A.P.U'!#REF!</definedName>
    <definedName name="TOTALITEM1.1.4_10">'[145]A.P.U'!#REF!</definedName>
    <definedName name="TOTALITEM1.1.4_11">'[145]A.P.U'!#REF!</definedName>
    <definedName name="TOTALITEM1.1.4_12">'[145]A.P.U'!#REF!</definedName>
    <definedName name="TOTALITEM1.1.4_13">'[145]A.P.U'!#REF!</definedName>
    <definedName name="TOTALITEM1.1.4_14">'[145]A.P.U'!#REF!</definedName>
    <definedName name="TOTALITEM1.1.4_15">'[145]A.P.U'!#REF!</definedName>
    <definedName name="TOTALITEM1.1.4_16">'[145]A.P.U'!#REF!</definedName>
    <definedName name="TOTALITEM1.1.4_17">'[145]A.P.U'!#REF!</definedName>
    <definedName name="TOTALITEM1.1.4_18">'[145]A.P.U'!#REF!</definedName>
    <definedName name="TOTALITEM1.1.4_19">'[145]A.P.U'!#REF!</definedName>
    <definedName name="TOTALITEM1.1.4_2">'[144]A.P.U'!#REF!</definedName>
    <definedName name="TOTALITEM1.1.4_20">'[145]A.P.U'!#REF!</definedName>
    <definedName name="TOTALITEM1.1.4_21">'[145]A.P.U'!#REF!</definedName>
    <definedName name="TOTALITEM1.1.4_22">'[145]A.P.U'!#REF!</definedName>
    <definedName name="TOTALITEM1.1.4_23">'[145]A.P.U'!#REF!</definedName>
    <definedName name="TOTALITEM1.1.4_24">'[145]A.P.U'!#REF!</definedName>
    <definedName name="TOTALITEM1.1.4_25">'[145]A.P.U'!#REF!</definedName>
    <definedName name="TOTALITEM1.1.4_26">'[145]A.P.U'!#REF!</definedName>
    <definedName name="TOTALITEM1.1.4_27">'[145]A.P.U'!#REF!</definedName>
    <definedName name="TOTALITEM1.1.4_28">'[145]A.P.U'!#REF!</definedName>
    <definedName name="TOTALITEM1.1.4_29">'[145]A.P.U'!#REF!</definedName>
    <definedName name="TOTALITEM1.1.4_3">'[146]A.P.U'!#REF!</definedName>
    <definedName name="TOTALITEM1.1.4_30">'[145]A.P.U'!#REF!</definedName>
    <definedName name="TOTALITEM1.1.4_31">'[145]A.P.U'!#REF!</definedName>
    <definedName name="TOTALITEM1.1.4_32">'[145]A.P.U'!#REF!</definedName>
    <definedName name="TOTALITEM1.1.4_33">'[145]A.P.U'!#REF!</definedName>
    <definedName name="TOTALITEM1.1.4_34">'[145]A.P.U'!#REF!</definedName>
    <definedName name="TOTALITEM1.1.4_35">'[145]A.P.U'!#REF!</definedName>
    <definedName name="TOTALITEM1.1.4_36">'[145]A.P.U'!#REF!</definedName>
    <definedName name="TOTALITEM1.1.4_37">'[145]A.P.U'!#REF!</definedName>
    <definedName name="TOTALITEM1.1.4_38">'[145]A.P.U'!#REF!</definedName>
    <definedName name="TOTALITEM1.1.4_39">'[145]A.P.U'!#REF!</definedName>
    <definedName name="TOTALITEM1.1.4_4">'[144]A.P.U'!#REF!</definedName>
    <definedName name="TOTALITEM1.1.4_40">'[145]A.P.U'!#REF!</definedName>
    <definedName name="TOTALITEM1.1.4_41">'[145]A.P.U'!#REF!</definedName>
    <definedName name="TOTALITEM1.1.4_42">'[145]A.P.U'!#REF!</definedName>
    <definedName name="TOTALITEM1.1.4_43">'[145]A.P.U'!#REF!</definedName>
    <definedName name="TOTALITEM1.1.4_44">'[145]A.P.U'!#REF!</definedName>
    <definedName name="TOTALITEM1.1.4_45">'[145]A.P.U'!#REF!</definedName>
    <definedName name="TOTALITEM1.1.4_46">'[145]A.P.U'!#REF!</definedName>
    <definedName name="TOTALITEM1.1.4_47">'[145]A.P.U'!#REF!</definedName>
    <definedName name="TOTALITEM1.1.4_48">'[145]A.P.U'!#REF!</definedName>
    <definedName name="TOTALITEM1.1.4_49">'[145]A.P.U'!#REF!</definedName>
    <definedName name="TOTALITEM1.1.4_5">'[145]A.P.U'!#REF!</definedName>
    <definedName name="TOTALITEM1.1.4_50">'[145]A.P.U'!#REF!</definedName>
    <definedName name="TOTALITEM1.1.4_51">'[145]A.P.U'!#REF!</definedName>
    <definedName name="TOTALITEM1.1.4_52">'[145]A.P.U'!#REF!</definedName>
    <definedName name="TOTALITEM1.1.4_53">'[145]A.P.U'!#REF!</definedName>
    <definedName name="TOTALITEM1.1.4_54">'[145]A.P.U'!#REF!</definedName>
    <definedName name="TOTALITEM1.1.4_55">'[145]A.P.U'!#REF!</definedName>
    <definedName name="TOTALITEM1.1.4_56">'[145]A.P.U'!#REF!</definedName>
    <definedName name="TOTALITEM1.1.4_57">'[145]A.P.U'!#REF!</definedName>
    <definedName name="TOTALITEM1.1.4_58">'[145]A.P.U'!#REF!</definedName>
    <definedName name="TOTALITEM1.1.4_59">'[144]A.P.U'!#REF!</definedName>
    <definedName name="TOTALITEM1.1.4_60">'[144]A.P.U'!#REF!</definedName>
    <definedName name="TOTALITEM1.1.4_61">'[145]A.P.U'!#REF!</definedName>
    <definedName name="TOTALITEM1.1.4_62">'[145]A.P.U'!#REF!</definedName>
    <definedName name="TOTALITEM1.1.4_63">'[145]A.P.U'!#REF!</definedName>
    <definedName name="TOTALITEM1.1.4_64">'[145]A.P.U'!#REF!</definedName>
    <definedName name="TOTALITEM1.1.4_65">'[145]A.P.U'!#REF!</definedName>
    <definedName name="TOTALITEM1.1.4_66">'[145]A.P.U'!#REF!</definedName>
    <definedName name="TOTALITEM1.1.4_67">'[145]A.P.U'!#REF!</definedName>
    <definedName name="TOTALITEM1.1.4_68">'[145]A.P.U'!#REF!</definedName>
    <definedName name="TOTALITEM1.1.4_69">'[145]A.P.U'!#REF!</definedName>
    <definedName name="TOTALITEM1.1.4_70">'[145]A.P.U'!#REF!</definedName>
    <definedName name="TOTALITEM1.1.4_71">'[145]A.P.U'!#REF!</definedName>
    <definedName name="TOTALITEM1.1.4_72">'[145]A.P.U'!#REF!</definedName>
    <definedName name="TOTALITEM1.1.4_73">'[145]A.P.U'!#REF!</definedName>
    <definedName name="TOTALITEM1.1.4_74">'[145]A.P.U'!#REF!</definedName>
    <definedName name="TOTALITEM1.1.4_75">'[145]A.P.U'!#REF!</definedName>
    <definedName name="TOTALITEM1.1.4_76">'[145]A.P.U'!#REF!</definedName>
    <definedName name="TOTALITEM1.1.4_77">'[145]A.P.U'!#REF!</definedName>
    <definedName name="TOTALITEM1.1.4_78">'[145]A.P.U'!#REF!</definedName>
    <definedName name="TOTALITEM1.1.4_79">'[145]A.P.U'!#REF!</definedName>
    <definedName name="TOTALITEM1.1.4_80">'[145]A.P.U'!#REF!</definedName>
    <definedName name="TOTALITEM1.1.4_9">'[145]A.P.U'!#REF!</definedName>
    <definedName name="TOTALITEM1.1_1">'[144]A.P.U'!#REF!</definedName>
    <definedName name="TOTALITEM1.1_10">'[145]A.P.U'!#REF!</definedName>
    <definedName name="TOTALITEM1.1_11">'[145]A.P.U'!#REF!</definedName>
    <definedName name="TOTALITEM1.1_12">'[145]A.P.U'!#REF!</definedName>
    <definedName name="TOTALITEM1.1_13">'[145]A.P.U'!#REF!</definedName>
    <definedName name="TOTALITEM1.1_14">'[145]A.P.U'!#REF!</definedName>
    <definedName name="TOTALITEM1.1_15">'[145]A.P.U'!#REF!</definedName>
    <definedName name="TOTALITEM1.1_16">'[145]A.P.U'!#REF!</definedName>
    <definedName name="TOTALITEM1.1_17">'[145]A.P.U'!#REF!</definedName>
    <definedName name="TOTALITEM1.1_18">'[145]A.P.U'!#REF!</definedName>
    <definedName name="TOTALITEM1.1_19">'[145]A.P.U'!#REF!</definedName>
    <definedName name="TOTALITEM1.1_2">'[144]A.P.U'!#REF!</definedName>
    <definedName name="TOTALITEM1.1_20">'[145]A.P.U'!#REF!</definedName>
    <definedName name="TOTALITEM1.1_21">'[145]A.P.U'!#REF!</definedName>
    <definedName name="TOTALITEM1.1_22">'[145]A.P.U'!#REF!</definedName>
    <definedName name="TOTALITEM1.1_23">'[145]A.P.U'!#REF!</definedName>
    <definedName name="TOTALITEM1.1_24">'[145]A.P.U'!#REF!</definedName>
    <definedName name="TOTALITEM1.1_25">'[145]A.P.U'!#REF!</definedName>
    <definedName name="TOTALITEM1.1_26">'[145]A.P.U'!#REF!</definedName>
    <definedName name="TOTALITEM1.1_27">'[145]A.P.U'!#REF!</definedName>
    <definedName name="TOTALITEM1.1_28">'[145]A.P.U'!#REF!</definedName>
    <definedName name="TOTALITEM1.1_29">'[145]A.P.U'!#REF!</definedName>
    <definedName name="TOTALITEM1.1_3">'[146]A.P.U'!#REF!</definedName>
    <definedName name="TOTALITEM1.1_30">'[145]A.P.U'!#REF!</definedName>
    <definedName name="TOTALITEM1.1_31">'[145]A.P.U'!#REF!</definedName>
    <definedName name="TOTALITEM1.1_32">'[145]A.P.U'!#REF!</definedName>
    <definedName name="TOTALITEM1.1_33">'[145]A.P.U'!#REF!</definedName>
    <definedName name="TOTALITEM1.1_34">'[145]A.P.U'!#REF!</definedName>
    <definedName name="TOTALITEM1.1_35">'[145]A.P.U'!#REF!</definedName>
    <definedName name="TOTALITEM1.1_36">'[145]A.P.U'!#REF!</definedName>
    <definedName name="TOTALITEM1.1_37">'[145]A.P.U'!#REF!</definedName>
    <definedName name="TOTALITEM1.1_38">'[145]A.P.U'!#REF!</definedName>
    <definedName name="TOTALITEM1.1_39">'[145]A.P.U'!#REF!</definedName>
    <definedName name="TOTALITEM1.1_4">'[144]A.P.U'!#REF!</definedName>
    <definedName name="TOTALITEM1.1_40">'[145]A.P.U'!#REF!</definedName>
    <definedName name="TOTALITEM1.1_41">'[145]A.P.U'!#REF!</definedName>
    <definedName name="TOTALITEM1.1_42">'[145]A.P.U'!#REF!</definedName>
    <definedName name="TOTALITEM1.1_43">'[145]A.P.U'!#REF!</definedName>
    <definedName name="TOTALITEM1.1_44">'[145]A.P.U'!#REF!</definedName>
    <definedName name="TOTALITEM1.1_45">'[145]A.P.U'!#REF!</definedName>
    <definedName name="TOTALITEM1.1_46">'[145]A.P.U'!#REF!</definedName>
    <definedName name="TOTALITEM1.1_47">'[145]A.P.U'!#REF!</definedName>
    <definedName name="TOTALITEM1.1_48">'[145]A.P.U'!#REF!</definedName>
    <definedName name="TOTALITEM1.1_49">'[145]A.P.U'!#REF!</definedName>
    <definedName name="TOTALITEM1.1_5">'[145]A.P.U'!#REF!</definedName>
    <definedName name="TOTALITEM1.1_50">'[145]A.P.U'!#REF!</definedName>
    <definedName name="TOTALITEM1.1_51">'[145]A.P.U'!#REF!</definedName>
    <definedName name="TOTALITEM1.1_52">'[145]A.P.U'!#REF!</definedName>
    <definedName name="TOTALITEM1.1_53">'[145]A.P.U'!#REF!</definedName>
    <definedName name="TOTALITEM1.1_54">'[145]A.P.U'!#REF!</definedName>
    <definedName name="TOTALITEM1.1_55">'[145]A.P.U'!#REF!</definedName>
    <definedName name="TOTALITEM1.1_56">'[145]A.P.U'!#REF!</definedName>
    <definedName name="TOTALITEM1.1_57">'[145]A.P.U'!#REF!</definedName>
    <definedName name="TOTALITEM1.1_58">'[145]A.P.U'!#REF!</definedName>
    <definedName name="TOTALITEM1.1_59">'[144]A.P.U'!#REF!</definedName>
    <definedName name="TOTALITEM1.1_60">'[144]A.P.U'!#REF!</definedName>
    <definedName name="TOTALITEM1.1_61">'[145]A.P.U'!#REF!</definedName>
    <definedName name="TOTALITEM1.1_62">'[145]A.P.U'!#REF!</definedName>
    <definedName name="TOTALITEM1.1_63">'[145]A.P.U'!#REF!</definedName>
    <definedName name="TOTALITEM1.1_64">'[145]A.P.U'!#REF!</definedName>
    <definedName name="TOTALITEM1.1_65">'[145]A.P.U'!#REF!</definedName>
    <definedName name="TOTALITEM1.1_66">'[145]A.P.U'!#REF!</definedName>
    <definedName name="TOTALITEM1.1_67">'[145]A.P.U'!#REF!</definedName>
    <definedName name="TOTALITEM1.1_68">'[145]A.P.U'!#REF!</definedName>
    <definedName name="TOTALITEM1.1_69">'[145]A.P.U'!#REF!</definedName>
    <definedName name="TOTALITEM1.1_70">'[145]A.P.U'!#REF!</definedName>
    <definedName name="TOTALITEM1.1_71">'[145]A.P.U'!#REF!</definedName>
    <definedName name="TOTALITEM1.1_72">'[145]A.P.U'!#REF!</definedName>
    <definedName name="TOTALITEM1.1_73">'[145]A.P.U'!#REF!</definedName>
    <definedName name="TOTALITEM1.1_74">'[145]A.P.U'!#REF!</definedName>
    <definedName name="TOTALITEM1.1_75">'[145]A.P.U'!#REF!</definedName>
    <definedName name="TOTALITEM1.1_76">'[145]A.P.U'!#REF!</definedName>
    <definedName name="TOTALITEM1.1_77">'[145]A.P.U'!#REF!</definedName>
    <definedName name="TOTALITEM1.1_78">'[145]A.P.U'!#REF!</definedName>
    <definedName name="TOTALITEM1.1_79">'[145]A.P.U'!#REF!</definedName>
    <definedName name="TOTALITEM1.1_80">'[145]A.P.U'!#REF!</definedName>
    <definedName name="TOTALITEM1.1_9">'[145]A.P.U'!#REF!</definedName>
    <definedName name="TOTALITEM1.2.1" localSheetId="5">'[143]A.P.U'!#REF!</definedName>
    <definedName name="TOTALITEM1.2.1">'[143]A.P.U'!#REF!</definedName>
    <definedName name="TOTALITEM1.2.1_1">'[144]A.P.U'!#REF!</definedName>
    <definedName name="TOTALITEM1.2.1_10">'[145]A.P.U'!#REF!</definedName>
    <definedName name="TOTALITEM1.2.1_11">'[145]A.P.U'!#REF!</definedName>
    <definedName name="TOTALITEM1.2.1_12">'[145]A.P.U'!#REF!</definedName>
    <definedName name="TOTALITEM1.2.1_13">'[145]A.P.U'!#REF!</definedName>
    <definedName name="TOTALITEM1.2.1_14">'[145]A.P.U'!#REF!</definedName>
    <definedName name="TOTALITEM1.2.1_15">'[145]A.P.U'!#REF!</definedName>
    <definedName name="TOTALITEM1.2.1_16">'[145]A.P.U'!#REF!</definedName>
    <definedName name="TOTALITEM1.2.1_17">'[145]A.P.U'!#REF!</definedName>
    <definedName name="TOTALITEM1.2.1_18">'[145]A.P.U'!#REF!</definedName>
    <definedName name="TOTALITEM1.2.1_19">'[145]A.P.U'!#REF!</definedName>
    <definedName name="TOTALITEM1.2.1_2">'[144]A.P.U'!#REF!</definedName>
    <definedName name="TOTALITEM1.2.1_20">'[145]A.P.U'!#REF!</definedName>
    <definedName name="TOTALITEM1.2.1_21">'[145]A.P.U'!#REF!</definedName>
    <definedName name="TOTALITEM1.2.1_22">'[145]A.P.U'!#REF!</definedName>
    <definedName name="TOTALITEM1.2.1_23">'[145]A.P.U'!#REF!</definedName>
    <definedName name="TOTALITEM1.2.1_24">'[145]A.P.U'!#REF!</definedName>
    <definedName name="TOTALITEM1.2.1_25">'[145]A.P.U'!#REF!</definedName>
    <definedName name="TOTALITEM1.2.1_26">'[145]A.P.U'!#REF!</definedName>
    <definedName name="TOTALITEM1.2.1_27">'[145]A.P.U'!#REF!</definedName>
    <definedName name="TOTALITEM1.2.1_28">'[145]A.P.U'!#REF!</definedName>
    <definedName name="TOTALITEM1.2.1_29">'[145]A.P.U'!#REF!</definedName>
    <definedName name="TOTALITEM1.2.1_3">'[146]A.P.U'!#REF!</definedName>
    <definedName name="TOTALITEM1.2.1_30">'[145]A.P.U'!#REF!</definedName>
    <definedName name="TOTALITEM1.2.1_31">'[145]A.P.U'!#REF!</definedName>
    <definedName name="TOTALITEM1.2.1_32">'[145]A.P.U'!#REF!</definedName>
    <definedName name="TOTALITEM1.2.1_33">'[145]A.P.U'!#REF!</definedName>
    <definedName name="TOTALITEM1.2.1_34">'[145]A.P.U'!#REF!</definedName>
    <definedName name="TOTALITEM1.2.1_35">'[145]A.P.U'!#REF!</definedName>
    <definedName name="TOTALITEM1.2.1_36">'[145]A.P.U'!#REF!</definedName>
    <definedName name="TOTALITEM1.2.1_37">'[145]A.P.U'!#REF!</definedName>
    <definedName name="TOTALITEM1.2.1_38">'[145]A.P.U'!#REF!</definedName>
    <definedName name="TOTALITEM1.2.1_39">'[145]A.P.U'!#REF!</definedName>
    <definedName name="TOTALITEM1.2.1_4">'[144]A.P.U'!#REF!</definedName>
    <definedName name="TOTALITEM1.2.1_40">'[145]A.P.U'!#REF!</definedName>
    <definedName name="TOTALITEM1.2.1_41">'[145]A.P.U'!#REF!</definedName>
    <definedName name="TOTALITEM1.2.1_42">'[145]A.P.U'!#REF!</definedName>
    <definedName name="TOTALITEM1.2.1_43">'[145]A.P.U'!#REF!</definedName>
    <definedName name="TOTALITEM1.2.1_44">'[145]A.P.U'!#REF!</definedName>
    <definedName name="TOTALITEM1.2.1_45">'[145]A.P.U'!#REF!</definedName>
    <definedName name="TOTALITEM1.2.1_46">'[145]A.P.U'!#REF!</definedName>
    <definedName name="TOTALITEM1.2.1_47">'[145]A.P.U'!#REF!</definedName>
    <definedName name="TOTALITEM1.2.1_48">'[145]A.P.U'!#REF!</definedName>
    <definedName name="TOTALITEM1.2.1_49">'[145]A.P.U'!#REF!</definedName>
    <definedName name="TOTALITEM1.2.1_5">'[145]A.P.U'!#REF!</definedName>
    <definedName name="TOTALITEM1.2.1_50">'[145]A.P.U'!#REF!</definedName>
    <definedName name="TOTALITEM1.2.1_51">'[145]A.P.U'!#REF!</definedName>
    <definedName name="TOTALITEM1.2.1_52">'[145]A.P.U'!#REF!</definedName>
    <definedName name="TOTALITEM1.2.1_53">'[145]A.P.U'!#REF!</definedName>
    <definedName name="TOTALITEM1.2.1_54">'[145]A.P.U'!#REF!</definedName>
    <definedName name="TOTALITEM1.2.1_55">'[145]A.P.U'!#REF!</definedName>
    <definedName name="TOTALITEM1.2.1_56">'[145]A.P.U'!#REF!</definedName>
    <definedName name="TOTALITEM1.2.1_57">'[145]A.P.U'!#REF!</definedName>
    <definedName name="TOTALITEM1.2.1_58">'[145]A.P.U'!#REF!</definedName>
    <definedName name="TOTALITEM1.2.1_59">'[144]A.P.U'!#REF!</definedName>
    <definedName name="TOTALITEM1.2.1_60">'[144]A.P.U'!#REF!</definedName>
    <definedName name="TOTALITEM1.2.1_61">'[145]A.P.U'!#REF!</definedName>
    <definedName name="TOTALITEM1.2.1_62">'[145]A.P.U'!#REF!</definedName>
    <definedName name="TOTALITEM1.2.1_63">'[145]A.P.U'!#REF!</definedName>
    <definedName name="TOTALITEM1.2.1_64">'[145]A.P.U'!#REF!</definedName>
    <definedName name="TOTALITEM1.2.1_65">'[145]A.P.U'!#REF!</definedName>
    <definedName name="TOTALITEM1.2.1_66">'[145]A.P.U'!#REF!</definedName>
    <definedName name="TOTALITEM1.2.1_67">'[145]A.P.U'!#REF!</definedName>
    <definedName name="TOTALITEM1.2.1_68">'[145]A.P.U'!#REF!</definedName>
    <definedName name="TOTALITEM1.2.1_69">'[145]A.P.U'!#REF!</definedName>
    <definedName name="TOTALITEM1.2.1_70">'[145]A.P.U'!#REF!</definedName>
    <definedName name="TOTALITEM1.2.1_71">'[145]A.P.U'!#REF!</definedName>
    <definedName name="TOTALITEM1.2.1_72">'[145]A.P.U'!#REF!</definedName>
    <definedName name="TOTALITEM1.2.1_73">'[145]A.P.U'!#REF!</definedName>
    <definedName name="TOTALITEM1.2.1_74">'[145]A.P.U'!#REF!</definedName>
    <definedName name="TOTALITEM1.2.1_75">'[145]A.P.U'!#REF!</definedName>
    <definedName name="TOTALITEM1.2.1_76">'[145]A.P.U'!#REF!</definedName>
    <definedName name="TOTALITEM1.2.1_77">'[145]A.P.U'!#REF!</definedName>
    <definedName name="TOTALITEM1.2.1_78">'[145]A.P.U'!#REF!</definedName>
    <definedName name="TOTALITEM1.2.1_79">'[145]A.P.U'!#REF!</definedName>
    <definedName name="TOTALITEM1.2.1_80">'[145]A.P.U'!#REF!</definedName>
    <definedName name="TOTALITEM1.2.1_9">'[145]A.P.U'!#REF!</definedName>
    <definedName name="TOTALITEM1.2.2" localSheetId="5">'[143]A.P.U'!#REF!</definedName>
    <definedName name="TOTALITEM1.2.2">'[143]A.P.U'!#REF!</definedName>
    <definedName name="TOTALITEM1.2.2_1">'[144]A.P.U'!#REF!</definedName>
    <definedName name="TOTALITEM1.2.2_10">'[145]A.P.U'!#REF!</definedName>
    <definedName name="TOTALITEM1.2.2_11">'[145]A.P.U'!#REF!</definedName>
    <definedName name="TOTALITEM1.2.2_12">'[145]A.P.U'!#REF!</definedName>
    <definedName name="TOTALITEM1.2.2_13">'[145]A.P.U'!#REF!</definedName>
    <definedName name="TOTALITEM1.2.2_14">'[145]A.P.U'!#REF!</definedName>
    <definedName name="TOTALITEM1.2.2_15">'[145]A.P.U'!#REF!</definedName>
    <definedName name="TOTALITEM1.2.2_16">'[145]A.P.U'!#REF!</definedName>
    <definedName name="TOTALITEM1.2.2_17">'[145]A.P.U'!#REF!</definedName>
    <definedName name="TOTALITEM1.2.2_18">'[145]A.P.U'!#REF!</definedName>
    <definedName name="TOTALITEM1.2.2_19">'[145]A.P.U'!#REF!</definedName>
    <definedName name="TOTALITEM1.2.2_2">'[144]A.P.U'!#REF!</definedName>
    <definedName name="TOTALITEM1.2.2_20">'[145]A.P.U'!#REF!</definedName>
    <definedName name="TOTALITEM1.2.2_21">'[145]A.P.U'!#REF!</definedName>
    <definedName name="TOTALITEM1.2.2_22">'[145]A.P.U'!#REF!</definedName>
    <definedName name="TOTALITEM1.2.2_23">'[145]A.P.U'!#REF!</definedName>
    <definedName name="TOTALITEM1.2.2_24">'[145]A.P.U'!#REF!</definedName>
    <definedName name="TOTALITEM1.2.2_25">'[145]A.P.U'!#REF!</definedName>
    <definedName name="TOTALITEM1.2.2_26">'[145]A.P.U'!#REF!</definedName>
    <definedName name="TOTALITEM1.2.2_27">'[145]A.P.U'!#REF!</definedName>
    <definedName name="TOTALITEM1.2.2_28">'[145]A.P.U'!#REF!</definedName>
    <definedName name="TOTALITEM1.2.2_29">'[145]A.P.U'!#REF!</definedName>
    <definedName name="TOTALITEM1.2.2_3">'[146]A.P.U'!#REF!</definedName>
    <definedName name="TOTALITEM1.2.2_30">'[145]A.P.U'!#REF!</definedName>
    <definedName name="TOTALITEM1.2.2_31">'[145]A.P.U'!#REF!</definedName>
    <definedName name="TOTALITEM1.2.2_32">'[145]A.P.U'!#REF!</definedName>
    <definedName name="TOTALITEM1.2.2_33">'[145]A.P.U'!#REF!</definedName>
    <definedName name="TOTALITEM1.2.2_34">'[145]A.P.U'!#REF!</definedName>
    <definedName name="TOTALITEM1.2.2_35">'[145]A.P.U'!#REF!</definedName>
    <definedName name="TOTALITEM1.2.2_36">'[145]A.P.U'!#REF!</definedName>
    <definedName name="TOTALITEM1.2.2_37">'[145]A.P.U'!#REF!</definedName>
    <definedName name="TOTALITEM1.2.2_38">'[145]A.P.U'!#REF!</definedName>
    <definedName name="TOTALITEM1.2.2_39">'[145]A.P.U'!#REF!</definedName>
    <definedName name="TOTALITEM1.2.2_4">'[144]A.P.U'!#REF!</definedName>
    <definedName name="TOTALITEM1.2.2_40">'[145]A.P.U'!#REF!</definedName>
    <definedName name="TOTALITEM1.2.2_41">'[145]A.P.U'!#REF!</definedName>
    <definedName name="TOTALITEM1.2.2_42">'[145]A.P.U'!#REF!</definedName>
    <definedName name="TOTALITEM1.2.2_43">'[145]A.P.U'!#REF!</definedName>
    <definedName name="TOTALITEM1.2.2_44">'[145]A.P.U'!#REF!</definedName>
    <definedName name="TOTALITEM1.2.2_45">'[145]A.P.U'!#REF!</definedName>
    <definedName name="TOTALITEM1.2.2_46">'[145]A.P.U'!#REF!</definedName>
    <definedName name="TOTALITEM1.2.2_47">'[145]A.P.U'!#REF!</definedName>
    <definedName name="TOTALITEM1.2.2_48">'[145]A.P.U'!#REF!</definedName>
    <definedName name="TOTALITEM1.2.2_49">'[145]A.P.U'!#REF!</definedName>
    <definedName name="TOTALITEM1.2.2_5">'[145]A.P.U'!#REF!</definedName>
    <definedName name="TOTALITEM1.2.2_50">'[145]A.P.U'!#REF!</definedName>
    <definedName name="TOTALITEM1.2.2_51">'[145]A.P.U'!#REF!</definedName>
    <definedName name="TOTALITEM1.2.2_52">'[145]A.P.U'!#REF!</definedName>
    <definedName name="TOTALITEM1.2.2_53">'[145]A.P.U'!#REF!</definedName>
    <definedName name="TOTALITEM1.2.2_54">'[145]A.P.U'!#REF!</definedName>
    <definedName name="TOTALITEM1.2.2_55">'[145]A.P.U'!#REF!</definedName>
    <definedName name="TOTALITEM1.2.2_56">'[145]A.P.U'!#REF!</definedName>
    <definedName name="TOTALITEM1.2.2_57">'[145]A.P.U'!#REF!</definedName>
    <definedName name="TOTALITEM1.2.2_58">'[145]A.P.U'!#REF!</definedName>
    <definedName name="TOTALITEM1.2.2_59">'[144]A.P.U'!#REF!</definedName>
    <definedName name="TOTALITEM1.2.2_60">'[144]A.P.U'!#REF!</definedName>
    <definedName name="TOTALITEM1.2.2_61">'[145]A.P.U'!#REF!</definedName>
    <definedName name="TOTALITEM1.2.2_62">'[145]A.P.U'!#REF!</definedName>
    <definedName name="TOTALITEM1.2.2_63">'[145]A.P.U'!#REF!</definedName>
    <definedName name="TOTALITEM1.2.2_64">'[145]A.P.U'!#REF!</definedName>
    <definedName name="TOTALITEM1.2.2_65">'[145]A.P.U'!#REF!</definedName>
    <definedName name="TOTALITEM1.2.2_66">'[145]A.P.U'!#REF!</definedName>
    <definedName name="TOTALITEM1.2.2_67">'[145]A.P.U'!#REF!</definedName>
    <definedName name="TOTALITEM1.2.2_68">'[145]A.P.U'!#REF!</definedName>
    <definedName name="TOTALITEM1.2.2_69">'[145]A.P.U'!#REF!</definedName>
    <definedName name="TOTALITEM1.2.2_70">'[145]A.P.U'!#REF!</definedName>
    <definedName name="TOTALITEM1.2.2_71">'[145]A.P.U'!#REF!</definedName>
    <definedName name="TOTALITEM1.2.2_72">'[145]A.P.U'!#REF!</definedName>
    <definedName name="TOTALITEM1.2.2_73">'[145]A.P.U'!#REF!</definedName>
    <definedName name="TOTALITEM1.2.2_74">'[145]A.P.U'!#REF!</definedName>
    <definedName name="TOTALITEM1.2.2_75">'[145]A.P.U'!#REF!</definedName>
    <definedName name="TOTALITEM1.2.2_76">'[145]A.P.U'!#REF!</definedName>
    <definedName name="TOTALITEM1.2.2_77">'[145]A.P.U'!#REF!</definedName>
    <definedName name="TOTALITEM1.2.2_78">'[145]A.P.U'!#REF!</definedName>
    <definedName name="TOTALITEM1.2.2_79">'[145]A.P.U'!#REF!</definedName>
    <definedName name="TOTALITEM1.2.2_80">'[145]A.P.U'!#REF!</definedName>
    <definedName name="TOTALITEM1.2.2_9">'[145]A.P.U'!#REF!</definedName>
    <definedName name="TOTALITEM1.2.3" localSheetId="5">'[143]A.P.U'!#REF!</definedName>
    <definedName name="TOTALITEM1.2.3">'[143]A.P.U'!#REF!</definedName>
    <definedName name="TOTALITEM1.2.3_1">'[144]A.P.U'!#REF!</definedName>
    <definedName name="TOTALITEM1.2.3_10">'[145]A.P.U'!#REF!</definedName>
    <definedName name="TOTALITEM1.2.3_11">'[145]A.P.U'!#REF!</definedName>
    <definedName name="TOTALITEM1.2.3_12">'[145]A.P.U'!#REF!</definedName>
    <definedName name="TOTALITEM1.2.3_13">'[145]A.P.U'!#REF!</definedName>
    <definedName name="TOTALITEM1.2.3_14">'[145]A.P.U'!#REF!</definedName>
    <definedName name="TOTALITEM1.2.3_15">'[145]A.P.U'!#REF!</definedName>
    <definedName name="TOTALITEM1.2.3_16">'[145]A.P.U'!#REF!</definedName>
    <definedName name="TOTALITEM1.2.3_17">'[145]A.P.U'!#REF!</definedName>
    <definedName name="TOTALITEM1.2.3_18">'[145]A.P.U'!#REF!</definedName>
    <definedName name="TOTALITEM1.2.3_19">'[145]A.P.U'!#REF!</definedName>
    <definedName name="TOTALITEM1.2.3_2">'[144]A.P.U'!#REF!</definedName>
    <definedName name="TOTALITEM1.2.3_20">'[145]A.P.U'!#REF!</definedName>
    <definedName name="TOTALITEM1.2.3_21">'[145]A.P.U'!#REF!</definedName>
    <definedName name="TOTALITEM1.2.3_22">'[145]A.P.U'!#REF!</definedName>
    <definedName name="TOTALITEM1.2.3_23">'[145]A.P.U'!#REF!</definedName>
    <definedName name="TOTALITEM1.2.3_24">'[145]A.P.U'!#REF!</definedName>
    <definedName name="TOTALITEM1.2.3_25">'[145]A.P.U'!#REF!</definedName>
    <definedName name="TOTALITEM1.2.3_26">'[145]A.P.U'!#REF!</definedName>
    <definedName name="TOTALITEM1.2.3_27">'[145]A.P.U'!#REF!</definedName>
    <definedName name="TOTALITEM1.2.3_28">'[145]A.P.U'!#REF!</definedName>
    <definedName name="TOTALITEM1.2.3_29">'[145]A.P.U'!#REF!</definedName>
    <definedName name="TOTALITEM1.2.3_3">'[146]A.P.U'!#REF!</definedName>
    <definedName name="TOTALITEM1.2.3_30">'[145]A.P.U'!#REF!</definedName>
    <definedName name="TOTALITEM1.2.3_31">'[145]A.P.U'!#REF!</definedName>
    <definedName name="TOTALITEM1.2.3_32">'[145]A.P.U'!#REF!</definedName>
    <definedName name="TOTALITEM1.2.3_33">'[145]A.P.U'!#REF!</definedName>
    <definedName name="TOTALITEM1.2.3_34">'[145]A.P.U'!#REF!</definedName>
    <definedName name="TOTALITEM1.2.3_35">'[145]A.P.U'!#REF!</definedName>
    <definedName name="TOTALITEM1.2.3_36">'[145]A.P.U'!#REF!</definedName>
    <definedName name="TOTALITEM1.2.3_37">'[145]A.P.U'!#REF!</definedName>
    <definedName name="TOTALITEM1.2.3_38">'[145]A.P.U'!#REF!</definedName>
    <definedName name="TOTALITEM1.2.3_39">'[145]A.P.U'!#REF!</definedName>
    <definedName name="TOTALITEM1.2.3_4">'[144]A.P.U'!#REF!</definedName>
    <definedName name="TOTALITEM1.2.3_40">'[145]A.P.U'!#REF!</definedName>
    <definedName name="TOTALITEM1.2.3_41">'[145]A.P.U'!#REF!</definedName>
    <definedName name="TOTALITEM1.2.3_42">'[145]A.P.U'!#REF!</definedName>
    <definedName name="TOTALITEM1.2.3_43">'[145]A.P.U'!#REF!</definedName>
    <definedName name="TOTALITEM1.2.3_44">'[145]A.P.U'!#REF!</definedName>
    <definedName name="TOTALITEM1.2.3_45">'[145]A.P.U'!#REF!</definedName>
    <definedName name="TOTALITEM1.2.3_46">'[145]A.P.U'!#REF!</definedName>
    <definedName name="TOTALITEM1.2.3_47">'[145]A.P.U'!#REF!</definedName>
    <definedName name="TOTALITEM1.2.3_48">'[145]A.P.U'!#REF!</definedName>
    <definedName name="TOTALITEM1.2.3_49">'[145]A.P.U'!#REF!</definedName>
    <definedName name="TOTALITEM1.2.3_5">'[145]A.P.U'!#REF!</definedName>
    <definedName name="TOTALITEM1.2.3_50">'[145]A.P.U'!#REF!</definedName>
    <definedName name="TOTALITEM1.2.3_51">'[145]A.P.U'!#REF!</definedName>
    <definedName name="TOTALITEM1.2.3_52">'[145]A.P.U'!#REF!</definedName>
    <definedName name="TOTALITEM1.2.3_53">'[145]A.P.U'!#REF!</definedName>
    <definedName name="TOTALITEM1.2.3_54">'[145]A.P.U'!#REF!</definedName>
    <definedName name="TOTALITEM1.2.3_55">'[145]A.P.U'!#REF!</definedName>
    <definedName name="TOTALITEM1.2.3_56">'[145]A.P.U'!#REF!</definedName>
    <definedName name="TOTALITEM1.2.3_57">'[145]A.P.U'!#REF!</definedName>
    <definedName name="TOTALITEM1.2.3_58">'[145]A.P.U'!#REF!</definedName>
    <definedName name="TOTALITEM1.2.3_59">'[144]A.P.U'!#REF!</definedName>
    <definedName name="TOTALITEM1.2.3_60">'[144]A.P.U'!#REF!</definedName>
    <definedName name="TOTALITEM1.2.3_61">'[145]A.P.U'!#REF!</definedName>
    <definedName name="TOTALITEM1.2.3_62">'[145]A.P.U'!#REF!</definedName>
    <definedName name="TOTALITEM1.2.3_63">'[145]A.P.U'!#REF!</definedName>
    <definedName name="TOTALITEM1.2.3_64">'[145]A.P.U'!#REF!</definedName>
    <definedName name="TOTALITEM1.2.3_65">'[145]A.P.U'!#REF!</definedName>
    <definedName name="TOTALITEM1.2.3_66">'[145]A.P.U'!#REF!</definedName>
    <definedName name="TOTALITEM1.2.3_67">'[145]A.P.U'!#REF!</definedName>
    <definedName name="TOTALITEM1.2.3_68">'[145]A.P.U'!#REF!</definedName>
    <definedName name="TOTALITEM1.2.3_69">'[145]A.P.U'!#REF!</definedName>
    <definedName name="TOTALITEM1.2.3_70">'[145]A.P.U'!#REF!</definedName>
    <definedName name="TOTALITEM1.2.3_71">'[145]A.P.U'!#REF!</definedName>
    <definedName name="TOTALITEM1.2.3_72">'[145]A.P.U'!#REF!</definedName>
    <definedName name="TOTALITEM1.2.3_73">'[145]A.P.U'!#REF!</definedName>
    <definedName name="TOTALITEM1.2.3_74">'[145]A.P.U'!#REF!</definedName>
    <definedName name="TOTALITEM1.2.3_75">'[145]A.P.U'!#REF!</definedName>
    <definedName name="TOTALITEM1.2.3_76">'[145]A.P.U'!#REF!</definedName>
    <definedName name="TOTALITEM1.2.3_77">'[145]A.P.U'!#REF!</definedName>
    <definedName name="TOTALITEM1.2.3_78">'[145]A.P.U'!#REF!</definedName>
    <definedName name="TOTALITEM1.2.3_79">'[145]A.P.U'!#REF!</definedName>
    <definedName name="TOTALITEM1.2.3_80">'[145]A.P.U'!#REF!</definedName>
    <definedName name="TOTALITEM1.2.3_9">'[145]A.P.U'!#REF!</definedName>
    <definedName name="TOTALITEM1.2.4" localSheetId="5">'[143]A.P.U'!#REF!</definedName>
    <definedName name="TOTALITEM1.2.4">'[143]A.P.U'!#REF!</definedName>
    <definedName name="TOTALITEM1.2.4_1">'[144]A.P.U'!#REF!</definedName>
    <definedName name="TOTALITEM1.2.4_10">'[145]A.P.U'!#REF!</definedName>
    <definedName name="TOTALITEM1.2.4_11">'[145]A.P.U'!#REF!</definedName>
    <definedName name="TOTALITEM1.2.4_12">'[145]A.P.U'!#REF!</definedName>
    <definedName name="TOTALITEM1.2.4_13">'[145]A.P.U'!#REF!</definedName>
    <definedName name="TOTALITEM1.2.4_14">'[145]A.P.U'!#REF!</definedName>
    <definedName name="TOTALITEM1.2.4_15">'[145]A.P.U'!#REF!</definedName>
    <definedName name="TOTALITEM1.2.4_16">'[145]A.P.U'!#REF!</definedName>
    <definedName name="TOTALITEM1.2.4_17">'[145]A.P.U'!#REF!</definedName>
    <definedName name="TOTALITEM1.2.4_18">'[145]A.P.U'!#REF!</definedName>
    <definedName name="TOTALITEM1.2.4_19">'[145]A.P.U'!#REF!</definedName>
    <definedName name="TOTALITEM1.2.4_2">'[144]A.P.U'!#REF!</definedName>
    <definedName name="TOTALITEM1.2.4_20">'[145]A.P.U'!#REF!</definedName>
    <definedName name="TOTALITEM1.2.4_21">'[145]A.P.U'!#REF!</definedName>
    <definedName name="TOTALITEM1.2.4_22">'[145]A.P.U'!#REF!</definedName>
    <definedName name="TOTALITEM1.2.4_23">'[145]A.P.U'!#REF!</definedName>
    <definedName name="TOTALITEM1.2.4_24">'[145]A.P.U'!#REF!</definedName>
    <definedName name="TOTALITEM1.2.4_25">'[145]A.P.U'!#REF!</definedName>
    <definedName name="TOTALITEM1.2.4_26">'[145]A.P.U'!#REF!</definedName>
    <definedName name="TOTALITEM1.2.4_27">'[145]A.P.U'!#REF!</definedName>
    <definedName name="TOTALITEM1.2.4_28">'[145]A.P.U'!#REF!</definedName>
    <definedName name="TOTALITEM1.2.4_29">'[145]A.P.U'!#REF!</definedName>
    <definedName name="TOTALITEM1.2.4_3">'[146]A.P.U'!#REF!</definedName>
    <definedName name="TOTALITEM1.2.4_30">'[145]A.P.U'!#REF!</definedName>
    <definedName name="TOTALITEM1.2.4_31">'[145]A.P.U'!#REF!</definedName>
    <definedName name="TOTALITEM1.2.4_32">'[145]A.P.U'!#REF!</definedName>
    <definedName name="TOTALITEM1.2.4_33">'[145]A.P.U'!#REF!</definedName>
    <definedName name="TOTALITEM1.2.4_34">'[145]A.P.U'!#REF!</definedName>
    <definedName name="TOTALITEM1.2.4_35">'[145]A.P.U'!#REF!</definedName>
    <definedName name="TOTALITEM1.2.4_36">'[145]A.P.U'!#REF!</definedName>
    <definedName name="TOTALITEM1.2.4_37">'[145]A.P.U'!#REF!</definedName>
    <definedName name="TOTALITEM1.2.4_38">'[145]A.P.U'!#REF!</definedName>
    <definedName name="TOTALITEM1.2.4_39">'[145]A.P.U'!#REF!</definedName>
    <definedName name="TOTALITEM1.2.4_4">'[144]A.P.U'!#REF!</definedName>
    <definedName name="TOTALITEM1.2.4_40">'[145]A.P.U'!#REF!</definedName>
    <definedName name="TOTALITEM1.2.4_41">'[145]A.P.U'!#REF!</definedName>
    <definedName name="TOTALITEM1.2.4_42">'[145]A.P.U'!#REF!</definedName>
    <definedName name="TOTALITEM1.2.4_43">'[145]A.P.U'!#REF!</definedName>
    <definedName name="TOTALITEM1.2.4_44">'[145]A.P.U'!#REF!</definedName>
    <definedName name="TOTALITEM1.2.4_45">'[145]A.P.U'!#REF!</definedName>
    <definedName name="TOTALITEM1.2.4_46">'[145]A.P.U'!#REF!</definedName>
    <definedName name="TOTALITEM1.2.4_47">'[145]A.P.U'!#REF!</definedName>
    <definedName name="TOTALITEM1.2.4_48">'[145]A.P.U'!#REF!</definedName>
    <definedName name="TOTALITEM1.2.4_49">'[145]A.P.U'!#REF!</definedName>
    <definedName name="TOTALITEM1.2.4_5">'[145]A.P.U'!#REF!</definedName>
    <definedName name="TOTALITEM1.2.4_50">'[145]A.P.U'!#REF!</definedName>
    <definedName name="TOTALITEM1.2.4_51">'[145]A.P.U'!#REF!</definedName>
    <definedName name="TOTALITEM1.2.4_52">'[145]A.P.U'!#REF!</definedName>
    <definedName name="TOTALITEM1.2.4_53">'[145]A.P.U'!#REF!</definedName>
    <definedName name="TOTALITEM1.2.4_54">'[145]A.P.U'!#REF!</definedName>
    <definedName name="TOTALITEM1.2.4_55">'[145]A.P.U'!#REF!</definedName>
    <definedName name="TOTALITEM1.2.4_56">'[145]A.P.U'!#REF!</definedName>
    <definedName name="TOTALITEM1.2.4_57">'[145]A.P.U'!#REF!</definedName>
    <definedName name="TOTALITEM1.2.4_58">'[145]A.P.U'!#REF!</definedName>
    <definedName name="TOTALITEM1.2.4_59">'[144]A.P.U'!#REF!</definedName>
    <definedName name="TOTALITEM1.2.4_60">'[144]A.P.U'!#REF!</definedName>
    <definedName name="TOTALITEM1.2.4_61">'[145]A.P.U'!#REF!</definedName>
    <definedName name="TOTALITEM1.2.4_62">'[145]A.P.U'!#REF!</definedName>
    <definedName name="TOTALITEM1.2.4_63">'[145]A.P.U'!#REF!</definedName>
    <definedName name="TOTALITEM1.2.4_64">'[145]A.P.U'!#REF!</definedName>
    <definedName name="TOTALITEM1.2.4_65">'[145]A.P.U'!#REF!</definedName>
    <definedName name="TOTALITEM1.2.4_66">'[145]A.P.U'!#REF!</definedName>
    <definedName name="TOTALITEM1.2.4_67">'[145]A.P.U'!#REF!</definedName>
    <definedName name="TOTALITEM1.2.4_68">'[145]A.P.U'!#REF!</definedName>
    <definedName name="TOTALITEM1.2.4_69">'[145]A.P.U'!#REF!</definedName>
    <definedName name="TOTALITEM1.2.4_70">'[145]A.P.U'!#REF!</definedName>
    <definedName name="TOTALITEM1.2.4_71">'[145]A.P.U'!#REF!</definedName>
    <definedName name="TOTALITEM1.2.4_72">'[145]A.P.U'!#REF!</definedName>
    <definedName name="TOTALITEM1.2.4_73">'[145]A.P.U'!#REF!</definedName>
    <definedName name="TOTALITEM1.2.4_74">'[145]A.P.U'!#REF!</definedName>
    <definedName name="TOTALITEM1.2.4_75">'[145]A.P.U'!#REF!</definedName>
    <definedName name="TOTALITEM1.2.4_76">'[145]A.P.U'!#REF!</definedName>
    <definedName name="TOTALITEM1.2.4_77">'[145]A.P.U'!#REF!</definedName>
    <definedName name="TOTALITEM1.2.4_78">'[145]A.P.U'!#REF!</definedName>
    <definedName name="TOTALITEM1.2.4_79">'[145]A.P.U'!#REF!</definedName>
    <definedName name="TOTALITEM1.2.4_80">'[145]A.P.U'!#REF!</definedName>
    <definedName name="TOTALITEM1.2.4_9">'[145]A.P.U'!#REF!</definedName>
    <definedName name="TOTALITEM1.2.5" localSheetId="5">'[143]A.P.U'!#REF!</definedName>
    <definedName name="TOTALITEM1.2.5">'[143]A.P.U'!#REF!</definedName>
    <definedName name="TOTALITEM1.2.5_1">'[144]A.P.U'!#REF!</definedName>
    <definedName name="TOTALITEM1.2.5_10">'[145]A.P.U'!#REF!</definedName>
    <definedName name="TOTALITEM1.2.5_11">'[145]A.P.U'!#REF!</definedName>
    <definedName name="TOTALITEM1.2.5_12">'[145]A.P.U'!#REF!</definedName>
    <definedName name="TOTALITEM1.2.5_13">'[145]A.P.U'!#REF!</definedName>
    <definedName name="TOTALITEM1.2.5_14">'[145]A.P.U'!#REF!</definedName>
    <definedName name="TOTALITEM1.2.5_15">'[145]A.P.U'!#REF!</definedName>
    <definedName name="TOTALITEM1.2.5_16">'[145]A.P.U'!#REF!</definedName>
    <definedName name="TOTALITEM1.2.5_17">'[145]A.P.U'!#REF!</definedName>
    <definedName name="TOTALITEM1.2.5_18">'[145]A.P.U'!#REF!</definedName>
    <definedName name="TOTALITEM1.2.5_19">'[145]A.P.U'!#REF!</definedName>
    <definedName name="TOTALITEM1.2.5_2">'[144]A.P.U'!#REF!</definedName>
    <definedName name="TOTALITEM1.2.5_20">'[145]A.P.U'!#REF!</definedName>
    <definedName name="TOTALITEM1.2.5_21">'[145]A.P.U'!#REF!</definedName>
    <definedName name="TOTALITEM1.2.5_22">'[145]A.P.U'!#REF!</definedName>
    <definedName name="TOTALITEM1.2.5_23">'[145]A.P.U'!#REF!</definedName>
    <definedName name="TOTALITEM1.2.5_24">'[145]A.P.U'!#REF!</definedName>
    <definedName name="TOTALITEM1.2.5_25">'[145]A.P.U'!#REF!</definedName>
    <definedName name="TOTALITEM1.2.5_26">'[145]A.P.U'!#REF!</definedName>
    <definedName name="TOTALITEM1.2.5_27">'[145]A.P.U'!#REF!</definedName>
    <definedName name="TOTALITEM1.2.5_28">'[145]A.P.U'!#REF!</definedName>
    <definedName name="TOTALITEM1.2.5_29">'[145]A.P.U'!#REF!</definedName>
    <definedName name="TOTALITEM1.2.5_3">'[146]A.P.U'!#REF!</definedName>
    <definedName name="TOTALITEM1.2.5_30">'[145]A.P.U'!#REF!</definedName>
    <definedName name="TOTALITEM1.2.5_31">'[145]A.P.U'!#REF!</definedName>
    <definedName name="TOTALITEM1.2.5_32">'[145]A.P.U'!#REF!</definedName>
    <definedName name="TOTALITEM1.2.5_33">'[145]A.P.U'!#REF!</definedName>
    <definedName name="TOTALITEM1.2.5_34">'[145]A.P.U'!#REF!</definedName>
    <definedName name="TOTALITEM1.2.5_35">'[145]A.P.U'!#REF!</definedName>
    <definedName name="TOTALITEM1.2.5_36">'[145]A.P.U'!#REF!</definedName>
    <definedName name="TOTALITEM1.2.5_37">'[145]A.P.U'!#REF!</definedName>
    <definedName name="TOTALITEM1.2.5_38">'[145]A.P.U'!#REF!</definedName>
    <definedName name="TOTALITEM1.2.5_39">'[145]A.P.U'!#REF!</definedName>
    <definedName name="TOTALITEM1.2.5_4">'[144]A.P.U'!#REF!</definedName>
    <definedName name="TOTALITEM1.2.5_40">'[145]A.P.U'!#REF!</definedName>
    <definedName name="TOTALITEM1.2.5_41">'[145]A.P.U'!#REF!</definedName>
    <definedName name="TOTALITEM1.2.5_42">'[145]A.P.U'!#REF!</definedName>
    <definedName name="TOTALITEM1.2.5_43">'[145]A.P.U'!#REF!</definedName>
    <definedName name="TOTALITEM1.2.5_44">'[145]A.P.U'!#REF!</definedName>
    <definedName name="TOTALITEM1.2.5_45">'[145]A.P.U'!#REF!</definedName>
    <definedName name="TOTALITEM1.2.5_46">'[145]A.P.U'!#REF!</definedName>
    <definedName name="TOTALITEM1.2.5_47">'[145]A.P.U'!#REF!</definedName>
    <definedName name="TOTALITEM1.2.5_48">'[145]A.P.U'!#REF!</definedName>
    <definedName name="TOTALITEM1.2.5_49">'[145]A.P.U'!#REF!</definedName>
    <definedName name="TOTALITEM1.2.5_5">'[145]A.P.U'!#REF!</definedName>
    <definedName name="TOTALITEM1.2.5_50">'[145]A.P.U'!#REF!</definedName>
    <definedName name="TOTALITEM1.2.5_51">'[145]A.P.U'!#REF!</definedName>
    <definedName name="TOTALITEM1.2.5_52">'[145]A.P.U'!#REF!</definedName>
    <definedName name="TOTALITEM1.2.5_53">'[145]A.P.U'!#REF!</definedName>
    <definedName name="TOTALITEM1.2.5_54">'[145]A.P.U'!#REF!</definedName>
    <definedName name="TOTALITEM1.2.5_55">'[145]A.P.U'!#REF!</definedName>
    <definedName name="TOTALITEM1.2.5_56">'[145]A.P.U'!#REF!</definedName>
    <definedName name="TOTALITEM1.2.5_57">'[145]A.P.U'!#REF!</definedName>
    <definedName name="TOTALITEM1.2.5_58">'[145]A.P.U'!#REF!</definedName>
    <definedName name="TOTALITEM1.2.5_59">'[144]A.P.U'!#REF!</definedName>
    <definedName name="TOTALITEM1.2.5_60">'[144]A.P.U'!#REF!</definedName>
    <definedName name="TOTALITEM1.2.5_61">'[145]A.P.U'!#REF!</definedName>
    <definedName name="TOTALITEM1.2.5_62">'[145]A.P.U'!#REF!</definedName>
    <definedName name="TOTALITEM1.2.5_63">'[145]A.P.U'!#REF!</definedName>
    <definedName name="TOTALITEM1.2.5_64">'[145]A.P.U'!#REF!</definedName>
    <definedName name="TOTALITEM1.2.5_65">'[145]A.P.U'!#REF!</definedName>
    <definedName name="TOTALITEM1.2.5_66">'[145]A.P.U'!#REF!</definedName>
    <definedName name="TOTALITEM1.2.5_67">'[145]A.P.U'!#REF!</definedName>
    <definedName name="TOTALITEM1.2.5_68">'[145]A.P.U'!#REF!</definedName>
    <definedName name="TOTALITEM1.2.5_69">'[145]A.P.U'!#REF!</definedName>
    <definedName name="TOTALITEM1.2.5_70">'[145]A.P.U'!#REF!</definedName>
    <definedName name="TOTALITEM1.2.5_71">'[145]A.P.U'!#REF!</definedName>
    <definedName name="TOTALITEM1.2.5_72">'[145]A.P.U'!#REF!</definedName>
    <definedName name="TOTALITEM1.2.5_73">'[145]A.P.U'!#REF!</definedName>
    <definedName name="TOTALITEM1.2.5_74">'[145]A.P.U'!#REF!</definedName>
    <definedName name="TOTALITEM1.2.5_75">'[145]A.P.U'!#REF!</definedName>
    <definedName name="TOTALITEM1.2.5_76">'[145]A.P.U'!#REF!</definedName>
    <definedName name="TOTALITEM1.2.5_77">'[145]A.P.U'!#REF!</definedName>
    <definedName name="TOTALITEM1.2.5_78">'[145]A.P.U'!#REF!</definedName>
    <definedName name="TOTALITEM1.2.5_79">'[145]A.P.U'!#REF!</definedName>
    <definedName name="TOTALITEM1.2.5_80">'[145]A.P.U'!#REF!</definedName>
    <definedName name="TOTALITEM1.2.5_9">'[145]A.P.U'!#REF!</definedName>
    <definedName name="TOTALITEM1.2.6" localSheetId="5">'[143]A.P.U'!#REF!</definedName>
    <definedName name="TOTALITEM1.2.6">'[143]A.P.U'!#REF!</definedName>
    <definedName name="TOTALITEM1.2.6_1">'[144]A.P.U'!#REF!</definedName>
    <definedName name="TOTALITEM1.2.6_10">'[145]A.P.U'!#REF!</definedName>
    <definedName name="TOTALITEM1.2.6_11">'[145]A.P.U'!#REF!</definedName>
    <definedName name="TOTALITEM1.2.6_12">'[145]A.P.U'!#REF!</definedName>
    <definedName name="TOTALITEM1.2.6_13">'[145]A.P.U'!#REF!</definedName>
    <definedName name="TOTALITEM1.2.6_14">'[145]A.P.U'!#REF!</definedName>
    <definedName name="TOTALITEM1.2.6_15">'[145]A.P.U'!#REF!</definedName>
    <definedName name="TOTALITEM1.2.6_16">'[145]A.P.U'!#REF!</definedName>
    <definedName name="TOTALITEM1.2.6_17">'[145]A.P.U'!#REF!</definedName>
    <definedName name="TOTALITEM1.2.6_18">'[145]A.P.U'!#REF!</definedName>
    <definedName name="TOTALITEM1.2.6_19">'[145]A.P.U'!#REF!</definedName>
    <definedName name="TOTALITEM1.2.6_2">'[144]A.P.U'!#REF!</definedName>
    <definedName name="TOTALITEM1.2.6_20">'[145]A.P.U'!#REF!</definedName>
    <definedName name="TOTALITEM1.2.6_21">'[145]A.P.U'!#REF!</definedName>
    <definedName name="TOTALITEM1.2.6_22">'[145]A.P.U'!#REF!</definedName>
    <definedName name="TOTALITEM1.2.6_23">'[145]A.P.U'!#REF!</definedName>
    <definedName name="TOTALITEM1.2.6_24">'[145]A.P.U'!#REF!</definedName>
    <definedName name="TOTALITEM1.2.6_25">'[145]A.P.U'!#REF!</definedName>
    <definedName name="TOTALITEM1.2.6_26">'[145]A.P.U'!#REF!</definedName>
    <definedName name="TOTALITEM1.2.6_27">'[145]A.P.U'!#REF!</definedName>
    <definedName name="TOTALITEM1.2.6_28">'[145]A.P.U'!#REF!</definedName>
    <definedName name="TOTALITEM1.2.6_29">'[145]A.P.U'!#REF!</definedName>
    <definedName name="TOTALITEM1.2.6_3">'[146]A.P.U'!#REF!</definedName>
    <definedName name="TOTALITEM1.2.6_30">'[145]A.P.U'!#REF!</definedName>
    <definedName name="TOTALITEM1.2.6_31">'[145]A.P.U'!#REF!</definedName>
    <definedName name="TOTALITEM1.2.6_32">'[145]A.P.U'!#REF!</definedName>
    <definedName name="TOTALITEM1.2.6_33">'[145]A.P.U'!#REF!</definedName>
    <definedName name="TOTALITEM1.2.6_34">'[145]A.P.U'!#REF!</definedName>
    <definedName name="TOTALITEM1.2.6_35">'[145]A.P.U'!#REF!</definedName>
    <definedName name="TOTALITEM1.2.6_36">'[145]A.P.U'!#REF!</definedName>
    <definedName name="TOTALITEM1.2.6_37">'[145]A.P.U'!#REF!</definedName>
    <definedName name="TOTALITEM1.2.6_38">'[145]A.P.U'!#REF!</definedName>
    <definedName name="TOTALITEM1.2.6_39">'[145]A.P.U'!#REF!</definedName>
    <definedName name="TOTALITEM1.2.6_4">'[144]A.P.U'!#REF!</definedName>
    <definedName name="TOTALITEM1.2.6_40">'[145]A.P.U'!#REF!</definedName>
    <definedName name="TOTALITEM1.2.6_41">'[145]A.P.U'!#REF!</definedName>
    <definedName name="TOTALITEM1.2.6_42">'[145]A.P.U'!#REF!</definedName>
    <definedName name="TOTALITEM1.2.6_43">'[145]A.P.U'!#REF!</definedName>
    <definedName name="TOTALITEM1.2.6_44">'[145]A.P.U'!#REF!</definedName>
    <definedName name="TOTALITEM1.2.6_45">'[145]A.P.U'!#REF!</definedName>
    <definedName name="TOTALITEM1.2.6_46">'[145]A.P.U'!#REF!</definedName>
    <definedName name="TOTALITEM1.2.6_47">'[145]A.P.U'!#REF!</definedName>
    <definedName name="TOTALITEM1.2.6_48">'[145]A.P.U'!#REF!</definedName>
    <definedName name="TOTALITEM1.2.6_49">'[145]A.P.U'!#REF!</definedName>
    <definedName name="TOTALITEM1.2.6_5">'[145]A.P.U'!#REF!</definedName>
    <definedName name="TOTALITEM1.2.6_50">'[145]A.P.U'!#REF!</definedName>
    <definedName name="TOTALITEM1.2.6_51">'[145]A.P.U'!#REF!</definedName>
    <definedName name="TOTALITEM1.2.6_52">'[145]A.P.U'!#REF!</definedName>
    <definedName name="TOTALITEM1.2.6_53">'[145]A.P.U'!#REF!</definedName>
    <definedName name="TOTALITEM1.2.6_54">'[145]A.P.U'!#REF!</definedName>
    <definedName name="TOTALITEM1.2.6_55">'[145]A.P.U'!#REF!</definedName>
    <definedName name="TOTALITEM1.2.6_56">'[145]A.P.U'!#REF!</definedName>
    <definedName name="TOTALITEM1.2.6_57">'[145]A.P.U'!#REF!</definedName>
    <definedName name="TOTALITEM1.2.6_58">'[145]A.P.U'!#REF!</definedName>
    <definedName name="TOTALITEM1.2.6_59">'[144]A.P.U'!#REF!</definedName>
    <definedName name="TOTALITEM1.2.6_60">'[144]A.P.U'!#REF!</definedName>
    <definedName name="TOTALITEM1.2.6_61">'[145]A.P.U'!#REF!</definedName>
    <definedName name="TOTALITEM1.2.6_62">'[145]A.P.U'!#REF!</definedName>
    <definedName name="TOTALITEM1.2.6_63">'[145]A.P.U'!#REF!</definedName>
    <definedName name="TOTALITEM1.2.6_64">'[145]A.P.U'!#REF!</definedName>
    <definedName name="TOTALITEM1.2.6_65">'[145]A.P.U'!#REF!</definedName>
    <definedName name="TOTALITEM1.2.6_66">'[145]A.P.U'!#REF!</definedName>
    <definedName name="TOTALITEM1.2.6_67">'[145]A.P.U'!#REF!</definedName>
    <definedName name="TOTALITEM1.2.6_68">'[145]A.P.U'!#REF!</definedName>
    <definedName name="TOTALITEM1.2.6_69">'[145]A.P.U'!#REF!</definedName>
    <definedName name="TOTALITEM1.2.6_70">'[145]A.P.U'!#REF!</definedName>
    <definedName name="TOTALITEM1.2.6_71">'[145]A.P.U'!#REF!</definedName>
    <definedName name="TOTALITEM1.2.6_72">'[145]A.P.U'!#REF!</definedName>
    <definedName name="TOTALITEM1.2.6_73">'[145]A.P.U'!#REF!</definedName>
    <definedName name="TOTALITEM1.2.6_74">'[145]A.P.U'!#REF!</definedName>
    <definedName name="TOTALITEM1.2.6_75">'[145]A.P.U'!#REF!</definedName>
    <definedName name="TOTALITEM1.2.6_76">'[145]A.P.U'!#REF!</definedName>
    <definedName name="TOTALITEM1.2.6_77">'[145]A.P.U'!#REF!</definedName>
    <definedName name="TOTALITEM1.2.6_78">'[145]A.P.U'!#REF!</definedName>
    <definedName name="TOTALITEM1.2.6_79">'[145]A.P.U'!#REF!</definedName>
    <definedName name="TOTALITEM1.2.6_80">'[145]A.P.U'!#REF!</definedName>
    <definedName name="TOTALITEM1.2.6_9">'[145]A.P.U'!#REF!</definedName>
    <definedName name="TOTALITEM1.3.1" localSheetId="5">'[143]A.P.U'!#REF!</definedName>
    <definedName name="TOTALITEM1.3.1">'[143]A.P.U'!#REF!</definedName>
    <definedName name="TOTALITEM1.3.1_1">'[144]A.P.U'!#REF!</definedName>
    <definedName name="TOTALITEM1.3.1_10">'[145]A.P.U'!#REF!</definedName>
    <definedName name="TOTALITEM1.3.1_11">'[145]A.P.U'!#REF!</definedName>
    <definedName name="TOTALITEM1.3.1_12">'[145]A.P.U'!#REF!</definedName>
    <definedName name="TOTALITEM1.3.1_13">'[145]A.P.U'!#REF!</definedName>
    <definedName name="TOTALITEM1.3.1_14">'[145]A.P.U'!#REF!</definedName>
    <definedName name="TOTALITEM1.3.1_15">'[145]A.P.U'!#REF!</definedName>
    <definedName name="TOTALITEM1.3.1_16">'[145]A.P.U'!#REF!</definedName>
    <definedName name="TOTALITEM1.3.1_17">'[145]A.P.U'!#REF!</definedName>
    <definedName name="TOTALITEM1.3.1_18">'[145]A.P.U'!#REF!</definedName>
    <definedName name="TOTALITEM1.3.1_19">'[145]A.P.U'!#REF!</definedName>
    <definedName name="TOTALITEM1.3.1_2">'[144]A.P.U'!#REF!</definedName>
    <definedName name="TOTALITEM1.3.1_20">'[145]A.P.U'!#REF!</definedName>
    <definedName name="TOTALITEM1.3.1_21">'[145]A.P.U'!#REF!</definedName>
    <definedName name="TOTALITEM1.3.1_22">'[145]A.P.U'!#REF!</definedName>
    <definedName name="TOTALITEM1.3.1_23">'[145]A.P.U'!#REF!</definedName>
    <definedName name="TOTALITEM1.3.1_24">'[145]A.P.U'!#REF!</definedName>
    <definedName name="TOTALITEM1.3.1_25">'[145]A.P.U'!#REF!</definedName>
    <definedName name="TOTALITEM1.3.1_26">'[145]A.P.U'!#REF!</definedName>
    <definedName name="TOTALITEM1.3.1_27">'[145]A.P.U'!#REF!</definedName>
    <definedName name="TOTALITEM1.3.1_28">'[145]A.P.U'!#REF!</definedName>
    <definedName name="TOTALITEM1.3.1_29">'[145]A.P.U'!#REF!</definedName>
    <definedName name="TOTALITEM1.3.1_3">'[146]A.P.U'!#REF!</definedName>
    <definedName name="TOTALITEM1.3.1_30">'[145]A.P.U'!#REF!</definedName>
    <definedName name="TOTALITEM1.3.1_31">'[145]A.P.U'!#REF!</definedName>
    <definedName name="TOTALITEM1.3.1_32">'[145]A.P.U'!#REF!</definedName>
    <definedName name="TOTALITEM1.3.1_33">'[145]A.P.U'!#REF!</definedName>
    <definedName name="TOTALITEM1.3.1_34">'[145]A.P.U'!#REF!</definedName>
    <definedName name="TOTALITEM1.3.1_35">'[145]A.P.U'!#REF!</definedName>
    <definedName name="TOTALITEM1.3.1_36">'[145]A.P.U'!#REF!</definedName>
    <definedName name="TOTALITEM1.3.1_37">'[145]A.P.U'!#REF!</definedName>
    <definedName name="TOTALITEM1.3.1_38">'[145]A.P.U'!#REF!</definedName>
    <definedName name="TOTALITEM1.3.1_39">'[145]A.P.U'!#REF!</definedName>
    <definedName name="TOTALITEM1.3.1_4">'[144]A.P.U'!#REF!</definedName>
    <definedName name="TOTALITEM1.3.1_40">'[145]A.P.U'!#REF!</definedName>
    <definedName name="TOTALITEM1.3.1_41">'[145]A.P.U'!#REF!</definedName>
    <definedName name="TOTALITEM1.3.1_42">'[145]A.P.U'!#REF!</definedName>
    <definedName name="TOTALITEM1.3.1_43">'[145]A.P.U'!#REF!</definedName>
    <definedName name="TOTALITEM1.3.1_44">'[145]A.P.U'!#REF!</definedName>
    <definedName name="TOTALITEM1.3.1_45">'[145]A.P.U'!#REF!</definedName>
    <definedName name="TOTALITEM1.3.1_46">'[145]A.P.U'!#REF!</definedName>
    <definedName name="TOTALITEM1.3.1_47">'[145]A.P.U'!#REF!</definedName>
    <definedName name="TOTALITEM1.3.1_48">'[145]A.P.U'!#REF!</definedName>
    <definedName name="TOTALITEM1.3.1_49">'[145]A.P.U'!#REF!</definedName>
    <definedName name="TOTALITEM1.3.1_5">'[145]A.P.U'!#REF!</definedName>
    <definedName name="TOTALITEM1.3.1_50">'[145]A.P.U'!#REF!</definedName>
    <definedName name="TOTALITEM1.3.1_51">'[145]A.P.U'!#REF!</definedName>
    <definedName name="TOTALITEM1.3.1_52">'[145]A.P.U'!#REF!</definedName>
    <definedName name="TOTALITEM1.3.1_53">'[145]A.P.U'!#REF!</definedName>
    <definedName name="TOTALITEM1.3.1_54">'[145]A.P.U'!#REF!</definedName>
    <definedName name="TOTALITEM1.3.1_55">'[145]A.P.U'!#REF!</definedName>
    <definedName name="TOTALITEM1.3.1_56">'[145]A.P.U'!#REF!</definedName>
    <definedName name="TOTALITEM1.3.1_57">'[145]A.P.U'!#REF!</definedName>
    <definedName name="TOTALITEM1.3.1_58">'[145]A.P.U'!#REF!</definedName>
    <definedName name="TOTALITEM1.3.1_59">'[144]A.P.U'!#REF!</definedName>
    <definedName name="TOTALITEM1.3.1_60">'[144]A.P.U'!#REF!</definedName>
    <definedName name="TOTALITEM1.3.1_61">'[145]A.P.U'!#REF!</definedName>
    <definedName name="TOTALITEM1.3.1_62">'[145]A.P.U'!#REF!</definedName>
    <definedName name="TOTALITEM1.3.1_63">'[145]A.P.U'!#REF!</definedName>
    <definedName name="TOTALITEM1.3.1_64">'[145]A.P.U'!#REF!</definedName>
    <definedName name="TOTALITEM1.3.1_65">'[145]A.P.U'!#REF!</definedName>
    <definedName name="TOTALITEM1.3.1_66">'[145]A.P.U'!#REF!</definedName>
    <definedName name="TOTALITEM1.3.1_67">'[145]A.P.U'!#REF!</definedName>
    <definedName name="TOTALITEM1.3.1_68">'[145]A.P.U'!#REF!</definedName>
    <definedName name="TOTALITEM1.3.1_69">'[145]A.P.U'!#REF!</definedName>
    <definedName name="TOTALITEM1.3.1_70">'[145]A.P.U'!#REF!</definedName>
    <definedName name="TOTALITEM1.3.1_71">'[145]A.P.U'!#REF!</definedName>
    <definedName name="TOTALITEM1.3.1_72">'[145]A.P.U'!#REF!</definedName>
    <definedName name="TOTALITEM1.3.1_73">'[145]A.P.U'!#REF!</definedName>
    <definedName name="TOTALITEM1.3.1_74">'[145]A.P.U'!#REF!</definedName>
    <definedName name="TOTALITEM1.3.1_75">'[145]A.P.U'!#REF!</definedName>
    <definedName name="TOTALITEM1.3.1_76">'[145]A.P.U'!#REF!</definedName>
    <definedName name="TOTALITEM1.3.1_77">'[145]A.P.U'!#REF!</definedName>
    <definedName name="TOTALITEM1.3.1_78">'[145]A.P.U'!#REF!</definedName>
    <definedName name="TOTALITEM1.3.1_79">'[145]A.P.U'!#REF!</definedName>
    <definedName name="TOTALITEM1.3.1_80">'[145]A.P.U'!#REF!</definedName>
    <definedName name="TOTALITEM1.3.1_9">'[145]A.P.U'!#REF!</definedName>
    <definedName name="TOTALITEM1.4" localSheetId="5">'[143]A.P.U'!#REF!</definedName>
    <definedName name="TOTALITEM1.4">'[143]A.P.U'!#REF!</definedName>
    <definedName name="TOTALITEM1.4_1">'[144]A.P.U'!#REF!</definedName>
    <definedName name="TOTALITEM1.4_10">'[145]A.P.U'!#REF!</definedName>
    <definedName name="TOTALITEM1.4_11">'[145]A.P.U'!#REF!</definedName>
    <definedName name="TOTALITEM1.4_12">'[145]A.P.U'!#REF!</definedName>
    <definedName name="TOTALITEM1.4_13">'[145]A.P.U'!#REF!</definedName>
    <definedName name="TOTALITEM1.4_14">'[145]A.P.U'!#REF!</definedName>
    <definedName name="TOTALITEM1.4_15">'[145]A.P.U'!#REF!</definedName>
    <definedName name="TOTALITEM1.4_16">'[145]A.P.U'!#REF!</definedName>
    <definedName name="TOTALITEM1.4_17">'[145]A.P.U'!#REF!</definedName>
    <definedName name="TOTALITEM1.4_18">'[145]A.P.U'!#REF!</definedName>
    <definedName name="TOTALITEM1.4_19">'[145]A.P.U'!#REF!</definedName>
    <definedName name="TOTALITEM1.4_2">'[144]A.P.U'!#REF!</definedName>
    <definedName name="TOTALITEM1.4_20">'[145]A.P.U'!#REF!</definedName>
    <definedName name="TOTALITEM1.4_21">'[145]A.P.U'!#REF!</definedName>
    <definedName name="TOTALITEM1.4_22">'[145]A.P.U'!#REF!</definedName>
    <definedName name="TOTALITEM1.4_23">'[145]A.P.U'!#REF!</definedName>
    <definedName name="TOTALITEM1.4_24">'[145]A.P.U'!#REF!</definedName>
    <definedName name="TOTALITEM1.4_25">'[145]A.P.U'!#REF!</definedName>
    <definedName name="TOTALITEM1.4_26">'[145]A.P.U'!#REF!</definedName>
    <definedName name="TOTALITEM1.4_27">'[145]A.P.U'!#REF!</definedName>
    <definedName name="TOTALITEM1.4_28">'[145]A.P.U'!#REF!</definedName>
    <definedName name="TOTALITEM1.4_29">'[145]A.P.U'!#REF!</definedName>
    <definedName name="TOTALITEM1.4_3">'[146]A.P.U'!#REF!</definedName>
    <definedName name="TOTALITEM1.4_30">'[145]A.P.U'!#REF!</definedName>
    <definedName name="TOTALITEM1.4_31">'[145]A.P.U'!#REF!</definedName>
    <definedName name="TOTALITEM1.4_32">'[145]A.P.U'!#REF!</definedName>
    <definedName name="TOTALITEM1.4_33">'[145]A.P.U'!#REF!</definedName>
    <definedName name="TOTALITEM1.4_34">'[145]A.P.U'!#REF!</definedName>
    <definedName name="TOTALITEM1.4_35">'[145]A.P.U'!#REF!</definedName>
    <definedName name="TOTALITEM1.4_36">'[145]A.P.U'!#REF!</definedName>
    <definedName name="TOTALITEM1.4_37">'[145]A.P.U'!#REF!</definedName>
    <definedName name="TOTALITEM1.4_38">'[145]A.P.U'!#REF!</definedName>
    <definedName name="TOTALITEM1.4_39">'[145]A.P.U'!#REF!</definedName>
    <definedName name="TOTALITEM1.4_4">'[144]A.P.U'!#REF!</definedName>
    <definedName name="TOTALITEM1.4_40">'[145]A.P.U'!#REF!</definedName>
    <definedName name="TOTALITEM1.4_41">'[145]A.P.U'!#REF!</definedName>
    <definedName name="TOTALITEM1.4_42">'[145]A.P.U'!#REF!</definedName>
    <definedName name="TOTALITEM1.4_43">'[145]A.P.U'!#REF!</definedName>
    <definedName name="TOTALITEM1.4_44">'[145]A.P.U'!#REF!</definedName>
    <definedName name="TOTALITEM1.4_45">'[145]A.P.U'!#REF!</definedName>
    <definedName name="TOTALITEM1.4_46">'[145]A.P.U'!#REF!</definedName>
    <definedName name="TOTALITEM1.4_47">'[145]A.P.U'!#REF!</definedName>
    <definedName name="TOTALITEM1.4_48">'[145]A.P.U'!#REF!</definedName>
    <definedName name="TOTALITEM1.4_49">'[145]A.P.U'!#REF!</definedName>
    <definedName name="TOTALITEM1.4_5">'[145]A.P.U'!#REF!</definedName>
    <definedName name="TOTALITEM1.4_50">'[145]A.P.U'!#REF!</definedName>
    <definedName name="TOTALITEM1.4_51">'[145]A.P.U'!#REF!</definedName>
    <definedName name="TOTALITEM1.4_52">'[145]A.P.U'!#REF!</definedName>
    <definedName name="TOTALITEM1.4_53">'[145]A.P.U'!#REF!</definedName>
    <definedName name="TOTALITEM1.4_54">'[145]A.P.U'!#REF!</definedName>
    <definedName name="TOTALITEM1.4_55">'[145]A.P.U'!#REF!</definedName>
    <definedName name="TOTALITEM1.4_56">'[145]A.P.U'!#REF!</definedName>
    <definedName name="TOTALITEM1.4_57">'[145]A.P.U'!#REF!</definedName>
    <definedName name="TOTALITEM1.4_58">'[145]A.P.U'!#REF!</definedName>
    <definedName name="TOTALITEM1.4_59">'[144]A.P.U'!#REF!</definedName>
    <definedName name="TOTALITEM1.4_60">'[144]A.P.U'!#REF!</definedName>
    <definedName name="TOTALITEM1.4_61">'[145]A.P.U'!#REF!</definedName>
    <definedName name="TOTALITEM1.4_62">'[145]A.P.U'!#REF!</definedName>
    <definedName name="TOTALITEM1.4_63">'[145]A.P.U'!#REF!</definedName>
    <definedName name="TOTALITEM1.4_64">'[145]A.P.U'!#REF!</definedName>
    <definedName name="TOTALITEM1.4_65">'[145]A.P.U'!#REF!</definedName>
    <definedName name="TOTALITEM1.4_66">'[145]A.P.U'!#REF!</definedName>
    <definedName name="TOTALITEM1.4_67">'[145]A.P.U'!#REF!</definedName>
    <definedName name="TOTALITEM1.4_68">'[145]A.P.U'!#REF!</definedName>
    <definedName name="TOTALITEM1.4_69">'[145]A.P.U'!#REF!</definedName>
    <definedName name="TOTALITEM1.4_70">'[145]A.P.U'!#REF!</definedName>
    <definedName name="TOTALITEM1.4_71">'[145]A.P.U'!#REF!</definedName>
    <definedName name="TOTALITEM1.4_72">'[145]A.P.U'!#REF!</definedName>
    <definedName name="TOTALITEM1.4_73">'[145]A.P.U'!#REF!</definedName>
    <definedName name="TOTALITEM1.4_74">'[145]A.P.U'!#REF!</definedName>
    <definedName name="TOTALITEM1.4_75">'[145]A.P.U'!#REF!</definedName>
    <definedName name="TOTALITEM1.4_76">'[145]A.P.U'!#REF!</definedName>
    <definedName name="TOTALITEM1.4_77">'[145]A.P.U'!#REF!</definedName>
    <definedName name="TOTALITEM1.4_78">'[145]A.P.U'!#REF!</definedName>
    <definedName name="TOTALITEM1.4_79">'[145]A.P.U'!#REF!</definedName>
    <definedName name="TOTALITEM1.4_80">'[145]A.P.U'!#REF!</definedName>
    <definedName name="TOTALITEM1.4_9">'[145]A.P.U'!#REF!</definedName>
    <definedName name="TOTALITEM1.5" localSheetId="5">'[143]A.P.U'!#REF!</definedName>
    <definedName name="TOTALITEM1.5">'[143]A.P.U'!#REF!</definedName>
    <definedName name="TOTALITEM1.5_1">'[144]A.P.U'!#REF!</definedName>
    <definedName name="TOTALITEM1.5_10">'[145]A.P.U'!#REF!</definedName>
    <definedName name="TOTALITEM1.5_11">'[145]A.P.U'!#REF!</definedName>
    <definedName name="TOTALITEM1.5_12">'[145]A.P.U'!#REF!</definedName>
    <definedName name="TOTALITEM1.5_13">'[145]A.P.U'!#REF!</definedName>
    <definedName name="TOTALITEM1.5_14">'[145]A.P.U'!#REF!</definedName>
    <definedName name="TOTALITEM1.5_15">'[145]A.P.U'!#REF!</definedName>
    <definedName name="TOTALITEM1.5_16">'[145]A.P.U'!#REF!</definedName>
    <definedName name="TOTALITEM1.5_17">'[145]A.P.U'!#REF!</definedName>
    <definedName name="TOTALITEM1.5_18">'[145]A.P.U'!#REF!</definedName>
    <definedName name="TOTALITEM1.5_19">'[145]A.P.U'!#REF!</definedName>
    <definedName name="TOTALITEM1.5_2">'[144]A.P.U'!#REF!</definedName>
    <definedName name="TOTALITEM1.5_20">'[145]A.P.U'!#REF!</definedName>
    <definedName name="TOTALITEM1.5_21">'[145]A.P.U'!#REF!</definedName>
    <definedName name="TOTALITEM1.5_22">'[145]A.P.U'!#REF!</definedName>
    <definedName name="TOTALITEM1.5_23">'[145]A.P.U'!#REF!</definedName>
    <definedName name="TOTALITEM1.5_24">'[145]A.P.U'!#REF!</definedName>
    <definedName name="TOTALITEM1.5_25">'[145]A.P.U'!#REF!</definedName>
    <definedName name="TOTALITEM1.5_26">'[145]A.P.U'!#REF!</definedName>
    <definedName name="TOTALITEM1.5_27">'[145]A.P.U'!#REF!</definedName>
    <definedName name="TOTALITEM1.5_28">'[145]A.P.U'!#REF!</definedName>
    <definedName name="TOTALITEM1.5_29">'[145]A.P.U'!#REF!</definedName>
    <definedName name="TOTALITEM1.5_3">'[146]A.P.U'!#REF!</definedName>
    <definedName name="TOTALITEM1.5_30">'[145]A.P.U'!#REF!</definedName>
    <definedName name="TOTALITEM1.5_31">'[145]A.P.U'!#REF!</definedName>
    <definedName name="TOTALITEM1.5_32">'[145]A.P.U'!#REF!</definedName>
    <definedName name="TOTALITEM1.5_33">'[145]A.P.U'!#REF!</definedName>
    <definedName name="TOTALITEM1.5_34">'[145]A.P.U'!#REF!</definedName>
    <definedName name="TOTALITEM1.5_35">'[145]A.P.U'!#REF!</definedName>
    <definedName name="TOTALITEM1.5_36">'[145]A.P.U'!#REF!</definedName>
    <definedName name="TOTALITEM1.5_37">'[145]A.P.U'!#REF!</definedName>
    <definedName name="TOTALITEM1.5_38">'[145]A.P.U'!#REF!</definedName>
    <definedName name="TOTALITEM1.5_39">'[145]A.P.U'!#REF!</definedName>
    <definedName name="TOTALITEM1.5_4">'[144]A.P.U'!#REF!</definedName>
    <definedName name="TOTALITEM1.5_40">'[145]A.P.U'!#REF!</definedName>
    <definedName name="TOTALITEM1.5_41">'[145]A.P.U'!#REF!</definedName>
    <definedName name="TOTALITEM1.5_42">'[145]A.P.U'!#REF!</definedName>
    <definedName name="TOTALITEM1.5_43">'[145]A.P.U'!#REF!</definedName>
    <definedName name="TOTALITEM1.5_44">'[145]A.P.U'!#REF!</definedName>
    <definedName name="TOTALITEM1.5_45">'[145]A.P.U'!#REF!</definedName>
    <definedName name="TOTALITEM1.5_46">'[145]A.P.U'!#REF!</definedName>
    <definedName name="TOTALITEM1.5_47">'[145]A.P.U'!#REF!</definedName>
    <definedName name="TOTALITEM1.5_48">'[145]A.P.U'!#REF!</definedName>
    <definedName name="TOTALITEM1.5_49">'[145]A.P.U'!#REF!</definedName>
    <definedName name="TOTALITEM1.5_5">'[145]A.P.U'!#REF!</definedName>
    <definedName name="TOTALITEM1.5_50">'[145]A.P.U'!#REF!</definedName>
    <definedName name="TOTALITEM1.5_51">'[145]A.P.U'!#REF!</definedName>
    <definedName name="TOTALITEM1.5_52">'[145]A.P.U'!#REF!</definedName>
    <definedName name="TOTALITEM1.5_53">'[145]A.P.U'!#REF!</definedName>
    <definedName name="TOTALITEM1.5_54">'[145]A.P.U'!#REF!</definedName>
    <definedName name="TOTALITEM1.5_55">'[145]A.P.U'!#REF!</definedName>
    <definedName name="TOTALITEM1.5_56">'[145]A.P.U'!#REF!</definedName>
    <definedName name="TOTALITEM1.5_57">'[145]A.P.U'!#REF!</definedName>
    <definedName name="TOTALITEM1.5_58">'[145]A.P.U'!#REF!</definedName>
    <definedName name="TOTALITEM1.5_59">'[144]A.P.U'!#REF!</definedName>
    <definedName name="TOTALITEM1.5_60">'[144]A.P.U'!#REF!</definedName>
    <definedName name="TOTALITEM1.5_61">'[145]A.P.U'!#REF!</definedName>
    <definedName name="TOTALITEM1.5_62">'[145]A.P.U'!#REF!</definedName>
    <definedName name="TOTALITEM1.5_63">'[145]A.P.U'!#REF!</definedName>
    <definedName name="TOTALITEM1.5_64">'[145]A.P.U'!#REF!</definedName>
    <definedName name="TOTALITEM1.5_65">'[145]A.P.U'!#REF!</definedName>
    <definedName name="TOTALITEM1.5_66">'[145]A.P.U'!#REF!</definedName>
    <definedName name="TOTALITEM1.5_67">'[145]A.P.U'!#REF!</definedName>
    <definedName name="TOTALITEM1.5_68">'[145]A.P.U'!#REF!</definedName>
    <definedName name="TOTALITEM1.5_69">'[145]A.P.U'!#REF!</definedName>
    <definedName name="TOTALITEM1.5_70">'[145]A.P.U'!#REF!</definedName>
    <definedName name="TOTALITEM1.5_71">'[145]A.P.U'!#REF!</definedName>
    <definedName name="TOTALITEM1.5_72">'[145]A.P.U'!#REF!</definedName>
    <definedName name="TOTALITEM1.5_73">'[145]A.P.U'!#REF!</definedName>
    <definedName name="TOTALITEM1.5_74">'[145]A.P.U'!#REF!</definedName>
    <definedName name="TOTALITEM1.5_75">'[145]A.P.U'!#REF!</definedName>
    <definedName name="TOTALITEM1.5_76">'[145]A.P.U'!#REF!</definedName>
    <definedName name="TOTALITEM1.5_77">'[145]A.P.U'!#REF!</definedName>
    <definedName name="TOTALITEM1.5_78">'[145]A.P.U'!#REF!</definedName>
    <definedName name="TOTALITEM1.5_79">'[145]A.P.U'!#REF!</definedName>
    <definedName name="TOTALITEM1.5_80">'[145]A.P.U'!#REF!</definedName>
    <definedName name="TOTALITEM1.5_9">'[145]A.P.U'!#REF!</definedName>
    <definedName name="TOTALITEM1.6" localSheetId="5">'[143]A.P.U'!#REF!</definedName>
    <definedName name="TOTALITEM1.6">'[143]A.P.U'!#REF!</definedName>
    <definedName name="TOTALITEM1.6_1">'[144]A.P.U'!#REF!</definedName>
    <definedName name="TOTALITEM1.6_10">'[145]A.P.U'!#REF!</definedName>
    <definedName name="TOTALITEM1.6_11">'[145]A.P.U'!#REF!</definedName>
    <definedName name="TOTALITEM1.6_12">'[145]A.P.U'!#REF!</definedName>
    <definedName name="TOTALITEM1.6_13">'[145]A.P.U'!#REF!</definedName>
    <definedName name="TOTALITEM1.6_14">'[145]A.P.U'!#REF!</definedName>
    <definedName name="TOTALITEM1.6_15">'[145]A.P.U'!#REF!</definedName>
    <definedName name="TOTALITEM1.6_16">'[145]A.P.U'!#REF!</definedName>
    <definedName name="TOTALITEM1.6_17">'[145]A.P.U'!#REF!</definedName>
    <definedName name="TOTALITEM1.6_18">'[145]A.P.U'!#REF!</definedName>
    <definedName name="TOTALITEM1.6_19">'[145]A.P.U'!#REF!</definedName>
    <definedName name="TOTALITEM1.6_2">'[144]A.P.U'!#REF!</definedName>
    <definedName name="TOTALITEM1.6_20">'[145]A.P.U'!#REF!</definedName>
    <definedName name="TOTALITEM1.6_21">'[145]A.P.U'!#REF!</definedName>
    <definedName name="TOTALITEM1.6_22">'[145]A.P.U'!#REF!</definedName>
    <definedName name="TOTALITEM1.6_23">'[145]A.P.U'!#REF!</definedName>
    <definedName name="TOTALITEM1.6_24">'[145]A.P.U'!#REF!</definedName>
    <definedName name="TOTALITEM1.6_25">'[145]A.P.U'!#REF!</definedName>
    <definedName name="TOTALITEM1.6_26">'[145]A.P.U'!#REF!</definedName>
    <definedName name="TOTALITEM1.6_27">'[145]A.P.U'!#REF!</definedName>
    <definedName name="TOTALITEM1.6_28">'[145]A.P.U'!#REF!</definedName>
    <definedName name="TOTALITEM1.6_29">'[145]A.P.U'!#REF!</definedName>
    <definedName name="TOTALITEM1.6_3">'[146]A.P.U'!#REF!</definedName>
    <definedName name="TOTALITEM1.6_30">'[145]A.P.U'!#REF!</definedName>
    <definedName name="TOTALITEM1.6_31">'[145]A.P.U'!#REF!</definedName>
    <definedName name="TOTALITEM1.6_32">'[145]A.P.U'!#REF!</definedName>
    <definedName name="TOTALITEM1.6_33">'[145]A.P.U'!#REF!</definedName>
    <definedName name="TOTALITEM1.6_34">'[145]A.P.U'!#REF!</definedName>
    <definedName name="TOTALITEM1.6_35">'[145]A.P.U'!#REF!</definedName>
    <definedName name="TOTALITEM1.6_36">'[145]A.P.U'!#REF!</definedName>
    <definedName name="TOTALITEM1.6_37">'[145]A.P.U'!#REF!</definedName>
    <definedName name="TOTALITEM1.6_38">'[145]A.P.U'!#REF!</definedName>
    <definedName name="TOTALITEM1.6_39">'[145]A.P.U'!#REF!</definedName>
    <definedName name="TOTALITEM1.6_4">'[144]A.P.U'!#REF!</definedName>
    <definedName name="TOTALITEM1.6_40">'[145]A.P.U'!#REF!</definedName>
    <definedName name="TOTALITEM1.6_41">'[145]A.P.U'!#REF!</definedName>
    <definedName name="TOTALITEM1.6_42">'[145]A.P.U'!#REF!</definedName>
    <definedName name="TOTALITEM1.6_43">'[145]A.P.U'!#REF!</definedName>
    <definedName name="TOTALITEM1.6_44">'[145]A.P.U'!#REF!</definedName>
    <definedName name="TOTALITEM1.6_45">'[145]A.P.U'!#REF!</definedName>
    <definedName name="TOTALITEM1.6_46">'[145]A.P.U'!#REF!</definedName>
    <definedName name="TOTALITEM1.6_47">'[145]A.P.U'!#REF!</definedName>
    <definedName name="TOTALITEM1.6_48">'[145]A.P.U'!#REF!</definedName>
    <definedName name="TOTALITEM1.6_49">'[145]A.P.U'!#REF!</definedName>
    <definedName name="TOTALITEM1.6_5">'[145]A.P.U'!#REF!</definedName>
    <definedName name="TOTALITEM1.6_50">'[145]A.P.U'!#REF!</definedName>
    <definedName name="TOTALITEM1.6_51">'[145]A.P.U'!#REF!</definedName>
    <definedName name="TOTALITEM1.6_52">'[145]A.P.U'!#REF!</definedName>
    <definedName name="TOTALITEM1.6_53">'[145]A.P.U'!#REF!</definedName>
    <definedName name="TOTALITEM1.6_54">'[145]A.P.U'!#REF!</definedName>
    <definedName name="TOTALITEM1.6_55">'[145]A.P.U'!#REF!</definedName>
    <definedName name="TOTALITEM1.6_56">'[145]A.P.U'!#REF!</definedName>
    <definedName name="TOTALITEM1.6_57">'[145]A.P.U'!#REF!</definedName>
    <definedName name="TOTALITEM1.6_58">'[145]A.P.U'!#REF!</definedName>
    <definedName name="TOTALITEM1.6_59">'[144]A.P.U'!#REF!</definedName>
    <definedName name="TOTALITEM1.6_60">'[144]A.P.U'!#REF!</definedName>
    <definedName name="TOTALITEM1.6_61">'[145]A.P.U'!#REF!</definedName>
    <definedName name="TOTALITEM1.6_62">'[145]A.P.U'!#REF!</definedName>
    <definedName name="TOTALITEM1.6_63">'[145]A.P.U'!#REF!</definedName>
    <definedName name="TOTALITEM1.6_64">'[145]A.P.U'!#REF!</definedName>
    <definedName name="TOTALITEM1.6_65">'[145]A.P.U'!#REF!</definedName>
    <definedName name="TOTALITEM1.6_66">'[145]A.P.U'!#REF!</definedName>
    <definedName name="TOTALITEM1.6_67">'[145]A.P.U'!#REF!</definedName>
    <definedName name="TOTALITEM1.6_68">'[145]A.P.U'!#REF!</definedName>
    <definedName name="TOTALITEM1.6_69">'[145]A.P.U'!#REF!</definedName>
    <definedName name="TOTALITEM1.6_70">'[145]A.P.U'!#REF!</definedName>
    <definedName name="TOTALITEM1.6_71">'[145]A.P.U'!#REF!</definedName>
    <definedName name="TOTALITEM1.6_72">'[145]A.P.U'!#REF!</definedName>
    <definedName name="TOTALITEM1.6_73">'[145]A.P.U'!#REF!</definedName>
    <definedName name="TOTALITEM1.6_74">'[145]A.P.U'!#REF!</definedName>
    <definedName name="TOTALITEM1.6_75">'[145]A.P.U'!#REF!</definedName>
    <definedName name="TOTALITEM1.6_76">'[145]A.P.U'!#REF!</definedName>
    <definedName name="TOTALITEM1.6_77">'[145]A.P.U'!#REF!</definedName>
    <definedName name="TOTALITEM1.6_78">'[145]A.P.U'!#REF!</definedName>
    <definedName name="TOTALITEM1.6_79">'[145]A.P.U'!#REF!</definedName>
    <definedName name="TOTALITEM1.6_80">'[145]A.P.U'!#REF!</definedName>
    <definedName name="TOTALITEM1.6_9">'[145]A.P.U'!#REF!</definedName>
    <definedName name="TOTALITEM1.7" localSheetId="5">'[143]A.P.U'!#REF!</definedName>
    <definedName name="TOTALITEM1.7">'[143]A.P.U'!#REF!</definedName>
    <definedName name="TOTALITEM1.7_1">'[144]A.P.U'!#REF!</definedName>
    <definedName name="TOTALITEM1.7_10">'[145]A.P.U'!#REF!</definedName>
    <definedName name="TOTALITEM1.7_11">'[145]A.P.U'!#REF!</definedName>
    <definedName name="TOTALITEM1.7_12">'[145]A.P.U'!#REF!</definedName>
    <definedName name="TOTALITEM1.7_13">'[145]A.P.U'!#REF!</definedName>
    <definedName name="TOTALITEM1.7_14">'[145]A.P.U'!#REF!</definedName>
    <definedName name="TOTALITEM1.7_15">'[145]A.P.U'!#REF!</definedName>
    <definedName name="TOTALITEM1.7_16">'[145]A.P.U'!#REF!</definedName>
    <definedName name="TOTALITEM1.7_17">'[145]A.P.U'!#REF!</definedName>
    <definedName name="TOTALITEM1.7_18">'[145]A.P.U'!#REF!</definedName>
    <definedName name="TOTALITEM1.7_19">'[145]A.P.U'!#REF!</definedName>
    <definedName name="TOTALITEM1.7_2">'[144]A.P.U'!#REF!</definedName>
    <definedName name="TOTALITEM1.7_20">'[145]A.P.U'!#REF!</definedName>
    <definedName name="TOTALITEM1.7_21">'[145]A.P.U'!#REF!</definedName>
    <definedName name="TOTALITEM1.7_22">'[145]A.P.U'!#REF!</definedName>
    <definedName name="TOTALITEM1.7_23">'[145]A.P.U'!#REF!</definedName>
    <definedName name="TOTALITEM1.7_24">'[145]A.P.U'!#REF!</definedName>
    <definedName name="TOTALITEM1.7_25">'[145]A.P.U'!#REF!</definedName>
    <definedName name="TOTALITEM1.7_26">'[145]A.P.U'!#REF!</definedName>
    <definedName name="TOTALITEM1.7_27">'[145]A.P.U'!#REF!</definedName>
    <definedName name="TOTALITEM1.7_28">'[145]A.P.U'!#REF!</definedName>
    <definedName name="TOTALITEM1.7_29">'[145]A.P.U'!#REF!</definedName>
    <definedName name="TOTALITEM1.7_3">'[146]A.P.U'!#REF!</definedName>
    <definedName name="TOTALITEM1.7_30">'[145]A.P.U'!#REF!</definedName>
    <definedName name="TOTALITEM1.7_31">'[145]A.P.U'!#REF!</definedName>
    <definedName name="TOTALITEM1.7_32">'[145]A.P.U'!#REF!</definedName>
    <definedName name="TOTALITEM1.7_33">'[145]A.P.U'!#REF!</definedName>
    <definedName name="TOTALITEM1.7_34">'[145]A.P.U'!#REF!</definedName>
    <definedName name="TOTALITEM1.7_35">'[145]A.P.U'!#REF!</definedName>
    <definedName name="TOTALITEM1.7_36">'[145]A.P.U'!#REF!</definedName>
    <definedName name="TOTALITEM1.7_37">'[145]A.P.U'!#REF!</definedName>
    <definedName name="TOTALITEM1.7_38">'[145]A.P.U'!#REF!</definedName>
    <definedName name="TOTALITEM1.7_39">'[145]A.P.U'!#REF!</definedName>
    <definedName name="TOTALITEM1.7_4">'[144]A.P.U'!#REF!</definedName>
    <definedName name="TOTALITEM1.7_40">'[145]A.P.U'!#REF!</definedName>
    <definedName name="TOTALITEM1.7_41">'[145]A.P.U'!#REF!</definedName>
    <definedName name="TOTALITEM1.7_42">'[145]A.P.U'!#REF!</definedName>
    <definedName name="TOTALITEM1.7_43">'[145]A.P.U'!#REF!</definedName>
    <definedName name="TOTALITEM1.7_44">'[145]A.P.U'!#REF!</definedName>
    <definedName name="TOTALITEM1.7_45">'[145]A.P.U'!#REF!</definedName>
    <definedName name="TOTALITEM1.7_46">'[145]A.P.U'!#REF!</definedName>
    <definedName name="TOTALITEM1.7_47">'[145]A.P.U'!#REF!</definedName>
    <definedName name="TOTALITEM1.7_48">'[145]A.P.U'!#REF!</definedName>
    <definedName name="TOTALITEM1.7_49">'[145]A.P.U'!#REF!</definedName>
    <definedName name="TOTALITEM1.7_5">'[145]A.P.U'!#REF!</definedName>
    <definedName name="TOTALITEM1.7_50">'[145]A.P.U'!#REF!</definedName>
    <definedName name="TOTALITEM1.7_51">'[145]A.P.U'!#REF!</definedName>
    <definedName name="TOTALITEM1.7_52">'[145]A.P.U'!#REF!</definedName>
    <definedName name="TOTALITEM1.7_53">'[145]A.P.U'!#REF!</definedName>
    <definedName name="TOTALITEM1.7_54">'[145]A.P.U'!#REF!</definedName>
    <definedName name="TOTALITEM1.7_55">'[145]A.P.U'!#REF!</definedName>
    <definedName name="TOTALITEM1.7_56">'[145]A.P.U'!#REF!</definedName>
    <definedName name="TOTALITEM1.7_57">'[145]A.P.U'!#REF!</definedName>
    <definedName name="TOTALITEM1.7_58">'[145]A.P.U'!#REF!</definedName>
    <definedName name="TOTALITEM1.7_59">'[144]A.P.U'!#REF!</definedName>
    <definedName name="TOTALITEM1.7_60">'[144]A.P.U'!#REF!</definedName>
    <definedName name="TOTALITEM1.7_61">'[145]A.P.U'!#REF!</definedName>
    <definedName name="TOTALITEM1.7_62">'[145]A.P.U'!#REF!</definedName>
    <definedName name="TOTALITEM1.7_63">'[145]A.P.U'!#REF!</definedName>
    <definedName name="TOTALITEM1.7_64">'[145]A.P.U'!#REF!</definedName>
    <definedName name="TOTALITEM1.7_65">'[145]A.P.U'!#REF!</definedName>
    <definedName name="TOTALITEM1.7_66">'[145]A.P.U'!#REF!</definedName>
    <definedName name="TOTALITEM1.7_67">'[145]A.P.U'!#REF!</definedName>
    <definedName name="TOTALITEM1.7_68">'[145]A.P.U'!#REF!</definedName>
    <definedName name="TOTALITEM1.7_69">'[145]A.P.U'!#REF!</definedName>
    <definedName name="TOTALITEM1.7_70">'[145]A.P.U'!#REF!</definedName>
    <definedName name="TOTALITEM1.7_71">'[145]A.P.U'!#REF!</definedName>
    <definedName name="TOTALITEM1.7_72">'[145]A.P.U'!#REF!</definedName>
    <definedName name="TOTALITEM1.7_73">'[145]A.P.U'!#REF!</definedName>
    <definedName name="TOTALITEM1.7_74">'[145]A.P.U'!#REF!</definedName>
    <definedName name="TOTALITEM1.7_75">'[145]A.P.U'!#REF!</definedName>
    <definedName name="TOTALITEM1.7_76">'[145]A.P.U'!#REF!</definedName>
    <definedName name="TOTALITEM1.7_77">'[145]A.P.U'!#REF!</definedName>
    <definedName name="TOTALITEM1.7_78">'[145]A.P.U'!#REF!</definedName>
    <definedName name="TOTALITEM1.7_79">'[145]A.P.U'!#REF!</definedName>
    <definedName name="TOTALITEM1.7_80">'[145]A.P.U'!#REF!</definedName>
    <definedName name="TOTALITEM1.7_9">'[145]A.P.U'!#REF!</definedName>
    <definedName name="TOTALITEM1.8" localSheetId="5">'[143]A.P.U'!#REF!</definedName>
    <definedName name="TOTALITEM1.8">'[143]A.P.U'!#REF!</definedName>
    <definedName name="TOTALITEM1.8_1">'[144]A.P.U'!#REF!</definedName>
    <definedName name="TOTALITEM1.8_10">'[145]A.P.U'!#REF!</definedName>
    <definedName name="TOTALITEM1.8_11">'[145]A.P.U'!#REF!</definedName>
    <definedName name="TOTALITEM1.8_12">'[145]A.P.U'!#REF!</definedName>
    <definedName name="TOTALITEM1.8_13">'[145]A.P.U'!#REF!</definedName>
    <definedName name="TOTALITEM1.8_14">'[145]A.P.U'!#REF!</definedName>
    <definedName name="TOTALITEM1.8_15">'[145]A.P.U'!#REF!</definedName>
    <definedName name="TOTALITEM1.8_16">'[145]A.P.U'!#REF!</definedName>
    <definedName name="TOTALITEM1.8_17">'[145]A.P.U'!#REF!</definedName>
    <definedName name="TOTALITEM1.8_18">'[145]A.P.U'!#REF!</definedName>
    <definedName name="TOTALITEM1.8_19">'[145]A.P.U'!#REF!</definedName>
    <definedName name="TOTALITEM1.8_2">'[144]A.P.U'!#REF!</definedName>
    <definedName name="TOTALITEM1.8_20">'[145]A.P.U'!#REF!</definedName>
    <definedName name="TOTALITEM1.8_21">'[145]A.P.U'!#REF!</definedName>
    <definedName name="TOTALITEM1.8_22">'[145]A.P.U'!#REF!</definedName>
    <definedName name="TOTALITEM1.8_23">'[145]A.P.U'!#REF!</definedName>
    <definedName name="TOTALITEM1.8_24">'[145]A.P.U'!#REF!</definedName>
    <definedName name="TOTALITEM1.8_25">'[145]A.P.U'!#REF!</definedName>
    <definedName name="TOTALITEM1.8_26">'[145]A.P.U'!#REF!</definedName>
    <definedName name="TOTALITEM1.8_27">'[145]A.P.U'!#REF!</definedName>
    <definedName name="TOTALITEM1.8_28">'[145]A.P.U'!#REF!</definedName>
    <definedName name="TOTALITEM1.8_29">'[145]A.P.U'!#REF!</definedName>
    <definedName name="TOTALITEM1.8_3">'[146]A.P.U'!#REF!</definedName>
    <definedName name="TOTALITEM1.8_30">'[145]A.P.U'!#REF!</definedName>
    <definedName name="TOTALITEM1.8_31">'[145]A.P.U'!#REF!</definedName>
    <definedName name="TOTALITEM1.8_32">'[145]A.P.U'!#REF!</definedName>
    <definedName name="TOTALITEM1.8_33">'[145]A.P.U'!#REF!</definedName>
    <definedName name="TOTALITEM1.8_34">'[145]A.P.U'!#REF!</definedName>
    <definedName name="TOTALITEM1.8_35">'[145]A.P.U'!#REF!</definedName>
    <definedName name="TOTALITEM1.8_36">'[145]A.P.U'!#REF!</definedName>
    <definedName name="TOTALITEM1.8_37">'[145]A.P.U'!#REF!</definedName>
    <definedName name="TOTALITEM1.8_38">'[145]A.P.U'!#REF!</definedName>
    <definedName name="TOTALITEM1.8_39">'[145]A.P.U'!#REF!</definedName>
    <definedName name="TOTALITEM1.8_4">'[144]A.P.U'!#REF!</definedName>
    <definedName name="TOTALITEM1.8_40">'[145]A.P.U'!#REF!</definedName>
    <definedName name="TOTALITEM1.8_41">'[145]A.P.U'!#REF!</definedName>
    <definedName name="TOTALITEM1.8_42">'[145]A.P.U'!#REF!</definedName>
    <definedName name="TOTALITEM1.8_43">'[145]A.P.U'!#REF!</definedName>
    <definedName name="TOTALITEM1.8_44">'[145]A.P.U'!#REF!</definedName>
    <definedName name="TOTALITEM1.8_45">'[145]A.P.U'!#REF!</definedName>
    <definedName name="TOTALITEM1.8_46">'[145]A.P.U'!#REF!</definedName>
    <definedName name="TOTALITEM1.8_47">'[145]A.P.U'!#REF!</definedName>
    <definedName name="TOTALITEM1.8_48">'[145]A.P.U'!#REF!</definedName>
    <definedName name="TOTALITEM1.8_49">'[145]A.P.U'!#REF!</definedName>
    <definedName name="TOTALITEM1.8_5">'[145]A.P.U'!#REF!</definedName>
    <definedName name="TOTALITEM1.8_50">'[145]A.P.U'!#REF!</definedName>
    <definedName name="TOTALITEM1.8_51">'[145]A.P.U'!#REF!</definedName>
    <definedName name="TOTALITEM1.8_52">'[145]A.P.U'!#REF!</definedName>
    <definedName name="TOTALITEM1.8_53">'[145]A.P.U'!#REF!</definedName>
    <definedName name="TOTALITEM1.8_54">'[145]A.P.U'!#REF!</definedName>
    <definedName name="TOTALITEM1.8_55">'[145]A.P.U'!#REF!</definedName>
    <definedName name="TOTALITEM1.8_56">'[145]A.P.U'!#REF!</definedName>
    <definedName name="TOTALITEM1.8_57">'[145]A.P.U'!#REF!</definedName>
    <definedName name="TOTALITEM1.8_58">'[145]A.P.U'!#REF!</definedName>
    <definedName name="TOTALITEM1.8_59">'[144]A.P.U'!#REF!</definedName>
    <definedName name="TOTALITEM1.8_60">'[144]A.P.U'!#REF!</definedName>
    <definedName name="TOTALITEM1.8_61">'[145]A.P.U'!#REF!</definedName>
    <definedName name="TOTALITEM1.8_62">'[145]A.P.U'!#REF!</definedName>
    <definedName name="TOTALITEM1.8_63">'[145]A.P.U'!#REF!</definedName>
    <definedName name="TOTALITEM1.8_64">'[145]A.P.U'!#REF!</definedName>
    <definedName name="TOTALITEM1.8_65">'[145]A.P.U'!#REF!</definedName>
    <definedName name="TOTALITEM1.8_66">'[145]A.P.U'!#REF!</definedName>
    <definedName name="TOTALITEM1.8_67">'[145]A.P.U'!#REF!</definedName>
    <definedName name="TOTALITEM1.8_68">'[145]A.P.U'!#REF!</definedName>
    <definedName name="TOTALITEM1.8_69">'[145]A.P.U'!#REF!</definedName>
    <definedName name="TOTALITEM1.8_70">'[145]A.P.U'!#REF!</definedName>
    <definedName name="TOTALITEM1.8_71">'[145]A.P.U'!#REF!</definedName>
    <definedName name="TOTALITEM1.8_72">'[145]A.P.U'!#REF!</definedName>
    <definedName name="TOTALITEM1.8_73">'[145]A.P.U'!#REF!</definedName>
    <definedName name="TOTALITEM1.8_74">'[145]A.P.U'!#REF!</definedName>
    <definedName name="TOTALITEM1.8_75">'[145]A.P.U'!#REF!</definedName>
    <definedName name="TOTALITEM1.8_76">'[145]A.P.U'!#REF!</definedName>
    <definedName name="TOTALITEM1.8_77">'[145]A.P.U'!#REF!</definedName>
    <definedName name="TOTALITEM1.8_78">'[145]A.P.U'!#REF!</definedName>
    <definedName name="TOTALITEM1.8_79">'[145]A.P.U'!#REF!</definedName>
    <definedName name="TOTALITEM1.8_80">'[145]A.P.U'!#REF!</definedName>
    <definedName name="TOTALITEM1.8_9">'[145]A.P.U'!#REF!</definedName>
    <definedName name="TOTALITEM10.1" localSheetId="5">'[143]A.P.U'!#REF!</definedName>
    <definedName name="TOTALITEM10.1">'[143]A.P.U'!#REF!</definedName>
    <definedName name="TOTALITEM10.1_1">'[144]A.P.U'!#REF!</definedName>
    <definedName name="TOTALITEM10.1_10">'[145]A.P.U'!#REF!</definedName>
    <definedName name="TOTALITEM10.1_11">'[145]A.P.U'!#REF!</definedName>
    <definedName name="TOTALITEM10.1_12">'[145]A.P.U'!#REF!</definedName>
    <definedName name="TOTALITEM10.1_13">'[145]A.P.U'!#REF!</definedName>
    <definedName name="TOTALITEM10.1_14">'[145]A.P.U'!#REF!</definedName>
    <definedName name="TOTALITEM10.1_15">'[145]A.P.U'!#REF!</definedName>
    <definedName name="TOTALITEM10.1_16">'[145]A.P.U'!#REF!</definedName>
    <definedName name="TOTALITEM10.1_17">'[145]A.P.U'!#REF!</definedName>
    <definedName name="TOTALITEM10.1_18">'[145]A.P.U'!#REF!</definedName>
    <definedName name="TOTALITEM10.1_19">'[145]A.P.U'!#REF!</definedName>
    <definedName name="TOTALITEM10.1_2">'[144]A.P.U'!#REF!</definedName>
    <definedName name="TOTALITEM10.1_20">'[145]A.P.U'!#REF!</definedName>
    <definedName name="TOTALITEM10.1_21">'[145]A.P.U'!#REF!</definedName>
    <definedName name="TOTALITEM10.1_22">'[145]A.P.U'!#REF!</definedName>
    <definedName name="TOTALITEM10.1_23">'[145]A.P.U'!#REF!</definedName>
    <definedName name="TOTALITEM10.1_24">'[145]A.P.U'!#REF!</definedName>
    <definedName name="TOTALITEM10.1_25">'[145]A.P.U'!#REF!</definedName>
    <definedName name="TOTALITEM10.1_26">'[145]A.P.U'!#REF!</definedName>
    <definedName name="TOTALITEM10.1_27">'[145]A.P.U'!#REF!</definedName>
    <definedName name="TOTALITEM10.1_28">'[145]A.P.U'!#REF!</definedName>
    <definedName name="TOTALITEM10.1_29">'[145]A.P.U'!#REF!</definedName>
    <definedName name="TOTALITEM10.1_3">'[146]A.P.U'!#REF!</definedName>
    <definedName name="TOTALITEM10.1_30">'[145]A.P.U'!#REF!</definedName>
    <definedName name="TOTALITEM10.1_31">'[145]A.P.U'!#REF!</definedName>
    <definedName name="TOTALITEM10.1_32">'[145]A.P.U'!#REF!</definedName>
    <definedName name="TOTALITEM10.1_33">'[145]A.P.U'!#REF!</definedName>
    <definedName name="TOTALITEM10.1_34">'[145]A.P.U'!#REF!</definedName>
    <definedName name="TOTALITEM10.1_35">'[145]A.P.U'!#REF!</definedName>
    <definedName name="TOTALITEM10.1_36">'[145]A.P.U'!#REF!</definedName>
    <definedName name="TOTALITEM10.1_37">'[145]A.P.U'!#REF!</definedName>
    <definedName name="TOTALITEM10.1_38">'[145]A.P.U'!#REF!</definedName>
    <definedName name="TOTALITEM10.1_39">'[145]A.P.U'!#REF!</definedName>
    <definedName name="TOTALITEM10.1_4">'[144]A.P.U'!#REF!</definedName>
    <definedName name="TOTALITEM10.1_40">'[145]A.P.U'!#REF!</definedName>
    <definedName name="TOTALITEM10.1_41">'[145]A.P.U'!#REF!</definedName>
    <definedName name="TOTALITEM10.1_42">'[145]A.P.U'!#REF!</definedName>
    <definedName name="TOTALITEM10.1_43">'[145]A.P.U'!#REF!</definedName>
    <definedName name="TOTALITEM10.1_44">'[145]A.P.U'!#REF!</definedName>
    <definedName name="TOTALITEM10.1_45">'[145]A.P.U'!#REF!</definedName>
    <definedName name="TOTALITEM10.1_46">'[145]A.P.U'!#REF!</definedName>
    <definedName name="TOTALITEM10.1_47">'[145]A.P.U'!#REF!</definedName>
    <definedName name="TOTALITEM10.1_48">'[145]A.P.U'!#REF!</definedName>
    <definedName name="TOTALITEM10.1_49">'[145]A.P.U'!#REF!</definedName>
    <definedName name="TOTALITEM10.1_5">'[145]A.P.U'!#REF!</definedName>
    <definedName name="TOTALITEM10.1_50">'[145]A.P.U'!#REF!</definedName>
    <definedName name="TOTALITEM10.1_51">'[145]A.P.U'!#REF!</definedName>
    <definedName name="TOTALITEM10.1_52">'[145]A.P.U'!#REF!</definedName>
    <definedName name="TOTALITEM10.1_53">'[145]A.P.U'!#REF!</definedName>
    <definedName name="TOTALITEM10.1_54">'[145]A.P.U'!#REF!</definedName>
    <definedName name="TOTALITEM10.1_55">'[145]A.P.U'!#REF!</definedName>
    <definedName name="TOTALITEM10.1_56">'[145]A.P.U'!#REF!</definedName>
    <definedName name="TOTALITEM10.1_57">'[145]A.P.U'!#REF!</definedName>
    <definedName name="TOTALITEM10.1_58">'[145]A.P.U'!#REF!</definedName>
    <definedName name="TOTALITEM10.1_59">'[144]A.P.U'!#REF!</definedName>
    <definedName name="TOTALITEM10.1_60">'[144]A.P.U'!#REF!</definedName>
    <definedName name="TOTALITEM10.1_61">'[145]A.P.U'!#REF!</definedName>
    <definedName name="TOTALITEM10.1_62">'[145]A.P.U'!#REF!</definedName>
    <definedName name="TOTALITEM10.1_63">'[145]A.P.U'!#REF!</definedName>
    <definedName name="TOTALITEM10.1_64">'[145]A.P.U'!#REF!</definedName>
    <definedName name="TOTALITEM10.1_65">'[145]A.P.U'!#REF!</definedName>
    <definedName name="TOTALITEM10.1_66">'[145]A.P.U'!#REF!</definedName>
    <definedName name="TOTALITEM10.1_67">'[145]A.P.U'!#REF!</definedName>
    <definedName name="TOTALITEM10.1_68">'[145]A.P.U'!#REF!</definedName>
    <definedName name="TOTALITEM10.1_69">'[145]A.P.U'!#REF!</definedName>
    <definedName name="TOTALITEM10.1_70">'[145]A.P.U'!#REF!</definedName>
    <definedName name="TOTALITEM10.1_71">'[145]A.P.U'!#REF!</definedName>
    <definedName name="TOTALITEM10.1_72">'[145]A.P.U'!#REF!</definedName>
    <definedName name="TOTALITEM10.1_73">'[145]A.P.U'!#REF!</definedName>
    <definedName name="TOTALITEM10.1_74">'[145]A.P.U'!#REF!</definedName>
    <definedName name="TOTALITEM10.1_75">'[145]A.P.U'!#REF!</definedName>
    <definedName name="TOTALITEM10.1_76">'[145]A.P.U'!#REF!</definedName>
    <definedName name="TOTALITEM10.1_77">'[145]A.P.U'!#REF!</definedName>
    <definedName name="TOTALITEM10.1_78">'[145]A.P.U'!#REF!</definedName>
    <definedName name="TOTALITEM10.1_79">'[145]A.P.U'!#REF!</definedName>
    <definedName name="TOTALITEM10.1_80">'[145]A.P.U'!#REF!</definedName>
    <definedName name="TOTALITEM10.1_9">'[145]A.P.U'!#REF!</definedName>
    <definedName name="TOTALITEM11.1" localSheetId="5">'[143]A.P.U'!#REF!</definedName>
    <definedName name="TOTALITEM11.1">'[143]A.P.U'!#REF!</definedName>
    <definedName name="TOTALITEM11.1_1">'[144]A.P.U'!#REF!</definedName>
    <definedName name="TOTALITEM11.1_10">'[145]A.P.U'!#REF!</definedName>
    <definedName name="TOTALITEM11.1_11">'[145]A.P.U'!#REF!</definedName>
    <definedName name="TOTALITEM11.1_12">'[145]A.P.U'!#REF!</definedName>
    <definedName name="TOTALITEM11.1_13">'[145]A.P.U'!#REF!</definedName>
    <definedName name="TOTALITEM11.1_14">'[145]A.P.U'!#REF!</definedName>
    <definedName name="TOTALITEM11.1_15">'[145]A.P.U'!#REF!</definedName>
    <definedName name="TOTALITEM11.1_16">'[145]A.P.U'!#REF!</definedName>
    <definedName name="TOTALITEM11.1_17">'[145]A.P.U'!#REF!</definedName>
    <definedName name="TOTALITEM11.1_18">'[145]A.P.U'!#REF!</definedName>
    <definedName name="TOTALITEM11.1_19">'[145]A.P.U'!#REF!</definedName>
    <definedName name="TOTALITEM11.1_2">'[144]A.P.U'!#REF!</definedName>
    <definedName name="TOTALITEM11.1_20">'[145]A.P.U'!#REF!</definedName>
    <definedName name="TOTALITEM11.1_21">'[145]A.P.U'!#REF!</definedName>
    <definedName name="TOTALITEM11.1_22">'[145]A.P.U'!#REF!</definedName>
    <definedName name="TOTALITEM11.1_23">'[145]A.P.U'!#REF!</definedName>
    <definedName name="TOTALITEM11.1_24">'[145]A.P.U'!#REF!</definedName>
    <definedName name="TOTALITEM11.1_25">'[145]A.P.U'!#REF!</definedName>
    <definedName name="TOTALITEM11.1_26">'[145]A.P.U'!#REF!</definedName>
    <definedName name="TOTALITEM11.1_27">'[145]A.P.U'!#REF!</definedName>
    <definedName name="TOTALITEM11.1_28">'[145]A.P.U'!#REF!</definedName>
    <definedName name="TOTALITEM11.1_29">'[145]A.P.U'!#REF!</definedName>
    <definedName name="TOTALITEM11.1_3">'[146]A.P.U'!#REF!</definedName>
    <definedName name="TOTALITEM11.1_30">'[145]A.P.U'!#REF!</definedName>
    <definedName name="TOTALITEM11.1_31">'[145]A.P.U'!#REF!</definedName>
    <definedName name="TOTALITEM11.1_32">'[145]A.P.U'!#REF!</definedName>
    <definedName name="TOTALITEM11.1_33">'[145]A.P.U'!#REF!</definedName>
    <definedName name="TOTALITEM11.1_34">'[145]A.P.U'!#REF!</definedName>
    <definedName name="TOTALITEM11.1_35">'[145]A.P.U'!#REF!</definedName>
    <definedName name="TOTALITEM11.1_36">'[145]A.P.U'!#REF!</definedName>
    <definedName name="TOTALITEM11.1_37">'[145]A.P.U'!#REF!</definedName>
    <definedName name="TOTALITEM11.1_38">'[145]A.P.U'!#REF!</definedName>
    <definedName name="TOTALITEM11.1_39">'[145]A.P.U'!#REF!</definedName>
    <definedName name="TOTALITEM11.1_4">'[144]A.P.U'!#REF!</definedName>
    <definedName name="TOTALITEM11.1_40">'[145]A.P.U'!#REF!</definedName>
    <definedName name="TOTALITEM11.1_41">'[145]A.P.U'!#REF!</definedName>
    <definedName name="TOTALITEM11.1_42">'[145]A.P.U'!#REF!</definedName>
    <definedName name="TOTALITEM11.1_43">'[145]A.P.U'!#REF!</definedName>
    <definedName name="TOTALITEM11.1_44">'[145]A.P.U'!#REF!</definedName>
    <definedName name="TOTALITEM11.1_45">'[145]A.P.U'!#REF!</definedName>
    <definedName name="TOTALITEM11.1_46">'[145]A.P.U'!#REF!</definedName>
    <definedName name="TOTALITEM11.1_47">'[145]A.P.U'!#REF!</definedName>
    <definedName name="TOTALITEM11.1_48">'[145]A.P.U'!#REF!</definedName>
    <definedName name="TOTALITEM11.1_49">'[145]A.P.U'!#REF!</definedName>
    <definedName name="TOTALITEM11.1_5">'[145]A.P.U'!#REF!</definedName>
    <definedName name="TOTALITEM11.1_50">'[145]A.P.U'!#REF!</definedName>
    <definedName name="TOTALITEM11.1_51">'[145]A.P.U'!#REF!</definedName>
    <definedName name="TOTALITEM11.1_52">'[145]A.P.U'!#REF!</definedName>
    <definedName name="TOTALITEM11.1_53">'[145]A.P.U'!#REF!</definedName>
    <definedName name="TOTALITEM11.1_54">'[145]A.P.U'!#REF!</definedName>
    <definedName name="TOTALITEM11.1_55">'[145]A.P.U'!#REF!</definedName>
    <definedName name="TOTALITEM11.1_56">'[145]A.P.U'!#REF!</definedName>
    <definedName name="TOTALITEM11.1_57">'[145]A.P.U'!#REF!</definedName>
    <definedName name="TOTALITEM11.1_58">'[145]A.P.U'!#REF!</definedName>
    <definedName name="TOTALITEM11.1_59">'[144]A.P.U'!#REF!</definedName>
    <definedName name="TOTALITEM11.1_60">'[144]A.P.U'!#REF!</definedName>
    <definedName name="TOTALITEM11.1_61">'[145]A.P.U'!#REF!</definedName>
    <definedName name="TOTALITEM11.1_62">'[145]A.P.U'!#REF!</definedName>
    <definedName name="TOTALITEM11.1_63">'[145]A.P.U'!#REF!</definedName>
    <definedName name="TOTALITEM11.1_64">'[145]A.P.U'!#REF!</definedName>
    <definedName name="TOTALITEM11.1_65">'[145]A.P.U'!#REF!</definedName>
    <definedName name="TOTALITEM11.1_66">'[145]A.P.U'!#REF!</definedName>
    <definedName name="TOTALITEM11.1_67">'[145]A.P.U'!#REF!</definedName>
    <definedName name="TOTALITEM11.1_68">'[145]A.P.U'!#REF!</definedName>
    <definedName name="TOTALITEM11.1_69">'[145]A.P.U'!#REF!</definedName>
    <definedName name="TOTALITEM11.1_70">'[145]A.P.U'!#REF!</definedName>
    <definedName name="TOTALITEM11.1_71">'[145]A.P.U'!#REF!</definedName>
    <definedName name="TOTALITEM11.1_72">'[145]A.P.U'!#REF!</definedName>
    <definedName name="TOTALITEM11.1_73">'[145]A.P.U'!#REF!</definedName>
    <definedName name="TOTALITEM11.1_74">'[145]A.P.U'!#REF!</definedName>
    <definedName name="TOTALITEM11.1_75">'[145]A.P.U'!#REF!</definedName>
    <definedName name="TOTALITEM11.1_76">'[145]A.P.U'!#REF!</definedName>
    <definedName name="TOTALITEM11.1_77">'[145]A.P.U'!#REF!</definedName>
    <definedName name="TOTALITEM11.1_78">'[145]A.P.U'!#REF!</definedName>
    <definedName name="TOTALITEM11.1_79">'[145]A.P.U'!#REF!</definedName>
    <definedName name="TOTALITEM11.1_80">'[145]A.P.U'!#REF!</definedName>
    <definedName name="TOTALITEM11.1_9">'[145]A.P.U'!#REF!</definedName>
    <definedName name="TOTALITEM11.2" localSheetId="5">'[143]A.P.U'!#REF!</definedName>
    <definedName name="TOTALITEM11.2">'[143]A.P.U'!#REF!</definedName>
    <definedName name="TOTALITEM11.2_1">'[144]A.P.U'!#REF!</definedName>
    <definedName name="TOTALITEM11.2_10">'[145]A.P.U'!#REF!</definedName>
    <definedName name="TOTALITEM11.2_11">'[145]A.P.U'!#REF!</definedName>
    <definedName name="TOTALITEM11.2_12">'[145]A.P.U'!#REF!</definedName>
    <definedName name="TOTALITEM11.2_13">'[145]A.P.U'!#REF!</definedName>
    <definedName name="TOTALITEM11.2_14">'[145]A.P.U'!#REF!</definedName>
    <definedName name="TOTALITEM11.2_15">'[145]A.P.U'!#REF!</definedName>
    <definedName name="TOTALITEM11.2_16">'[145]A.P.U'!#REF!</definedName>
    <definedName name="TOTALITEM11.2_17">'[145]A.P.U'!#REF!</definedName>
    <definedName name="TOTALITEM11.2_18">'[145]A.P.U'!#REF!</definedName>
    <definedName name="TOTALITEM11.2_19">'[145]A.P.U'!#REF!</definedName>
    <definedName name="TOTALITEM11.2_2">'[144]A.P.U'!#REF!</definedName>
    <definedName name="TOTALITEM11.2_20">'[145]A.P.U'!#REF!</definedName>
    <definedName name="TOTALITEM11.2_21">'[145]A.P.U'!#REF!</definedName>
    <definedName name="TOTALITEM11.2_22">'[145]A.P.U'!#REF!</definedName>
    <definedName name="TOTALITEM11.2_23">'[145]A.P.U'!#REF!</definedName>
    <definedName name="TOTALITEM11.2_24">'[145]A.P.U'!#REF!</definedName>
    <definedName name="TOTALITEM11.2_25">'[145]A.P.U'!#REF!</definedName>
    <definedName name="TOTALITEM11.2_26">'[145]A.P.U'!#REF!</definedName>
    <definedName name="TOTALITEM11.2_27">'[145]A.P.U'!#REF!</definedName>
    <definedName name="TOTALITEM11.2_28">'[145]A.P.U'!#REF!</definedName>
    <definedName name="TOTALITEM11.2_29">'[145]A.P.U'!#REF!</definedName>
    <definedName name="TOTALITEM11.2_3">'[146]A.P.U'!#REF!</definedName>
    <definedName name="TOTALITEM11.2_30">'[145]A.P.U'!#REF!</definedName>
    <definedName name="TOTALITEM11.2_31">'[145]A.P.U'!#REF!</definedName>
    <definedName name="TOTALITEM11.2_32">'[145]A.P.U'!#REF!</definedName>
    <definedName name="TOTALITEM11.2_33">'[145]A.P.U'!#REF!</definedName>
    <definedName name="TOTALITEM11.2_34">'[145]A.P.U'!#REF!</definedName>
    <definedName name="TOTALITEM11.2_35">'[145]A.P.U'!#REF!</definedName>
    <definedName name="TOTALITEM11.2_36">'[145]A.P.U'!#REF!</definedName>
    <definedName name="TOTALITEM11.2_37">'[145]A.P.U'!#REF!</definedName>
    <definedName name="TOTALITEM11.2_38">'[145]A.P.U'!#REF!</definedName>
    <definedName name="TOTALITEM11.2_39">'[145]A.P.U'!#REF!</definedName>
    <definedName name="TOTALITEM11.2_4">'[144]A.P.U'!#REF!</definedName>
    <definedName name="TOTALITEM11.2_40">'[145]A.P.U'!#REF!</definedName>
    <definedName name="TOTALITEM11.2_41">'[145]A.P.U'!#REF!</definedName>
    <definedName name="TOTALITEM11.2_42">'[145]A.P.U'!#REF!</definedName>
    <definedName name="TOTALITEM11.2_43">'[145]A.P.U'!#REF!</definedName>
    <definedName name="TOTALITEM11.2_44">'[145]A.P.U'!#REF!</definedName>
    <definedName name="TOTALITEM11.2_45">'[145]A.P.U'!#REF!</definedName>
    <definedName name="TOTALITEM11.2_46">'[145]A.P.U'!#REF!</definedName>
    <definedName name="TOTALITEM11.2_47">'[145]A.P.U'!#REF!</definedName>
    <definedName name="TOTALITEM11.2_48">'[145]A.P.U'!#REF!</definedName>
    <definedName name="TOTALITEM11.2_49">'[145]A.P.U'!#REF!</definedName>
    <definedName name="TOTALITEM11.2_5">'[145]A.P.U'!#REF!</definedName>
    <definedName name="TOTALITEM11.2_50">'[145]A.P.U'!#REF!</definedName>
    <definedName name="TOTALITEM11.2_51">'[145]A.P.U'!#REF!</definedName>
    <definedName name="TOTALITEM11.2_52">'[145]A.P.U'!#REF!</definedName>
    <definedName name="TOTALITEM11.2_53">'[145]A.P.U'!#REF!</definedName>
    <definedName name="TOTALITEM11.2_54">'[145]A.P.U'!#REF!</definedName>
    <definedName name="TOTALITEM11.2_55">'[145]A.P.U'!#REF!</definedName>
    <definedName name="TOTALITEM11.2_56">'[145]A.P.U'!#REF!</definedName>
    <definedName name="TOTALITEM11.2_57">'[145]A.P.U'!#REF!</definedName>
    <definedName name="TOTALITEM11.2_58">'[145]A.P.U'!#REF!</definedName>
    <definedName name="TOTALITEM11.2_59">'[144]A.P.U'!#REF!</definedName>
    <definedName name="TOTALITEM11.2_60">'[144]A.P.U'!#REF!</definedName>
    <definedName name="TOTALITEM11.2_61">'[145]A.P.U'!#REF!</definedName>
    <definedName name="TOTALITEM11.2_62">'[145]A.P.U'!#REF!</definedName>
    <definedName name="TOTALITEM11.2_63">'[145]A.P.U'!#REF!</definedName>
    <definedName name="TOTALITEM11.2_64">'[145]A.P.U'!#REF!</definedName>
    <definedName name="TOTALITEM11.2_65">'[145]A.P.U'!#REF!</definedName>
    <definedName name="TOTALITEM11.2_66">'[145]A.P.U'!#REF!</definedName>
    <definedName name="TOTALITEM11.2_67">'[145]A.P.U'!#REF!</definedName>
    <definedName name="TOTALITEM11.2_68">'[145]A.P.U'!#REF!</definedName>
    <definedName name="TOTALITEM11.2_69">'[145]A.P.U'!#REF!</definedName>
    <definedName name="TOTALITEM11.2_70">'[145]A.P.U'!#REF!</definedName>
    <definedName name="TOTALITEM11.2_71">'[145]A.P.U'!#REF!</definedName>
    <definedName name="TOTALITEM11.2_72">'[145]A.P.U'!#REF!</definedName>
    <definedName name="TOTALITEM11.2_73">'[145]A.P.U'!#REF!</definedName>
    <definedName name="TOTALITEM11.2_74">'[145]A.P.U'!#REF!</definedName>
    <definedName name="TOTALITEM11.2_75">'[145]A.P.U'!#REF!</definedName>
    <definedName name="TOTALITEM11.2_76">'[145]A.P.U'!#REF!</definedName>
    <definedName name="TOTALITEM11.2_77">'[145]A.P.U'!#REF!</definedName>
    <definedName name="TOTALITEM11.2_78">'[145]A.P.U'!#REF!</definedName>
    <definedName name="TOTALITEM11.2_79">'[145]A.P.U'!#REF!</definedName>
    <definedName name="TOTALITEM11.2_80">'[145]A.P.U'!#REF!</definedName>
    <definedName name="TOTALITEM11.2_9">'[145]A.P.U'!#REF!</definedName>
    <definedName name="TOTALITEM11.3" localSheetId="5">'[143]A.P.U'!#REF!</definedName>
    <definedName name="TOTALITEM11.3">'[143]A.P.U'!#REF!</definedName>
    <definedName name="TOTALITEM11.3_1">'[144]A.P.U'!#REF!</definedName>
    <definedName name="TOTALITEM11.3_10">'[145]A.P.U'!#REF!</definedName>
    <definedName name="TOTALITEM11.3_11">'[145]A.P.U'!#REF!</definedName>
    <definedName name="TOTALITEM11.3_12">'[145]A.P.U'!#REF!</definedName>
    <definedName name="TOTALITEM11.3_13">'[145]A.P.U'!#REF!</definedName>
    <definedName name="TOTALITEM11.3_14">'[145]A.P.U'!#REF!</definedName>
    <definedName name="TOTALITEM11.3_15">'[145]A.P.U'!#REF!</definedName>
    <definedName name="TOTALITEM11.3_16">'[145]A.P.U'!#REF!</definedName>
    <definedName name="TOTALITEM11.3_17">'[145]A.P.U'!#REF!</definedName>
    <definedName name="TOTALITEM11.3_18">'[145]A.P.U'!#REF!</definedName>
    <definedName name="TOTALITEM11.3_19">'[145]A.P.U'!#REF!</definedName>
    <definedName name="TOTALITEM11.3_2">'[144]A.P.U'!#REF!</definedName>
    <definedName name="TOTALITEM11.3_20">'[145]A.P.U'!#REF!</definedName>
    <definedName name="TOTALITEM11.3_21">'[145]A.P.U'!#REF!</definedName>
    <definedName name="TOTALITEM11.3_22">'[145]A.P.U'!#REF!</definedName>
    <definedName name="TOTALITEM11.3_23">'[145]A.P.U'!#REF!</definedName>
    <definedName name="TOTALITEM11.3_24">'[145]A.P.U'!#REF!</definedName>
    <definedName name="TOTALITEM11.3_25">'[145]A.P.U'!#REF!</definedName>
    <definedName name="TOTALITEM11.3_26">'[145]A.P.U'!#REF!</definedName>
    <definedName name="TOTALITEM11.3_27">'[145]A.P.U'!#REF!</definedName>
    <definedName name="TOTALITEM11.3_28">'[145]A.P.U'!#REF!</definedName>
    <definedName name="TOTALITEM11.3_29">'[145]A.P.U'!#REF!</definedName>
    <definedName name="TOTALITEM11.3_3">'[146]A.P.U'!#REF!</definedName>
    <definedName name="TOTALITEM11.3_30">'[145]A.P.U'!#REF!</definedName>
    <definedName name="TOTALITEM11.3_31">'[145]A.P.U'!#REF!</definedName>
    <definedName name="TOTALITEM11.3_32">'[145]A.P.U'!#REF!</definedName>
    <definedName name="TOTALITEM11.3_33">'[145]A.P.U'!#REF!</definedName>
    <definedName name="TOTALITEM11.3_34">'[145]A.P.U'!#REF!</definedName>
    <definedName name="TOTALITEM11.3_35">'[145]A.P.U'!#REF!</definedName>
    <definedName name="TOTALITEM11.3_36">'[145]A.P.U'!#REF!</definedName>
    <definedName name="TOTALITEM11.3_37">'[145]A.P.U'!#REF!</definedName>
    <definedName name="TOTALITEM11.3_38">'[145]A.P.U'!#REF!</definedName>
    <definedName name="TOTALITEM11.3_39">'[145]A.P.U'!#REF!</definedName>
    <definedName name="TOTALITEM11.3_4">'[144]A.P.U'!#REF!</definedName>
    <definedName name="TOTALITEM11.3_40">'[145]A.P.U'!#REF!</definedName>
    <definedName name="TOTALITEM11.3_41">'[145]A.P.U'!#REF!</definedName>
    <definedName name="TOTALITEM11.3_42">'[145]A.P.U'!#REF!</definedName>
    <definedName name="TOTALITEM11.3_43">'[145]A.P.U'!#REF!</definedName>
    <definedName name="TOTALITEM11.3_44">'[145]A.P.U'!#REF!</definedName>
    <definedName name="TOTALITEM11.3_45">'[145]A.P.U'!#REF!</definedName>
    <definedName name="TOTALITEM11.3_46">'[145]A.P.U'!#REF!</definedName>
    <definedName name="TOTALITEM11.3_47">'[145]A.P.U'!#REF!</definedName>
    <definedName name="TOTALITEM11.3_48">'[145]A.P.U'!#REF!</definedName>
    <definedName name="TOTALITEM11.3_49">'[145]A.P.U'!#REF!</definedName>
    <definedName name="TOTALITEM11.3_5">'[145]A.P.U'!#REF!</definedName>
    <definedName name="TOTALITEM11.3_50">'[145]A.P.U'!#REF!</definedName>
    <definedName name="TOTALITEM11.3_51">'[145]A.P.U'!#REF!</definedName>
    <definedName name="TOTALITEM11.3_52">'[145]A.P.U'!#REF!</definedName>
    <definedName name="TOTALITEM11.3_53">'[145]A.P.U'!#REF!</definedName>
    <definedName name="TOTALITEM11.3_54">'[145]A.P.U'!#REF!</definedName>
    <definedName name="TOTALITEM11.3_55">'[145]A.P.U'!#REF!</definedName>
    <definedName name="TOTALITEM11.3_56">'[145]A.P.U'!#REF!</definedName>
    <definedName name="TOTALITEM11.3_57">'[145]A.P.U'!#REF!</definedName>
    <definedName name="TOTALITEM11.3_58">'[145]A.P.U'!#REF!</definedName>
    <definedName name="TOTALITEM11.3_59">'[144]A.P.U'!#REF!</definedName>
    <definedName name="TOTALITEM11.3_60">'[144]A.P.U'!#REF!</definedName>
    <definedName name="TOTALITEM11.3_61">'[145]A.P.U'!#REF!</definedName>
    <definedName name="TOTALITEM11.3_62">'[145]A.P.U'!#REF!</definedName>
    <definedName name="TOTALITEM11.3_63">'[145]A.P.U'!#REF!</definedName>
    <definedName name="TOTALITEM11.3_64">'[145]A.P.U'!#REF!</definedName>
    <definedName name="TOTALITEM11.3_65">'[145]A.P.U'!#REF!</definedName>
    <definedName name="TOTALITEM11.3_66">'[145]A.P.U'!#REF!</definedName>
    <definedName name="TOTALITEM11.3_67">'[145]A.P.U'!#REF!</definedName>
    <definedName name="TOTALITEM11.3_68">'[145]A.P.U'!#REF!</definedName>
    <definedName name="TOTALITEM11.3_69">'[145]A.P.U'!#REF!</definedName>
    <definedName name="TOTALITEM11.3_70">'[145]A.P.U'!#REF!</definedName>
    <definedName name="TOTALITEM11.3_71">'[145]A.P.U'!#REF!</definedName>
    <definedName name="TOTALITEM11.3_72">'[145]A.P.U'!#REF!</definedName>
    <definedName name="TOTALITEM11.3_73">'[145]A.P.U'!#REF!</definedName>
    <definedName name="TOTALITEM11.3_74">'[145]A.P.U'!#REF!</definedName>
    <definedName name="TOTALITEM11.3_75">'[145]A.P.U'!#REF!</definedName>
    <definedName name="TOTALITEM11.3_76">'[145]A.P.U'!#REF!</definedName>
    <definedName name="TOTALITEM11.3_77">'[145]A.P.U'!#REF!</definedName>
    <definedName name="TOTALITEM11.3_78">'[145]A.P.U'!#REF!</definedName>
    <definedName name="TOTALITEM11.3_79">'[145]A.P.U'!#REF!</definedName>
    <definedName name="TOTALITEM11.3_80">'[145]A.P.U'!#REF!</definedName>
    <definedName name="TOTALITEM11.3_9">'[145]A.P.U'!#REF!</definedName>
    <definedName name="TOTALITEM11.4" localSheetId="5">'[143]A.P.U'!#REF!</definedName>
    <definedName name="TOTALITEM11.4">'[143]A.P.U'!#REF!</definedName>
    <definedName name="TOTALITEM11.4_1">'[144]A.P.U'!#REF!</definedName>
    <definedName name="TOTALITEM11.4_10">'[145]A.P.U'!#REF!</definedName>
    <definedName name="TOTALITEM11.4_11">'[145]A.P.U'!#REF!</definedName>
    <definedName name="TOTALITEM11.4_12">'[145]A.P.U'!#REF!</definedName>
    <definedName name="TOTALITEM11.4_13">'[145]A.P.U'!#REF!</definedName>
    <definedName name="TOTALITEM11.4_14">'[145]A.P.U'!#REF!</definedName>
    <definedName name="TOTALITEM11.4_15">'[145]A.P.U'!#REF!</definedName>
    <definedName name="TOTALITEM11.4_16">'[145]A.P.U'!#REF!</definedName>
    <definedName name="TOTALITEM11.4_17">'[145]A.P.U'!#REF!</definedName>
    <definedName name="TOTALITEM11.4_18">'[145]A.P.U'!#REF!</definedName>
    <definedName name="TOTALITEM11.4_19">'[145]A.P.U'!#REF!</definedName>
    <definedName name="TOTALITEM11.4_2">'[144]A.P.U'!#REF!</definedName>
    <definedName name="TOTALITEM11.4_20">'[145]A.P.U'!#REF!</definedName>
    <definedName name="TOTALITEM11.4_21">'[145]A.P.U'!#REF!</definedName>
    <definedName name="TOTALITEM11.4_22">'[145]A.P.U'!#REF!</definedName>
    <definedName name="TOTALITEM11.4_23">'[145]A.P.U'!#REF!</definedName>
    <definedName name="TOTALITEM11.4_24">'[145]A.P.U'!#REF!</definedName>
    <definedName name="TOTALITEM11.4_25">'[145]A.P.U'!#REF!</definedName>
    <definedName name="TOTALITEM11.4_26">'[145]A.P.U'!#REF!</definedName>
    <definedName name="TOTALITEM11.4_27">'[145]A.P.U'!#REF!</definedName>
    <definedName name="TOTALITEM11.4_28">'[145]A.P.U'!#REF!</definedName>
    <definedName name="TOTALITEM11.4_29">'[145]A.P.U'!#REF!</definedName>
    <definedName name="TOTALITEM11.4_3">'[146]A.P.U'!#REF!</definedName>
    <definedName name="TOTALITEM11.4_30">'[145]A.P.U'!#REF!</definedName>
    <definedName name="TOTALITEM11.4_31">'[145]A.P.U'!#REF!</definedName>
    <definedName name="TOTALITEM11.4_32">'[145]A.P.U'!#REF!</definedName>
    <definedName name="TOTALITEM11.4_33">'[145]A.P.U'!#REF!</definedName>
    <definedName name="TOTALITEM11.4_34">'[145]A.P.U'!#REF!</definedName>
    <definedName name="TOTALITEM11.4_35">'[145]A.P.U'!#REF!</definedName>
    <definedName name="TOTALITEM11.4_36">'[145]A.P.U'!#REF!</definedName>
    <definedName name="TOTALITEM11.4_37">'[145]A.P.U'!#REF!</definedName>
    <definedName name="TOTALITEM11.4_38">'[145]A.P.U'!#REF!</definedName>
    <definedName name="TOTALITEM11.4_39">'[145]A.P.U'!#REF!</definedName>
    <definedName name="TOTALITEM11.4_4">'[144]A.P.U'!#REF!</definedName>
    <definedName name="TOTALITEM11.4_40">'[145]A.P.U'!#REF!</definedName>
    <definedName name="TOTALITEM11.4_41">'[145]A.P.U'!#REF!</definedName>
    <definedName name="TOTALITEM11.4_42">'[145]A.P.U'!#REF!</definedName>
    <definedName name="TOTALITEM11.4_43">'[145]A.P.U'!#REF!</definedName>
    <definedName name="TOTALITEM11.4_44">'[145]A.P.U'!#REF!</definedName>
    <definedName name="TOTALITEM11.4_45">'[145]A.P.U'!#REF!</definedName>
    <definedName name="TOTALITEM11.4_46">'[145]A.P.U'!#REF!</definedName>
    <definedName name="TOTALITEM11.4_47">'[145]A.P.U'!#REF!</definedName>
    <definedName name="TOTALITEM11.4_48">'[145]A.P.U'!#REF!</definedName>
    <definedName name="TOTALITEM11.4_49">'[145]A.P.U'!#REF!</definedName>
    <definedName name="TOTALITEM11.4_5">'[145]A.P.U'!#REF!</definedName>
    <definedName name="TOTALITEM11.4_50">'[145]A.P.U'!#REF!</definedName>
    <definedName name="TOTALITEM11.4_51">'[145]A.P.U'!#REF!</definedName>
    <definedName name="TOTALITEM11.4_52">'[145]A.P.U'!#REF!</definedName>
    <definedName name="TOTALITEM11.4_53">'[145]A.P.U'!#REF!</definedName>
    <definedName name="TOTALITEM11.4_54">'[145]A.P.U'!#REF!</definedName>
    <definedName name="TOTALITEM11.4_55">'[145]A.P.U'!#REF!</definedName>
    <definedName name="TOTALITEM11.4_56">'[145]A.P.U'!#REF!</definedName>
    <definedName name="TOTALITEM11.4_57">'[145]A.P.U'!#REF!</definedName>
    <definedName name="TOTALITEM11.4_58">'[145]A.P.U'!#REF!</definedName>
    <definedName name="TOTALITEM11.4_59">'[144]A.P.U'!#REF!</definedName>
    <definedName name="TOTALITEM11.4_60">'[144]A.P.U'!#REF!</definedName>
    <definedName name="TOTALITEM11.4_61">'[145]A.P.U'!#REF!</definedName>
    <definedName name="TOTALITEM11.4_62">'[145]A.P.U'!#REF!</definedName>
    <definedName name="TOTALITEM11.4_63">'[145]A.P.U'!#REF!</definedName>
    <definedName name="TOTALITEM11.4_64">'[145]A.P.U'!#REF!</definedName>
    <definedName name="TOTALITEM11.4_65">'[145]A.P.U'!#REF!</definedName>
    <definedName name="TOTALITEM11.4_66">'[145]A.P.U'!#REF!</definedName>
    <definedName name="TOTALITEM11.4_67">'[145]A.P.U'!#REF!</definedName>
    <definedName name="TOTALITEM11.4_68">'[145]A.P.U'!#REF!</definedName>
    <definedName name="TOTALITEM11.4_69">'[145]A.P.U'!#REF!</definedName>
    <definedName name="TOTALITEM11.4_70">'[145]A.P.U'!#REF!</definedName>
    <definedName name="TOTALITEM11.4_71">'[145]A.P.U'!#REF!</definedName>
    <definedName name="TOTALITEM11.4_72">'[145]A.P.U'!#REF!</definedName>
    <definedName name="TOTALITEM11.4_73">'[145]A.P.U'!#REF!</definedName>
    <definedName name="TOTALITEM11.4_74">'[145]A.P.U'!#REF!</definedName>
    <definedName name="TOTALITEM11.4_75">'[145]A.P.U'!#REF!</definedName>
    <definedName name="TOTALITEM11.4_76">'[145]A.P.U'!#REF!</definedName>
    <definedName name="TOTALITEM11.4_77">'[145]A.P.U'!#REF!</definedName>
    <definedName name="TOTALITEM11.4_78">'[145]A.P.U'!#REF!</definedName>
    <definedName name="TOTALITEM11.4_79">'[145]A.P.U'!#REF!</definedName>
    <definedName name="TOTALITEM11.4_80">'[145]A.P.U'!#REF!</definedName>
    <definedName name="TOTALITEM11.4_9">'[145]A.P.U'!#REF!</definedName>
    <definedName name="TOTALITEM11.5" localSheetId="5">'[143]A.P.U'!#REF!</definedName>
    <definedName name="TOTALITEM11.5">'[143]A.P.U'!#REF!</definedName>
    <definedName name="TOTALITEM11.5_1">'[144]A.P.U'!#REF!</definedName>
    <definedName name="TOTALITEM11.5_10">'[145]A.P.U'!#REF!</definedName>
    <definedName name="TOTALITEM11.5_11">'[145]A.P.U'!#REF!</definedName>
    <definedName name="TOTALITEM11.5_12">'[145]A.P.U'!#REF!</definedName>
    <definedName name="TOTALITEM11.5_13">'[145]A.P.U'!#REF!</definedName>
    <definedName name="TOTALITEM11.5_14">'[145]A.P.U'!#REF!</definedName>
    <definedName name="TOTALITEM11.5_15">'[145]A.P.U'!#REF!</definedName>
    <definedName name="TOTALITEM11.5_16">'[145]A.P.U'!#REF!</definedName>
    <definedName name="TOTALITEM11.5_17">'[145]A.P.U'!#REF!</definedName>
    <definedName name="TOTALITEM11.5_18">'[145]A.P.U'!#REF!</definedName>
    <definedName name="TOTALITEM11.5_19">'[145]A.P.U'!#REF!</definedName>
    <definedName name="TOTALITEM11.5_2">'[144]A.P.U'!#REF!</definedName>
    <definedName name="TOTALITEM11.5_20">'[145]A.P.U'!#REF!</definedName>
    <definedName name="TOTALITEM11.5_21">'[145]A.P.U'!#REF!</definedName>
    <definedName name="TOTALITEM11.5_22">'[145]A.P.U'!#REF!</definedName>
    <definedName name="TOTALITEM11.5_23">'[145]A.P.U'!#REF!</definedName>
    <definedName name="TOTALITEM11.5_24">'[145]A.P.U'!#REF!</definedName>
    <definedName name="TOTALITEM11.5_25">'[145]A.P.U'!#REF!</definedName>
    <definedName name="TOTALITEM11.5_26">'[145]A.P.U'!#REF!</definedName>
    <definedName name="TOTALITEM11.5_27">'[145]A.P.U'!#REF!</definedName>
    <definedName name="TOTALITEM11.5_28">'[145]A.P.U'!#REF!</definedName>
    <definedName name="TOTALITEM11.5_29">'[145]A.P.U'!#REF!</definedName>
    <definedName name="TOTALITEM11.5_3">'[146]A.P.U'!#REF!</definedName>
    <definedName name="TOTALITEM11.5_30">'[145]A.P.U'!#REF!</definedName>
    <definedName name="TOTALITEM11.5_31">'[145]A.P.U'!#REF!</definedName>
    <definedName name="TOTALITEM11.5_32">'[145]A.P.U'!#REF!</definedName>
    <definedName name="TOTALITEM11.5_33">'[145]A.P.U'!#REF!</definedName>
    <definedName name="TOTALITEM11.5_34">'[145]A.P.U'!#REF!</definedName>
    <definedName name="TOTALITEM11.5_35">'[145]A.P.U'!#REF!</definedName>
    <definedName name="TOTALITEM11.5_36">'[145]A.P.U'!#REF!</definedName>
    <definedName name="TOTALITEM11.5_37">'[145]A.P.U'!#REF!</definedName>
    <definedName name="TOTALITEM11.5_38">'[145]A.P.U'!#REF!</definedName>
    <definedName name="TOTALITEM11.5_39">'[145]A.P.U'!#REF!</definedName>
    <definedName name="TOTALITEM11.5_4">'[144]A.P.U'!#REF!</definedName>
    <definedName name="TOTALITEM11.5_40">'[145]A.P.U'!#REF!</definedName>
    <definedName name="TOTALITEM11.5_41">'[145]A.P.U'!#REF!</definedName>
    <definedName name="TOTALITEM11.5_42">'[145]A.P.U'!#REF!</definedName>
    <definedName name="TOTALITEM11.5_43">'[145]A.P.U'!#REF!</definedName>
    <definedName name="TOTALITEM11.5_44">'[145]A.P.U'!#REF!</definedName>
    <definedName name="TOTALITEM11.5_45">'[145]A.P.U'!#REF!</definedName>
    <definedName name="TOTALITEM11.5_46">'[145]A.P.U'!#REF!</definedName>
    <definedName name="TOTALITEM11.5_47">'[145]A.P.U'!#REF!</definedName>
    <definedName name="TOTALITEM11.5_48">'[145]A.P.U'!#REF!</definedName>
    <definedName name="TOTALITEM11.5_49">'[145]A.P.U'!#REF!</definedName>
    <definedName name="TOTALITEM11.5_5">'[145]A.P.U'!#REF!</definedName>
    <definedName name="TOTALITEM11.5_50">'[145]A.P.U'!#REF!</definedName>
    <definedName name="TOTALITEM11.5_51">'[145]A.P.U'!#REF!</definedName>
    <definedName name="TOTALITEM11.5_52">'[145]A.P.U'!#REF!</definedName>
    <definedName name="TOTALITEM11.5_53">'[145]A.P.U'!#REF!</definedName>
    <definedName name="TOTALITEM11.5_54">'[145]A.P.U'!#REF!</definedName>
    <definedName name="TOTALITEM11.5_55">'[145]A.P.U'!#REF!</definedName>
    <definedName name="TOTALITEM11.5_56">'[145]A.P.U'!#REF!</definedName>
    <definedName name="TOTALITEM11.5_57">'[145]A.P.U'!#REF!</definedName>
    <definedName name="TOTALITEM11.5_58">'[145]A.P.U'!#REF!</definedName>
    <definedName name="TOTALITEM11.5_59">'[144]A.P.U'!#REF!</definedName>
    <definedName name="TOTALITEM11.5_60">'[144]A.P.U'!#REF!</definedName>
    <definedName name="TOTALITEM11.5_61">'[145]A.P.U'!#REF!</definedName>
    <definedName name="TOTALITEM11.5_62">'[145]A.P.U'!#REF!</definedName>
    <definedName name="TOTALITEM11.5_63">'[145]A.P.U'!#REF!</definedName>
    <definedName name="TOTALITEM11.5_64">'[145]A.P.U'!#REF!</definedName>
    <definedName name="TOTALITEM11.5_65">'[145]A.P.U'!#REF!</definedName>
    <definedName name="TOTALITEM11.5_66">'[145]A.P.U'!#REF!</definedName>
    <definedName name="TOTALITEM11.5_67">'[145]A.P.U'!#REF!</definedName>
    <definedName name="TOTALITEM11.5_68">'[145]A.P.U'!#REF!</definedName>
    <definedName name="TOTALITEM11.5_69">'[145]A.P.U'!#REF!</definedName>
    <definedName name="TOTALITEM11.5_70">'[145]A.P.U'!#REF!</definedName>
    <definedName name="TOTALITEM11.5_71">'[145]A.P.U'!#REF!</definedName>
    <definedName name="TOTALITEM11.5_72">'[145]A.P.U'!#REF!</definedName>
    <definedName name="TOTALITEM11.5_73">'[145]A.P.U'!#REF!</definedName>
    <definedName name="TOTALITEM11.5_74">'[145]A.P.U'!#REF!</definedName>
    <definedName name="TOTALITEM11.5_75">'[145]A.P.U'!#REF!</definedName>
    <definedName name="TOTALITEM11.5_76">'[145]A.P.U'!#REF!</definedName>
    <definedName name="TOTALITEM11.5_77">'[145]A.P.U'!#REF!</definedName>
    <definedName name="TOTALITEM11.5_78">'[145]A.P.U'!#REF!</definedName>
    <definedName name="TOTALITEM11.5_79">'[145]A.P.U'!#REF!</definedName>
    <definedName name="TOTALITEM11.5_80">'[145]A.P.U'!#REF!</definedName>
    <definedName name="TOTALITEM11.5_9">'[145]A.P.U'!#REF!</definedName>
    <definedName name="TOTALITEM11.6" localSheetId="5">'[143]A.P.U'!#REF!</definedName>
    <definedName name="TOTALITEM11.6">'[143]A.P.U'!#REF!</definedName>
    <definedName name="TOTALITEM11.6_1">'[144]A.P.U'!#REF!</definedName>
    <definedName name="TOTALITEM11.6_10">'[145]A.P.U'!#REF!</definedName>
    <definedName name="TOTALITEM11.6_11">'[145]A.P.U'!#REF!</definedName>
    <definedName name="TOTALITEM11.6_12">'[145]A.P.U'!#REF!</definedName>
    <definedName name="TOTALITEM11.6_13">'[145]A.P.U'!#REF!</definedName>
    <definedName name="TOTALITEM11.6_14">'[145]A.P.U'!#REF!</definedName>
    <definedName name="TOTALITEM11.6_15">'[145]A.P.U'!#REF!</definedName>
    <definedName name="TOTALITEM11.6_16">'[145]A.P.U'!#REF!</definedName>
    <definedName name="TOTALITEM11.6_17">'[145]A.P.U'!#REF!</definedName>
    <definedName name="TOTALITEM11.6_18">'[145]A.P.U'!#REF!</definedName>
    <definedName name="TOTALITEM11.6_19">'[145]A.P.U'!#REF!</definedName>
    <definedName name="TOTALITEM11.6_2">'[144]A.P.U'!#REF!</definedName>
    <definedName name="TOTALITEM11.6_20">'[145]A.P.U'!#REF!</definedName>
    <definedName name="TOTALITEM11.6_21">'[145]A.P.U'!#REF!</definedName>
    <definedName name="TOTALITEM11.6_22">'[145]A.P.U'!#REF!</definedName>
    <definedName name="TOTALITEM11.6_23">'[145]A.P.U'!#REF!</definedName>
    <definedName name="TOTALITEM11.6_24">'[145]A.P.U'!#REF!</definedName>
    <definedName name="TOTALITEM11.6_25">'[145]A.P.U'!#REF!</definedName>
    <definedName name="TOTALITEM11.6_26">'[145]A.P.U'!#REF!</definedName>
    <definedName name="TOTALITEM11.6_27">'[145]A.P.U'!#REF!</definedName>
    <definedName name="TOTALITEM11.6_28">'[145]A.P.U'!#REF!</definedName>
    <definedName name="TOTALITEM11.6_29">'[145]A.P.U'!#REF!</definedName>
    <definedName name="TOTALITEM11.6_3">'[146]A.P.U'!#REF!</definedName>
    <definedName name="TOTALITEM11.6_30">'[145]A.P.U'!#REF!</definedName>
    <definedName name="TOTALITEM11.6_31">'[145]A.P.U'!#REF!</definedName>
    <definedName name="TOTALITEM11.6_32">'[145]A.P.U'!#REF!</definedName>
    <definedName name="TOTALITEM11.6_33">'[145]A.P.U'!#REF!</definedName>
    <definedName name="TOTALITEM11.6_34">'[145]A.P.U'!#REF!</definedName>
    <definedName name="TOTALITEM11.6_35">'[145]A.P.U'!#REF!</definedName>
    <definedName name="TOTALITEM11.6_36">'[145]A.P.U'!#REF!</definedName>
    <definedName name="TOTALITEM11.6_37">'[145]A.P.U'!#REF!</definedName>
    <definedName name="TOTALITEM11.6_38">'[145]A.P.U'!#REF!</definedName>
    <definedName name="TOTALITEM11.6_39">'[145]A.P.U'!#REF!</definedName>
    <definedName name="TOTALITEM11.6_4">'[144]A.P.U'!#REF!</definedName>
    <definedName name="TOTALITEM11.6_40">'[145]A.P.U'!#REF!</definedName>
    <definedName name="TOTALITEM11.6_41">'[145]A.P.U'!#REF!</definedName>
    <definedName name="TOTALITEM11.6_42">'[145]A.P.U'!#REF!</definedName>
    <definedName name="TOTALITEM11.6_43">'[145]A.P.U'!#REF!</definedName>
    <definedName name="TOTALITEM11.6_44">'[145]A.P.U'!#REF!</definedName>
    <definedName name="TOTALITEM11.6_45">'[145]A.P.U'!#REF!</definedName>
    <definedName name="TOTALITEM11.6_46">'[145]A.P.U'!#REF!</definedName>
    <definedName name="TOTALITEM11.6_47">'[145]A.P.U'!#REF!</definedName>
    <definedName name="TOTALITEM11.6_48">'[145]A.P.U'!#REF!</definedName>
    <definedName name="TOTALITEM11.6_49">'[145]A.P.U'!#REF!</definedName>
    <definedName name="TOTALITEM11.6_5">'[145]A.P.U'!#REF!</definedName>
    <definedName name="TOTALITEM11.6_50">'[145]A.P.U'!#REF!</definedName>
    <definedName name="TOTALITEM11.6_51">'[145]A.P.U'!#REF!</definedName>
    <definedName name="TOTALITEM11.6_52">'[145]A.P.U'!#REF!</definedName>
    <definedName name="TOTALITEM11.6_53">'[145]A.P.U'!#REF!</definedName>
    <definedName name="TOTALITEM11.6_54">'[145]A.P.U'!#REF!</definedName>
    <definedName name="TOTALITEM11.6_55">'[145]A.P.U'!#REF!</definedName>
    <definedName name="TOTALITEM11.6_56">'[145]A.P.U'!#REF!</definedName>
    <definedName name="TOTALITEM11.6_57">'[145]A.P.U'!#REF!</definedName>
    <definedName name="TOTALITEM11.6_58">'[145]A.P.U'!#REF!</definedName>
    <definedName name="TOTALITEM11.6_59">'[144]A.P.U'!#REF!</definedName>
    <definedName name="TOTALITEM11.6_60">'[144]A.P.U'!#REF!</definedName>
    <definedName name="TOTALITEM11.6_61">'[145]A.P.U'!#REF!</definedName>
    <definedName name="TOTALITEM11.6_62">'[145]A.P.U'!#REF!</definedName>
    <definedName name="TOTALITEM11.6_63">'[145]A.P.U'!#REF!</definedName>
    <definedName name="TOTALITEM11.6_64">'[145]A.P.U'!#REF!</definedName>
    <definedName name="TOTALITEM11.6_65">'[145]A.P.U'!#REF!</definedName>
    <definedName name="TOTALITEM11.6_66">'[145]A.P.U'!#REF!</definedName>
    <definedName name="TOTALITEM11.6_67">'[145]A.P.U'!#REF!</definedName>
    <definedName name="TOTALITEM11.6_68">'[145]A.P.U'!#REF!</definedName>
    <definedName name="TOTALITEM11.6_69">'[145]A.P.U'!#REF!</definedName>
    <definedName name="TOTALITEM11.6_70">'[145]A.P.U'!#REF!</definedName>
    <definedName name="TOTALITEM11.6_71">'[145]A.P.U'!#REF!</definedName>
    <definedName name="TOTALITEM11.6_72">'[145]A.P.U'!#REF!</definedName>
    <definedName name="TOTALITEM11.6_73">'[145]A.P.U'!#REF!</definedName>
    <definedName name="TOTALITEM11.6_74">'[145]A.P.U'!#REF!</definedName>
    <definedName name="TOTALITEM11.6_75">'[145]A.P.U'!#REF!</definedName>
    <definedName name="TOTALITEM11.6_76">'[145]A.P.U'!#REF!</definedName>
    <definedName name="TOTALITEM11.6_77">'[145]A.P.U'!#REF!</definedName>
    <definedName name="TOTALITEM11.6_78">'[145]A.P.U'!#REF!</definedName>
    <definedName name="TOTALITEM11.6_79">'[145]A.P.U'!#REF!</definedName>
    <definedName name="TOTALITEM11.6_80">'[145]A.P.U'!#REF!</definedName>
    <definedName name="TOTALITEM11.6_9">'[145]A.P.U'!#REF!</definedName>
    <definedName name="TOTALITEM12.1" localSheetId="5">'[143]A.P.U'!#REF!</definedName>
    <definedName name="TOTALITEM12.1">'[143]A.P.U'!#REF!</definedName>
    <definedName name="TOTALITEM12.1_1">'[144]A.P.U'!#REF!</definedName>
    <definedName name="TOTALITEM12.1_10">'[145]A.P.U'!#REF!</definedName>
    <definedName name="TOTALITEM12.1_11">'[145]A.P.U'!#REF!</definedName>
    <definedName name="TOTALITEM12.1_12">'[145]A.P.U'!#REF!</definedName>
    <definedName name="TOTALITEM12.1_13">'[145]A.P.U'!#REF!</definedName>
    <definedName name="TOTALITEM12.1_14">'[145]A.P.U'!#REF!</definedName>
    <definedName name="TOTALITEM12.1_15">'[145]A.P.U'!#REF!</definedName>
    <definedName name="TOTALITEM12.1_16">'[145]A.P.U'!#REF!</definedName>
    <definedName name="TOTALITEM12.1_17">'[145]A.P.U'!#REF!</definedName>
    <definedName name="TOTALITEM12.1_18">'[145]A.P.U'!#REF!</definedName>
    <definedName name="TOTALITEM12.1_19">'[145]A.P.U'!#REF!</definedName>
    <definedName name="TOTALITEM12.1_2">'[144]A.P.U'!#REF!</definedName>
    <definedName name="TOTALITEM12.1_20">'[145]A.P.U'!#REF!</definedName>
    <definedName name="TOTALITEM12.1_21">'[145]A.P.U'!#REF!</definedName>
    <definedName name="TOTALITEM12.1_22">'[145]A.P.U'!#REF!</definedName>
    <definedName name="TOTALITEM12.1_23">'[145]A.P.U'!#REF!</definedName>
    <definedName name="TOTALITEM12.1_24">'[145]A.P.U'!#REF!</definedName>
    <definedName name="TOTALITEM12.1_25">'[145]A.P.U'!#REF!</definedName>
    <definedName name="TOTALITEM12.1_26">'[145]A.P.U'!#REF!</definedName>
    <definedName name="TOTALITEM12.1_27">'[145]A.P.U'!#REF!</definedName>
    <definedName name="TOTALITEM12.1_28">'[145]A.P.U'!#REF!</definedName>
    <definedName name="TOTALITEM12.1_29">'[145]A.P.U'!#REF!</definedName>
    <definedName name="TOTALITEM12.1_3">'[146]A.P.U'!#REF!</definedName>
    <definedName name="TOTALITEM12.1_30">'[145]A.P.U'!#REF!</definedName>
    <definedName name="TOTALITEM12.1_31">'[145]A.P.U'!#REF!</definedName>
    <definedName name="TOTALITEM12.1_32">'[145]A.P.U'!#REF!</definedName>
    <definedName name="TOTALITEM12.1_33">'[145]A.P.U'!#REF!</definedName>
    <definedName name="TOTALITEM12.1_34">'[145]A.P.U'!#REF!</definedName>
    <definedName name="TOTALITEM12.1_35">'[145]A.P.U'!#REF!</definedName>
    <definedName name="TOTALITEM12.1_36">'[145]A.P.U'!#REF!</definedName>
    <definedName name="TOTALITEM12.1_37">'[145]A.P.U'!#REF!</definedName>
    <definedName name="TOTALITEM12.1_38">'[145]A.P.U'!#REF!</definedName>
    <definedName name="TOTALITEM12.1_39">'[145]A.P.U'!#REF!</definedName>
    <definedName name="TOTALITEM12.1_4">'[144]A.P.U'!#REF!</definedName>
    <definedName name="TOTALITEM12.1_40">'[145]A.P.U'!#REF!</definedName>
    <definedName name="TOTALITEM12.1_41">'[145]A.P.U'!#REF!</definedName>
    <definedName name="TOTALITEM12.1_42">'[145]A.P.U'!#REF!</definedName>
    <definedName name="TOTALITEM12.1_43">'[145]A.P.U'!#REF!</definedName>
    <definedName name="TOTALITEM12.1_44">'[145]A.P.U'!#REF!</definedName>
    <definedName name="TOTALITEM12.1_45">'[145]A.P.U'!#REF!</definedName>
    <definedName name="TOTALITEM12.1_46">'[145]A.P.U'!#REF!</definedName>
    <definedName name="TOTALITEM12.1_47">'[145]A.P.U'!#REF!</definedName>
    <definedName name="TOTALITEM12.1_48">'[145]A.P.U'!#REF!</definedName>
    <definedName name="TOTALITEM12.1_49">'[145]A.P.U'!#REF!</definedName>
    <definedName name="TOTALITEM12.1_5">'[145]A.P.U'!#REF!</definedName>
    <definedName name="TOTALITEM12.1_50">'[145]A.P.U'!#REF!</definedName>
    <definedName name="TOTALITEM12.1_51">'[145]A.P.U'!#REF!</definedName>
    <definedName name="TOTALITEM12.1_52">'[145]A.P.U'!#REF!</definedName>
    <definedName name="TOTALITEM12.1_53">'[145]A.P.U'!#REF!</definedName>
    <definedName name="TOTALITEM12.1_54">'[145]A.P.U'!#REF!</definedName>
    <definedName name="TOTALITEM12.1_55">'[145]A.P.U'!#REF!</definedName>
    <definedName name="TOTALITEM12.1_56">'[145]A.P.U'!#REF!</definedName>
    <definedName name="TOTALITEM12.1_57">'[145]A.P.U'!#REF!</definedName>
    <definedName name="TOTALITEM12.1_58">'[145]A.P.U'!#REF!</definedName>
    <definedName name="TOTALITEM12.1_59">'[144]A.P.U'!#REF!</definedName>
    <definedName name="TOTALITEM12.1_60">'[144]A.P.U'!#REF!</definedName>
    <definedName name="TOTALITEM12.1_61">'[145]A.P.U'!#REF!</definedName>
    <definedName name="TOTALITEM12.1_62">'[145]A.P.U'!#REF!</definedName>
    <definedName name="TOTALITEM12.1_63">'[145]A.P.U'!#REF!</definedName>
    <definedName name="TOTALITEM12.1_64">'[145]A.P.U'!#REF!</definedName>
    <definedName name="TOTALITEM12.1_65">'[145]A.P.U'!#REF!</definedName>
    <definedName name="TOTALITEM12.1_66">'[145]A.P.U'!#REF!</definedName>
    <definedName name="TOTALITEM12.1_67">'[145]A.P.U'!#REF!</definedName>
    <definedName name="TOTALITEM12.1_68">'[145]A.P.U'!#REF!</definedName>
    <definedName name="TOTALITEM12.1_69">'[145]A.P.U'!#REF!</definedName>
    <definedName name="TOTALITEM12.1_70">'[145]A.P.U'!#REF!</definedName>
    <definedName name="TOTALITEM12.1_71">'[145]A.P.U'!#REF!</definedName>
    <definedName name="TOTALITEM12.1_72">'[145]A.P.U'!#REF!</definedName>
    <definedName name="TOTALITEM12.1_73">'[145]A.P.U'!#REF!</definedName>
    <definedName name="TOTALITEM12.1_74">'[145]A.P.U'!#REF!</definedName>
    <definedName name="TOTALITEM12.1_75">'[145]A.P.U'!#REF!</definedName>
    <definedName name="TOTALITEM12.1_76">'[145]A.P.U'!#REF!</definedName>
    <definedName name="TOTALITEM12.1_77">'[145]A.P.U'!#REF!</definedName>
    <definedName name="TOTALITEM12.1_78">'[145]A.P.U'!#REF!</definedName>
    <definedName name="TOTALITEM12.1_79">'[145]A.P.U'!#REF!</definedName>
    <definedName name="TOTALITEM12.1_80">'[145]A.P.U'!#REF!</definedName>
    <definedName name="TOTALITEM12.1_9">'[145]A.P.U'!#REF!</definedName>
    <definedName name="TOTALITEM12.10" localSheetId="5">'[143]A.P.U'!#REF!</definedName>
    <definedName name="TOTALITEM12.10">'[143]A.P.U'!#REF!</definedName>
    <definedName name="TOTALITEM12.10_1">'[144]A.P.U'!#REF!</definedName>
    <definedName name="TOTALITEM12.10_10">'[145]A.P.U'!#REF!</definedName>
    <definedName name="TOTALITEM12.10_11">'[145]A.P.U'!#REF!</definedName>
    <definedName name="TOTALITEM12.10_12">'[145]A.P.U'!#REF!</definedName>
    <definedName name="TOTALITEM12.10_13">'[145]A.P.U'!#REF!</definedName>
    <definedName name="TOTALITEM12.10_14">'[145]A.P.U'!#REF!</definedName>
    <definedName name="TOTALITEM12.10_15">'[145]A.P.U'!#REF!</definedName>
    <definedName name="TOTALITEM12.10_16">'[145]A.P.U'!#REF!</definedName>
    <definedName name="TOTALITEM12.10_17">'[145]A.P.U'!#REF!</definedName>
    <definedName name="TOTALITEM12.10_18">'[145]A.P.U'!#REF!</definedName>
    <definedName name="TOTALITEM12.10_19">'[145]A.P.U'!#REF!</definedName>
    <definedName name="TOTALITEM12.10_2">'[144]A.P.U'!#REF!</definedName>
    <definedName name="TOTALITEM12.10_20">'[145]A.P.U'!#REF!</definedName>
    <definedName name="TOTALITEM12.10_21">'[145]A.P.U'!#REF!</definedName>
    <definedName name="TOTALITEM12.10_22">'[145]A.P.U'!#REF!</definedName>
    <definedName name="TOTALITEM12.10_23">'[145]A.P.U'!#REF!</definedName>
    <definedName name="TOTALITEM12.10_24">'[145]A.P.U'!#REF!</definedName>
    <definedName name="TOTALITEM12.10_25">'[145]A.P.U'!#REF!</definedName>
    <definedName name="TOTALITEM12.10_26">'[145]A.P.U'!#REF!</definedName>
    <definedName name="TOTALITEM12.10_27">'[145]A.P.U'!#REF!</definedName>
    <definedName name="TOTALITEM12.10_28">'[145]A.P.U'!#REF!</definedName>
    <definedName name="TOTALITEM12.10_29">'[145]A.P.U'!#REF!</definedName>
    <definedName name="TOTALITEM12.10_3">'[146]A.P.U'!#REF!</definedName>
    <definedName name="TOTALITEM12.10_30">'[145]A.P.U'!#REF!</definedName>
    <definedName name="TOTALITEM12.10_31">'[145]A.P.U'!#REF!</definedName>
    <definedName name="TOTALITEM12.10_32">'[145]A.P.U'!#REF!</definedName>
    <definedName name="TOTALITEM12.10_33">'[145]A.P.U'!#REF!</definedName>
    <definedName name="TOTALITEM12.10_34">'[145]A.P.U'!#REF!</definedName>
    <definedName name="TOTALITEM12.10_35">'[145]A.P.U'!#REF!</definedName>
    <definedName name="TOTALITEM12.10_36">'[145]A.P.U'!#REF!</definedName>
    <definedName name="TOTALITEM12.10_37">'[145]A.P.U'!#REF!</definedName>
    <definedName name="TOTALITEM12.10_38">'[145]A.P.U'!#REF!</definedName>
    <definedName name="TOTALITEM12.10_39">'[145]A.P.U'!#REF!</definedName>
    <definedName name="TOTALITEM12.10_4">'[144]A.P.U'!#REF!</definedName>
    <definedName name="TOTALITEM12.10_40">'[145]A.P.U'!#REF!</definedName>
    <definedName name="TOTALITEM12.10_41">'[145]A.P.U'!#REF!</definedName>
    <definedName name="TOTALITEM12.10_42">'[145]A.P.U'!#REF!</definedName>
    <definedName name="TOTALITEM12.10_43">'[145]A.P.U'!#REF!</definedName>
    <definedName name="TOTALITEM12.10_44">'[145]A.P.U'!#REF!</definedName>
    <definedName name="TOTALITEM12.10_45">'[145]A.P.U'!#REF!</definedName>
    <definedName name="TOTALITEM12.10_46">'[145]A.P.U'!#REF!</definedName>
    <definedName name="TOTALITEM12.10_47">'[145]A.P.U'!#REF!</definedName>
    <definedName name="TOTALITEM12.10_48">'[145]A.P.U'!#REF!</definedName>
    <definedName name="TOTALITEM12.10_49">'[145]A.P.U'!#REF!</definedName>
    <definedName name="TOTALITEM12.10_5">'[145]A.P.U'!#REF!</definedName>
    <definedName name="TOTALITEM12.10_50">'[145]A.P.U'!#REF!</definedName>
    <definedName name="TOTALITEM12.10_51">'[145]A.P.U'!#REF!</definedName>
    <definedName name="TOTALITEM12.10_52">'[145]A.P.U'!#REF!</definedName>
    <definedName name="TOTALITEM12.10_53">'[145]A.P.U'!#REF!</definedName>
    <definedName name="TOTALITEM12.10_54">'[145]A.P.U'!#REF!</definedName>
    <definedName name="TOTALITEM12.10_55">'[145]A.P.U'!#REF!</definedName>
    <definedName name="TOTALITEM12.10_56">'[145]A.P.U'!#REF!</definedName>
    <definedName name="TOTALITEM12.10_57">'[145]A.P.U'!#REF!</definedName>
    <definedName name="TOTALITEM12.10_58">'[145]A.P.U'!#REF!</definedName>
    <definedName name="TOTALITEM12.10_59">'[144]A.P.U'!#REF!</definedName>
    <definedName name="TOTALITEM12.10_60">'[144]A.P.U'!#REF!</definedName>
    <definedName name="TOTALITEM12.10_61">'[145]A.P.U'!#REF!</definedName>
    <definedName name="TOTALITEM12.10_62">'[145]A.P.U'!#REF!</definedName>
    <definedName name="TOTALITEM12.10_63">'[145]A.P.U'!#REF!</definedName>
    <definedName name="TOTALITEM12.10_64">'[145]A.P.U'!#REF!</definedName>
    <definedName name="TOTALITEM12.10_65">'[145]A.P.U'!#REF!</definedName>
    <definedName name="TOTALITEM12.10_66">'[145]A.P.U'!#REF!</definedName>
    <definedName name="TOTALITEM12.10_67">'[145]A.P.U'!#REF!</definedName>
    <definedName name="TOTALITEM12.10_68">'[145]A.P.U'!#REF!</definedName>
    <definedName name="TOTALITEM12.10_69">'[145]A.P.U'!#REF!</definedName>
    <definedName name="TOTALITEM12.10_70">'[145]A.P.U'!#REF!</definedName>
    <definedName name="TOTALITEM12.10_71">'[145]A.P.U'!#REF!</definedName>
    <definedName name="TOTALITEM12.10_72">'[145]A.P.U'!#REF!</definedName>
    <definedName name="TOTALITEM12.10_73">'[145]A.P.U'!#REF!</definedName>
    <definedName name="TOTALITEM12.10_74">'[145]A.P.U'!#REF!</definedName>
    <definedName name="TOTALITEM12.10_75">'[145]A.P.U'!#REF!</definedName>
    <definedName name="TOTALITEM12.10_76">'[145]A.P.U'!#REF!</definedName>
    <definedName name="TOTALITEM12.10_77">'[145]A.P.U'!#REF!</definedName>
    <definedName name="TOTALITEM12.10_78">'[145]A.P.U'!#REF!</definedName>
    <definedName name="TOTALITEM12.10_79">'[145]A.P.U'!#REF!</definedName>
    <definedName name="TOTALITEM12.10_80">'[145]A.P.U'!#REF!</definedName>
    <definedName name="TOTALITEM12.10_9">'[145]A.P.U'!#REF!</definedName>
    <definedName name="TOTALITEM12.2" localSheetId="5">'[143]A.P.U'!#REF!</definedName>
    <definedName name="TOTALITEM12.2">'[143]A.P.U'!#REF!</definedName>
    <definedName name="TOTALITEM12.2_1">'[144]A.P.U'!#REF!</definedName>
    <definedName name="TOTALITEM12.2_10">'[145]A.P.U'!#REF!</definedName>
    <definedName name="TOTALITEM12.2_11">'[145]A.P.U'!#REF!</definedName>
    <definedName name="TOTALITEM12.2_12">'[145]A.P.U'!#REF!</definedName>
    <definedName name="TOTALITEM12.2_13">'[145]A.P.U'!#REF!</definedName>
    <definedName name="TOTALITEM12.2_14">'[145]A.P.U'!#REF!</definedName>
    <definedName name="TOTALITEM12.2_15">'[145]A.P.U'!#REF!</definedName>
    <definedName name="TOTALITEM12.2_16">'[145]A.P.U'!#REF!</definedName>
    <definedName name="TOTALITEM12.2_17">'[145]A.P.U'!#REF!</definedName>
    <definedName name="TOTALITEM12.2_18">'[145]A.P.U'!#REF!</definedName>
    <definedName name="TOTALITEM12.2_19">'[145]A.P.U'!#REF!</definedName>
    <definedName name="TOTALITEM12.2_2">'[144]A.P.U'!#REF!</definedName>
    <definedName name="TOTALITEM12.2_20">'[145]A.P.U'!#REF!</definedName>
    <definedName name="TOTALITEM12.2_21">'[145]A.P.U'!#REF!</definedName>
    <definedName name="TOTALITEM12.2_22">'[145]A.P.U'!#REF!</definedName>
    <definedName name="TOTALITEM12.2_23">'[145]A.P.U'!#REF!</definedName>
    <definedName name="TOTALITEM12.2_24">'[145]A.P.U'!#REF!</definedName>
    <definedName name="TOTALITEM12.2_25">'[145]A.P.U'!#REF!</definedName>
    <definedName name="TOTALITEM12.2_26">'[145]A.P.U'!#REF!</definedName>
    <definedName name="TOTALITEM12.2_27">'[145]A.P.U'!#REF!</definedName>
    <definedName name="TOTALITEM12.2_28">'[145]A.P.U'!#REF!</definedName>
    <definedName name="TOTALITEM12.2_29">'[145]A.P.U'!#REF!</definedName>
    <definedName name="TOTALITEM12.2_3">'[146]A.P.U'!#REF!</definedName>
    <definedName name="TOTALITEM12.2_30">'[145]A.P.U'!#REF!</definedName>
    <definedName name="TOTALITEM12.2_31">'[145]A.P.U'!#REF!</definedName>
    <definedName name="TOTALITEM12.2_32">'[145]A.P.U'!#REF!</definedName>
    <definedName name="TOTALITEM12.2_33">'[145]A.P.U'!#REF!</definedName>
    <definedName name="TOTALITEM12.2_34">'[145]A.P.U'!#REF!</definedName>
    <definedName name="TOTALITEM12.2_35">'[145]A.P.U'!#REF!</definedName>
    <definedName name="TOTALITEM12.2_36">'[145]A.P.U'!#REF!</definedName>
    <definedName name="TOTALITEM12.2_37">'[145]A.P.U'!#REF!</definedName>
    <definedName name="TOTALITEM12.2_38">'[145]A.P.U'!#REF!</definedName>
    <definedName name="TOTALITEM12.2_39">'[145]A.P.U'!#REF!</definedName>
    <definedName name="TOTALITEM12.2_4">'[144]A.P.U'!#REF!</definedName>
    <definedName name="TOTALITEM12.2_40">'[145]A.P.U'!#REF!</definedName>
    <definedName name="TOTALITEM12.2_41">'[145]A.P.U'!#REF!</definedName>
    <definedName name="TOTALITEM12.2_42">'[145]A.P.U'!#REF!</definedName>
    <definedName name="TOTALITEM12.2_43">'[145]A.P.U'!#REF!</definedName>
    <definedName name="TOTALITEM12.2_44">'[145]A.P.U'!#REF!</definedName>
    <definedName name="TOTALITEM12.2_45">'[145]A.P.U'!#REF!</definedName>
    <definedName name="TOTALITEM12.2_46">'[145]A.P.U'!#REF!</definedName>
    <definedName name="TOTALITEM12.2_47">'[145]A.P.U'!#REF!</definedName>
    <definedName name="TOTALITEM12.2_48">'[145]A.P.U'!#REF!</definedName>
    <definedName name="TOTALITEM12.2_49">'[145]A.P.U'!#REF!</definedName>
    <definedName name="TOTALITEM12.2_5">'[145]A.P.U'!#REF!</definedName>
    <definedName name="TOTALITEM12.2_50">'[145]A.P.U'!#REF!</definedName>
    <definedName name="TOTALITEM12.2_51">'[145]A.P.U'!#REF!</definedName>
    <definedName name="TOTALITEM12.2_52">'[145]A.P.U'!#REF!</definedName>
    <definedName name="TOTALITEM12.2_53">'[145]A.P.U'!#REF!</definedName>
    <definedName name="TOTALITEM12.2_54">'[145]A.P.U'!#REF!</definedName>
    <definedName name="TOTALITEM12.2_55">'[145]A.P.U'!#REF!</definedName>
    <definedName name="TOTALITEM12.2_56">'[145]A.P.U'!#REF!</definedName>
    <definedName name="TOTALITEM12.2_57">'[145]A.P.U'!#REF!</definedName>
    <definedName name="TOTALITEM12.2_58">'[145]A.P.U'!#REF!</definedName>
    <definedName name="TOTALITEM12.2_59">'[144]A.P.U'!#REF!</definedName>
    <definedName name="TOTALITEM12.2_60">'[144]A.P.U'!#REF!</definedName>
    <definedName name="TOTALITEM12.2_61">'[145]A.P.U'!#REF!</definedName>
    <definedName name="TOTALITEM12.2_62">'[145]A.P.U'!#REF!</definedName>
    <definedName name="TOTALITEM12.2_63">'[145]A.P.U'!#REF!</definedName>
    <definedName name="TOTALITEM12.2_64">'[145]A.P.U'!#REF!</definedName>
    <definedName name="TOTALITEM12.2_65">'[145]A.P.U'!#REF!</definedName>
    <definedName name="TOTALITEM12.2_66">'[145]A.P.U'!#REF!</definedName>
    <definedName name="TOTALITEM12.2_67">'[145]A.P.U'!#REF!</definedName>
    <definedName name="TOTALITEM12.2_68">'[145]A.P.U'!#REF!</definedName>
    <definedName name="TOTALITEM12.2_69">'[145]A.P.U'!#REF!</definedName>
    <definedName name="TOTALITEM12.2_70">'[145]A.P.U'!#REF!</definedName>
    <definedName name="TOTALITEM12.2_71">'[145]A.P.U'!#REF!</definedName>
    <definedName name="TOTALITEM12.2_72">'[145]A.P.U'!#REF!</definedName>
    <definedName name="TOTALITEM12.2_73">'[145]A.P.U'!#REF!</definedName>
    <definedName name="TOTALITEM12.2_74">'[145]A.P.U'!#REF!</definedName>
    <definedName name="TOTALITEM12.2_75">'[145]A.P.U'!#REF!</definedName>
    <definedName name="TOTALITEM12.2_76">'[145]A.P.U'!#REF!</definedName>
    <definedName name="TOTALITEM12.2_77">'[145]A.P.U'!#REF!</definedName>
    <definedName name="TOTALITEM12.2_78">'[145]A.P.U'!#REF!</definedName>
    <definedName name="TOTALITEM12.2_79">'[145]A.P.U'!#REF!</definedName>
    <definedName name="TOTALITEM12.2_80">'[145]A.P.U'!#REF!</definedName>
    <definedName name="TOTALITEM12.2_9">'[145]A.P.U'!#REF!</definedName>
    <definedName name="TOTALITEM12.3" localSheetId="5">'[143]A.P.U'!#REF!</definedName>
    <definedName name="TOTALITEM12.3">'[143]A.P.U'!#REF!</definedName>
    <definedName name="TOTALITEM12.3_1">'[144]A.P.U'!#REF!</definedName>
    <definedName name="TOTALITEM12.3_10">'[145]A.P.U'!#REF!</definedName>
    <definedName name="TOTALITEM12.3_11">'[145]A.P.U'!#REF!</definedName>
    <definedName name="TOTALITEM12.3_12">'[145]A.P.U'!#REF!</definedName>
    <definedName name="TOTALITEM12.3_13">'[145]A.P.U'!#REF!</definedName>
    <definedName name="TOTALITEM12.3_14">'[145]A.P.U'!#REF!</definedName>
    <definedName name="TOTALITEM12.3_15">'[145]A.P.U'!#REF!</definedName>
    <definedName name="TOTALITEM12.3_16">'[145]A.P.U'!#REF!</definedName>
    <definedName name="TOTALITEM12.3_17">'[145]A.P.U'!#REF!</definedName>
    <definedName name="TOTALITEM12.3_18">'[145]A.P.U'!#REF!</definedName>
    <definedName name="TOTALITEM12.3_19">'[145]A.P.U'!#REF!</definedName>
    <definedName name="TOTALITEM12.3_2">'[144]A.P.U'!#REF!</definedName>
    <definedName name="TOTALITEM12.3_20">'[145]A.P.U'!#REF!</definedName>
    <definedName name="TOTALITEM12.3_21">'[145]A.P.U'!#REF!</definedName>
    <definedName name="TOTALITEM12.3_22">'[145]A.P.U'!#REF!</definedName>
    <definedName name="TOTALITEM12.3_23">'[145]A.P.U'!#REF!</definedName>
    <definedName name="TOTALITEM12.3_24">'[145]A.P.U'!#REF!</definedName>
    <definedName name="TOTALITEM12.3_25">'[145]A.P.U'!#REF!</definedName>
    <definedName name="TOTALITEM12.3_26">'[145]A.P.U'!#REF!</definedName>
    <definedName name="TOTALITEM12.3_27">'[145]A.P.U'!#REF!</definedName>
    <definedName name="TOTALITEM12.3_28">'[145]A.P.U'!#REF!</definedName>
    <definedName name="TOTALITEM12.3_29">'[145]A.P.U'!#REF!</definedName>
    <definedName name="TOTALITEM12.3_3">'[146]A.P.U'!#REF!</definedName>
    <definedName name="TOTALITEM12.3_30">'[145]A.P.U'!#REF!</definedName>
    <definedName name="TOTALITEM12.3_31">'[145]A.P.U'!#REF!</definedName>
    <definedName name="TOTALITEM12.3_32">'[145]A.P.U'!#REF!</definedName>
    <definedName name="TOTALITEM12.3_33">'[145]A.P.U'!#REF!</definedName>
    <definedName name="TOTALITEM12.3_34">'[145]A.P.U'!#REF!</definedName>
    <definedName name="TOTALITEM12.3_35">'[145]A.P.U'!#REF!</definedName>
    <definedName name="TOTALITEM12.3_36">'[145]A.P.U'!#REF!</definedName>
    <definedName name="TOTALITEM12.3_37">'[145]A.P.U'!#REF!</definedName>
    <definedName name="TOTALITEM12.3_38">'[145]A.P.U'!#REF!</definedName>
    <definedName name="TOTALITEM12.3_39">'[145]A.P.U'!#REF!</definedName>
    <definedName name="TOTALITEM12.3_4">'[144]A.P.U'!#REF!</definedName>
    <definedName name="TOTALITEM12.3_40">'[145]A.P.U'!#REF!</definedName>
    <definedName name="TOTALITEM12.3_41">'[145]A.P.U'!#REF!</definedName>
    <definedName name="TOTALITEM12.3_42">'[145]A.P.U'!#REF!</definedName>
    <definedName name="TOTALITEM12.3_43">'[145]A.P.U'!#REF!</definedName>
    <definedName name="TOTALITEM12.3_44">'[145]A.P.U'!#REF!</definedName>
    <definedName name="TOTALITEM12.3_45">'[145]A.P.U'!#REF!</definedName>
    <definedName name="TOTALITEM12.3_46">'[145]A.P.U'!#REF!</definedName>
    <definedName name="TOTALITEM12.3_47">'[145]A.P.U'!#REF!</definedName>
    <definedName name="TOTALITEM12.3_48">'[145]A.P.U'!#REF!</definedName>
    <definedName name="TOTALITEM12.3_49">'[145]A.P.U'!#REF!</definedName>
    <definedName name="TOTALITEM12.3_5">'[145]A.P.U'!#REF!</definedName>
    <definedName name="TOTALITEM12.3_50">'[145]A.P.U'!#REF!</definedName>
    <definedName name="TOTALITEM12.3_51">'[145]A.P.U'!#REF!</definedName>
    <definedName name="TOTALITEM12.3_52">'[145]A.P.U'!#REF!</definedName>
    <definedName name="TOTALITEM12.3_53">'[145]A.P.U'!#REF!</definedName>
    <definedName name="TOTALITEM12.3_54">'[145]A.P.U'!#REF!</definedName>
    <definedName name="TOTALITEM12.3_55">'[145]A.P.U'!#REF!</definedName>
    <definedName name="TOTALITEM12.3_56">'[145]A.P.U'!#REF!</definedName>
    <definedName name="TOTALITEM12.3_57">'[145]A.P.U'!#REF!</definedName>
    <definedName name="TOTALITEM12.3_58">'[145]A.P.U'!#REF!</definedName>
    <definedName name="TOTALITEM12.3_59">'[144]A.P.U'!#REF!</definedName>
    <definedName name="TOTALITEM12.3_60">'[144]A.P.U'!#REF!</definedName>
    <definedName name="TOTALITEM12.3_61">'[145]A.P.U'!#REF!</definedName>
    <definedName name="TOTALITEM12.3_62">'[145]A.P.U'!#REF!</definedName>
    <definedName name="TOTALITEM12.3_63">'[145]A.P.U'!#REF!</definedName>
    <definedName name="TOTALITEM12.3_64">'[145]A.P.U'!#REF!</definedName>
    <definedName name="TOTALITEM12.3_65">'[145]A.P.U'!#REF!</definedName>
    <definedName name="TOTALITEM12.3_66">'[145]A.P.U'!#REF!</definedName>
    <definedName name="TOTALITEM12.3_67">'[145]A.P.U'!#REF!</definedName>
    <definedName name="TOTALITEM12.3_68">'[145]A.P.U'!#REF!</definedName>
    <definedName name="TOTALITEM12.3_69">'[145]A.P.U'!#REF!</definedName>
    <definedName name="TOTALITEM12.3_70">'[145]A.P.U'!#REF!</definedName>
    <definedName name="TOTALITEM12.3_71">'[145]A.P.U'!#REF!</definedName>
    <definedName name="TOTALITEM12.3_72">'[145]A.P.U'!#REF!</definedName>
    <definedName name="TOTALITEM12.3_73">'[145]A.P.U'!#REF!</definedName>
    <definedName name="TOTALITEM12.3_74">'[145]A.P.U'!#REF!</definedName>
    <definedName name="TOTALITEM12.3_75">'[145]A.P.U'!#REF!</definedName>
    <definedName name="TOTALITEM12.3_76">'[145]A.P.U'!#REF!</definedName>
    <definedName name="TOTALITEM12.3_77">'[145]A.P.U'!#REF!</definedName>
    <definedName name="TOTALITEM12.3_78">'[145]A.P.U'!#REF!</definedName>
    <definedName name="TOTALITEM12.3_79">'[145]A.P.U'!#REF!</definedName>
    <definedName name="TOTALITEM12.3_80">'[145]A.P.U'!#REF!</definedName>
    <definedName name="TOTALITEM12.3_9">'[145]A.P.U'!#REF!</definedName>
    <definedName name="TOTALITEM12.4" localSheetId="5">'[143]A.P.U'!#REF!</definedName>
    <definedName name="TOTALITEM12.4">'[143]A.P.U'!#REF!</definedName>
    <definedName name="TOTALITEM12.4_1">'[144]A.P.U'!#REF!</definedName>
    <definedName name="TOTALITEM12.4_10">'[145]A.P.U'!#REF!</definedName>
    <definedName name="TOTALITEM12.4_11">'[145]A.P.U'!#REF!</definedName>
    <definedName name="TOTALITEM12.4_12">'[145]A.P.U'!#REF!</definedName>
    <definedName name="TOTALITEM12.4_13">'[145]A.P.U'!#REF!</definedName>
    <definedName name="TOTALITEM12.4_14">'[145]A.P.U'!#REF!</definedName>
    <definedName name="TOTALITEM12.4_15">'[145]A.P.U'!#REF!</definedName>
    <definedName name="TOTALITEM12.4_16">'[145]A.P.U'!#REF!</definedName>
    <definedName name="TOTALITEM12.4_17">'[145]A.P.U'!#REF!</definedName>
    <definedName name="TOTALITEM12.4_18">'[145]A.P.U'!#REF!</definedName>
    <definedName name="TOTALITEM12.4_19">'[145]A.P.U'!#REF!</definedName>
    <definedName name="TOTALITEM12.4_2">'[144]A.P.U'!#REF!</definedName>
    <definedName name="TOTALITEM12.4_20">'[145]A.P.U'!#REF!</definedName>
    <definedName name="TOTALITEM12.4_21">'[145]A.P.U'!#REF!</definedName>
    <definedName name="TOTALITEM12.4_22">'[145]A.P.U'!#REF!</definedName>
    <definedName name="TOTALITEM12.4_23">'[145]A.P.U'!#REF!</definedName>
    <definedName name="TOTALITEM12.4_24">'[145]A.P.U'!#REF!</definedName>
    <definedName name="TOTALITEM12.4_25">'[145]A.P.U'!#REF!</definedName>
    <definedName name="TOTALITEM12.4_26">'[145]A.P.U'!#REF!</definedName>
    <definedName name="TOTALITEM12.4_27">'[145]A.P.U'!#REF!</definedName>
    <definedName name="TOTALITEM12.4_28">'[145]A.P.U'!#REF!</definedName>
    <definedName name="TOTALITEM12.4_29">'[145]A.P.U'!#REF!</definedName>
    <definedName name="TOTALITEM12.4_3">'[146]A.P.U'!#REF!</definedName>
    <definedName name="TOTALITEM12.4_30">'[145]A.P.U'!#REF!</definedName>
    <definedName name="TOTALITEM12.4_31">'[145]A.P.U'!#REF!</definedName>
    <definedName name="TOTALITEM12.4_32">'[145]A.P.U'!#REF!</definedName>
    <definedName name="TOTALITEM12.4_33">'[145]A.P.U'!#REF!</definedName>
    <definedName name="TOTALITEM12.4_34">'[145]A.P.U'!#REF!</definedName>
    <definedName name="TOTALITEM12.4_35">'[145]A.P.U'!#REF!</definedName>
    <definedName name="TOTALITEM12.4_36">'[145]A.P.U'!#REF!</definedName>
    <definedName name="TOTALITEM12.4_37">'[145]A.P.U'!#REF!</definedName>
    <definedName name="TOTALITEM12.4_38">'[145]A.P.U'!#REF!</definedName>
    <definedName name="TOTALITEM12.4_39">'[145]A.P.U'!#REF!</definedName>
    <definedName name="TOTALITEM12.4_4">'[144]A.P.U'!#REF!</definedName>
    <definedName name="TOTALITEM12.4_40">'[145]A.P.U'!#REF!</definedName>
    <definedName name="TOTALITEM12.4_41">'[145]A.P.U'!#REF!</definedName>
    <definedName name="TOTALITEM12.4_42">'[145]A.P.U'!#REF!</definedName>
    <definedName name="TOTALITEM12.4_43">'[145]A.P.U'!#REF!</definedName>
    <definedName name="TOTALITEM12.4_44">'[145]A.P.U'!#REF!</definedName>
    <definedName name="TOTALITEM12.4_45">'[145]A.P.U'!#REF!</definedName>
    <definedName name="TOTALITEM12.4_46">'[145]A.P.U'!#REF!</definedName>
    <definedName name="TOTALITEM12.4_47">'[145]A.P.U'!#REF!</definedName>
    <definedName name="TOTALITEM12.4_48">'[145]A.P.U'!#REF!</definedName>
    <definedName name="TOTALITEM12.4_49">'[145]A.P.U'!#REF!</definedName>
    <definedName name="TOTALITEM12.4_5">'[145]A.P.U'!#REF!</definedName>
    <definedName name="TOTALITEM12.4_50">'[145]A.P.U'!#REF!</definedName>
    <definedName name="TOTALITEM12.4_51">'[145]A.P.U'!#REF!</definedName>
    <definedName name="TOTALITEM12.4_52">'[145]A.P.U'!#REF!</definedName>
    <definedName name="TOTALITEM12.4_53">'[145]A.P.U'!#REF!</definedName>
    <definedName name="TOTALITEM12.4_54">'[145]A.P.U'!#REF!</definedName>
    <definedName name="TOTALITEM12.4_55">'[145]A.P.U'!#REF!</definedName>
    <definedName name="TOTALITEM12.4_56">'[145]A.P.U'!#REF!</definedName>
    <definedName name="TOTALITEM12.4_57">'[145]A.P.U'!#REF!</definedName>
    <definedName name="TOTALITEM12.4_58">'[145]A.P.U'!#REF!</definedName>
    <definedName name="TOTALITEM12.4_59">'[144]A.P.U'!#REF!</definedName>
    <definedName name="TOTALITEM12.4_60">'[144]A.P.U'!#REF!</definedName>
    <definedName name="TOTALITEM12.4_61">'[145]A.P.U'!#REF!</definedName>
    <definedName name="TOTALITEM12.4_62">'[145]A.P.U'!#REF!</definedName>
    <definedName name="TOTALITEM12.4_63">'[145]A.P.U'!#REF!</definedName>
    <definedName name="TOTALITEM12.4_64">'[145]A.P.U'!#REF!</definedName>
    <definedName name="TOTALITEM12.4_65">'[145]A.P.U'!#REF!</definedName>
    <definedName name="TOTALITEM12.4_66">'[145]A.P.U'!#REF!</definedName>
    <definedName name="TOTALITEM12.4_67">'[145]A.P.U'!#REF!</definedName>
    <definedName name="TOTALITEM12.4_68">'[145]A.P.U'!#REF!</definedName>
    <definedName name="TOTALITEM12.4_69">'[145]A.P.U'!#REF!</definedName>
    <definedName name="TOTALITEM12.4_70">'[145]A.P.U'!#REF!</definedName>
    <definedName name="TOTALITEM12.4_71">'[145]A.P.U'!#REF!</definedName>
    <definedName name="TOTALITEM12.4_72">'[145]A.P.U'!#REF!</definedName>
    <definedName name="TOTALITEM12.4_73">'[145]A.P.U'!#REF!</definedName>
    <definedName name="TOTALITEM12.4_74">'[145]A.P.U'!#REF!</definedName>
    <definedName name="TOTALITEM12.4_75">'[145]A.P.U'!#REF!</definedName>
    <definedName name="TOTALITEM12.4_76">'[145]A.P.U'!#REF!</definedName>
    <definedName name="TOTALITEM12.4_77">'[145]A.P.U'!#REF!</definedName>
    <definedName name="TOTALITEM12.4_78">'[145]A.P.U'!#REF!</definedName>
    <definedName name="TOTALITEM12.4_79">'[145]A.P.U'!#REF!</definedName>
    <definedName name="TOTALITEM12.4_80">'[145]A.P.U'!#REF!</definedName>
    <definedName name="TOTALITEM12.4_9">'[145]A.P.U'!#REF!</definedName>
    <definedName name="TOTALITEM12.5" localSheetId="5">'[143]A.P.U'!#REF!</definedName>
    <definedName name="TOTALITEM12.5">'[143]A.P.U'!#REF!</definedName>
    <definedName name="TOTALITEM12.5_1">'[144]A.P.U'!#REF!</definedName>
    <definedName name="TOTALITEM12.5_10">'[145]A.P.U'!#REF!</definedName>
    <definedName name="TOTALITEM12.5_11">'[145]A.P.U'!#REF!</definedName>
    <definedName name="TOTALITEM12.5_12">'[145]A.P.U'!#REF!</definedName>
    <definedName name="TOTALITEM12.5_13">'[145]A.P.U'!#REF!</definedName>
    <definedName name="TOTALITEM12.5_14">'[145]A.P.U'!#REF!</definedName>
    <definedName name="TOTALITEM12.5_15">'[145]A.P.U'!#REF!</definedName>
    <definedName name="TOTALITEM12.5_16">'[145]A.P.U'!#REF!</definedName>
    <definedName name="TOTALITEM12.5_17">'[145]A.P.U'!#REF!</definedName>
    <definedName name="TOTALITEM12.5_18">'[145]A.P.U'!#REF!</definedName>
    <definedName name="TOTALITEM12.5_19">'[145]A.P.U'!#REF!</definedName>
    <definedName name="TOTALITEM12.5_2">'[144]A.P.U'!#REF!</definedName>
    <definedName name="TOTALITEM12.5_20">'[145]A.P.U'!#REF!</definedName>
    <definedName name="TOTALITEM12.5_21">'[145]A.P.U'!#REF!</definedName>
    <definedName name="TOTALITEM12.5_22">'[145]A.P.U'!#REF!</definedName>
    <definedName name="TOTALITEM12.5_23">'[145]A.P.U'!#REF!</definedName>
    <definedName name="TOTALITEM12.5_24">'[145]A.P.U'!#REF!</definedName>
    <definedName name="TOTALITEM12.5_25">'[145]A.P.U'!#REF!</definedName>
    <definedName name="TOTALITEM12.5_26">'[145]A.P.U'!#REF!</definedName>
    <definedName name="TOTALITEM12.5_27">'[145]A.P.U'!#REF!</definedName>
    <definedName name="TOTALITEM12.5_28">'[145]A.P.U'!#REF!</definedName>
    <definedName name="TOTALITEM12.5_29">'[145]A.P.U'!#REF!</definedName>
    <definedName name="TOTALITEM12.5_3">'[146]A.P.U'!#REF!</definedName>
    <definedName name="TOTALITEM12.5_30">'[145]A.P.U'!#REF!</definedName>
    <definedName name="TOTALITEM12.5_31">'[145]A.P.U'!#REF!</definedName>
    <definedName name="TOTALITEM12.5_32">'[145]A.P.U'!#REF!</definedName>
    <definedName name="TOTALITEM12.5_33">'[145]A.P.U'!#REF!</definedName>
    <definedName name="TOTALITEM12.5_34">'[145]A.P.U'!#REF!</definedName>
    <definedName name="TOTALITEM12.5_35">'[145]A.P.U'!#REF!</definedName>
    <definedName name="TOTALITEM12.5_36">'[145]A.P.U'!#REF!</definedName>
    <definedName name="TOTALITEM12.5_37">'[145]A.P.U'!#REF!</definedName>
    <definedName name="TOTALITEM12.5_38">'[145]A.P.U'!#REF!</definedName>
    <definedName name="TOTALITEM12.5_39">'[145]A.P.U'!#REF!</definedName>
    <definedName name="TOTALITEM12.5_4">'[144]A.P.U'!#REF!</definedName>
    <definedName name="TOTALITEM12.5_40">'[145]A.P.U'!#REF!</definedName>
    <definedName name="TOTALITEM12.5_41">'[145]A.P.U'!#REF!</definedName>
    <definedName name="TOTALITEM12.5_42">'[145]A.P.U'!#REF!</definedName>
    <definedName name="TOTALITEM12.5_43">'[145]A.P.U'!#REF!</definedName>
    <definedName name="TOTALITEM12.5_44">'[145]A.P.U'!#REF!</definedName>
    <definedName name="TOTALITEM12.5_45">'[145]A.P.U'!#REF!</definedName>
    <definedName name="TOTALITEM12.5_46">'[145]A.P.U'!#REF!</definedName>
    <definedName name="TOTALITEM12.5_47">'[145]A.P.U'!#REF!</definedName>
    <definedName name="TOTALITEM12.5_48">'[145]A.P.U'!#REF!</definedName>
    <definedName name="TOTALITEM12.5_49">'[145]A.P.U'!#REF!</definedName>
    <definedName name="TOTALITEM12.5_5">'[145]A.P.U'!#REF!</definedName>
    <definedName name="TOTALITEM12.5_50">'[145]A.P.U'!#REF!</definedName>
    <definedName name="TOTALITEM12.5_51">'[145]A.P.U'!#REF!</definedName>
    <definedName name="TOTALITEM12.5_52">'[145]A.P.U'!#REF!</definedName>
    <definedName name="TOTALITEM12.5_53">'[145]A.P.U'!#REF!</definedName>
    <definedName name="TOTALITEM12.5_54">'[145]A.P.U'!#REF!</definedName>
    <definedName name="TOTALITEM12.5_55">'[145]A.P.U'!#REF!</definedName>
    <definedName name="TOTALITEM12.5_56">'[145]A.P.U'!#REF!</definedName>
    <definedName name="TOTALITEM12.5_57">'[145]A.P.U'!#REF!</definedName>
    <definedName name="TOTALITEM12.5_58">'[145]A.P.U'!#REF!</definedName>
    <definedName name="TOTALITEM12.5_59">'[144]A.P.U'!#REF!</definedName>
    <definedName name="TOTALITEM12.5_60">'[144]A.P.U'!#REF!</definedName>
    <definedName name="TOTALITEM12.5_61">'[145]A.P.U'!#REF!</definedName>
    <definedName name="TOTALITEM12.5_62">'[145]A.P.U'!#REF!</definedName>
    <definedName name="TOTALITEM12.5_63">'[145]A.P.U'!#REF!</definedName>
    <definedName name="TOTALITEM12.5_64">'[145]A.P.U'!#REF!</definedName>
    <definedName name="TOTALITEM12.5_65">'[145]A.P.U'!#REF!</definedName>
    <definedName name="TOTALITEM12.5_66">'[145]A.P.U'!#REF!</definedName>
    <definedName name="TOTALITEM12.5_67">'[145]A.P.U'!#REF!</definedName>
    <definedName name="TOTALITEM12.5_68">'[145]A.P.U'!#REF!</definedName>
    <definedName name="TOTALITEM12.5_69">'[145]A.P.U'!#REF!</definedName>
    <definedName name="TOTALITEM12.5_70">'[145]A.P.U'!#REF!</definedName>
    <definedName name="TOTALITEM12.5_71">'[145]A.P.U'!#REF!</definedName>
    <definedName name="TOTALITEM12.5_72">'[145]A.P.U'!#REF!</definedName>
    <definedName name="TOTALITEM12.5_73">'[145]A.P.U'!#REF!</definedName>
    <definedName name="TOTALITEM12.5_74">'[145]A.P.U'!#REF!</definedName>
    <definedName name="TOTALITEM12.5_75">'[145]A.P.U'!#REF!</definedName>
    <definedName name="TOTALITEM12.5_76">'[145]A.P.U'!#REF!</definedName>
    <definedName name="TOTALITEM12.5_77">'[145]A.P.U'!#REF!</definedName>
    <definedName name="TOTALITEM12.5_78">'[145]A.P.U'!#REF!</definedName>
    <definedName name="TOTALITEM12.5_79">'[145]A.P.U'!#REF!</definedName>
    <definedName name="TOTALITEM12.5_80">'[145]A.P.U'!#REF!</definedName>
    <definedName name="TOTALITEM12.5_9">'[145]A.P.U'!#REF!</definedName>
    <definedName name="TOTALITEM12.6" localSheetId="5">'[143]A.P.U'!#REF!</definedName>
    <definedName name="TOTALITEM12.6">'[143]A.P.U'!#REF!</definedName>
    <definedName name="TOTALITEM12.6_1">'[144]A.P.U'!#REF!</definedName>
    <definedName name="TOTALITEM12.6_10">'[145]A.P.U'!#REF!</definedName>
    <definedName name="TOTALITEM12.6_11">'[145]A.P.U'!#REF!</definedName>
    <definedName name="TOTALITEM12.6_12">'[145]A.P.U'!#REF!</definedName>
    <definedName name="TOTALITEM12.6_13">'[145]A.P.U'!#REF!</definedName>
    <definedName name="TOTALITEM12.6_14">'[145]A.P.U'!#REF!</definedName>
    <definedName name="TOTALITEM12.6_15">'[145]A.P.U'!#REF!</definedName>
    <definedName name="TOTALITEM12.6_16">'[145]A.P.U'!#REF!</definedName>
    <definedName name="TOTALITEM12.6_17">'[145]A.P.U'!#REF!</definedName>
    <definedName name="TOTALITEM12.6_18">'[145]A.P.U'!#REF!</definedName>
    <definedName name="TOTALITEM12.6_19">'[145]A.P.U'!#REF!</definedName>
    <definedName name="TOTALITEM12.6_2">'[144]A.P.U'!#REF!</definedName>
    <definedName name="TOTALITEM12.6_20">'[145]A.P.U'!#REF!</definedName>
    <definedName name="TOTALITEM12.6_21">'[145]A.P.U'!#REF!</definedName>
    <definedName name="TOTALITEM12.6_22">'[145]A.P.U'!#REF!</definedName>
    <definedName name="TOTALITEM12.6_23">'[145]A.P.U'!#REF!</definedName>
    <definedName name="TOTALITEM12.6_24">'[145]A.P.U'!#REF!</definedName>
    <definedName name="TOTALITEM12.6_25">'[145]A.P.U'!#REF!</definedName>
    <definedName name="TOTALITEM12.6_26">'[145]A.P.U'!#REF!</definedName>
    <definedName name="TOTALITEM12.6_27">'[145]A.P.U'!#REF!</definedName>
    <definedName name="TOTALITEM12.6_28">'[145]A.P.U'!#REF!</definedName>
    <definedName name="TOTALITEM12.6_29">'[145]A.P.U'!#REF!</definedName>
    <definedName name="TOTALITEM12.6_3">'[146]A.P.U'!#REF!</definedName>
    <definedName name="TOTALITEM12.6_30">'[145]A.P.U'!#REF!</definedName>
    <definedName name="TOTALITEM12.6_31">'[145]A.P.U'!#REF!</definedName>
    <definedName name="TOTALITEM12.6_32">'[145]A.P.U'!#REF!</definedName>
    <definedName name="TOTALITEM12.6_33">'[145]A.P.U'!#REF!</definedName>
    <definedName name="TOTALITEM12.6_34">'[145]A.P.U'!#REF!</definedName>
    <definedName name="TOTALITEM12.6_35">'[145]A.P.U'!#REF!</definedName>
    <definedName name="TOTALITEM12.6_36">'[145]A.P.U'!#REF!</definedName>
    <definedName name="TOTALITEM12.6_37">'[145]A.P.U'!#REF!</definedName>
    <definedName name="TOTALITEM12.6_38">'[145]A.P.U'!#REF!</definedName>
    <definedName name="TOTALITEM12.6_39">'[145]A.P.U'!#REF!</definedName>
    <definedName name="TOTALITEM12.6_4">'[144]A.P.U'!#REF!</definedName>
    <definedName name="TOTALITEM12.6_40">'[145]A.P.U'!#REF!</definedName>
    <definedName name="TOTALITEM12.6_41">'[145]A.P.U'!#REF!</definedName>
    <definedName name="TOTALITEM12.6_42">'[145]A.P.U'!#REF!</definedName>
    <definedName name="TOTALITEM12.6_43">'[145]A.P.U'!#REF!</definedName>
    <definedName name="TOTALITEM12.6_44">'[145]A.P.U'!#REF!</definedName>
    <definedName name="TOTALITEM12.6_45">'[145]A.P.U'!#REF!</definedName>
    <definedName name="TOTALITEM12.6_46">'[145]A.P.U'!#REF!</definedName>
    <definedName name="TOTALITEM12.6_47">'[145]A.P.U'!#REF!</definedName>
    <definedName name="TOTALITEM12.6_48">'[145]A.P.U'!#REF!</definedName>
    <definedName name="TOTALITEM12.6_49">'[145]A.P.U'!#REF!</definedName>
    <definedName name="TOTALITEM12.6_5">'[145]A.P.U'!#REF!</definedName>
    <definedName name="TOTALITEM12.6_50">'[145]A.P.U'!#REF!</definedName>
    <definedName name="TOTALITEM12.6_51">'[145]A.P.U'!#REF!</definedName>
    <definedName name="TOTALITEM12.6_52">'[145]A.P.U'!#REF!</definedName>
    <definedName name="TOTALITEM12.6_53">'[145]A.P.U'!#REF!</definedName>
    <definedName name="TOTALITEM12.6_54">'[145]A.P.U'!#REF!</definedName>
    <definedName name="TOTALITEM12.6_55">'[145]A.P.U'!#REF!</definedName>
    <definedName name="TOTALITEM12.6_56">'[145]A.P.U'!#REF!</definedName>
    <definedName name="TOTALITEM12.6_57">'[145]A.P.U'!#REF!</definedName>
    <definedName name="TOTALITEM12.6_58">'[145]A.P.U'!#REF!</definedName>
    <definedName name="TOTALITEM12.6_59">'[144]A.P.U'!#REF!</definedName>
    <definedName name="TOTALITEM12.6_60">'[144]A.P.U'!#REF!</definedName>
    <definedName name="TOTALITEM12.6_61">'[145]A.P.U'!#REF!</definedName>
    <definedName name="TOTALITEM12.6_62">'[145]A.P.U'!#REF!</definedName>
    <definedName name="TOTALITEM12.6_63">'[145]A.P.U'!#REF!</definedName>
    <definedName name="TOTALITEM12.6_64">'[145]A.P.U'!#REF!</definedName>
    <definedName name="TOTALITEM12.6_65">'[145]A.P.U'!#REF!</definedName>
    <definedName name="TOTALITEM12.6_66">'[145]A.P.U'!#REF!</definedName>
    <definedName name="TOTALITEM12.6_67">'[145]A.P.U'!#REF!</definedName>
    <definedName name="TOTALITEM12.6_68">'[145]A.P.U'!#REF!</definedName>
    <definedName name="TOTALITEM12.6_69">'[145]A.P.U'!#REF!</definedName>
    <definedName name="TOTALITEM12.6_70">'[145]A.P.U'!#REF!</definedName>
    <definedName name="TOTALITEM12.6_71">'[145]A.P.U'!#REF!</definedName>
    <definedName name="TOTALITEM12.6_72">'[145]A.P.U'!#REF!</definedName>
    <definedName name="TOTALITEM12.6_73">'[145]A.P.U'!#REF!</definedName>
    <definedName name="TOTALITEM12.6_74">'[145]A.P.U'!#REF!</definedName>
    <definedName name="TOTALITEM12.6_75">'[145]A.P.U'!#REF!</definedName>
    <definedName name="TOTALITEM12.6_76">'[145]A.P.U'!#REF!</definedName>
    <definedName name="TOTALITEM12.6_77">'[145]A.P.U'!#REF!</definedName>
    <definedName name="TOTALITEM12.6_78">'[145]A.P.U'!#REF!</definedName>
    <definedName name="TOTALITEM12.6_79">'[145]A.P.U'!#REF!</definedName>
    <definedName name="TOTALITEM12.6_80">'[145]A.P.U'!#REF!</definedName>
    <definedName name="TOTALITEM12.6_9">'[145]A.P.U'!#REF!</definedName>
    <definedName name="TOTALITEM12.7" localSheetId="5">'[143]A.P.U'!#REF!</definedName>
    <definedName name="TOTALITEM12.7">'[143]A.P.U'!#REF!</definedName>
    <definedName name="TOTALITEM12.7_1">'[144]A.P.U'!#REF!</definedName>
    <definedName name="TOTALITEM12.7_10">'[145]A.P.U'!#REF!</definedName>
    <definedName name="TOTALITEM12.7_11">'[145]A.P.U'!#REF!</definedName>
    <definedName name="TOTALITEM12.7_12">'[145]A.P.U'!#REF!</definedName>
    <definedName name="TOTALITEM12.7_13">'[145]A.P.U'!#REF!</definedName>
    <definedName name="TOTALITEM12.7_14">'[145]A.P.U'!#REF!</definedName>
    <definedName name="TOTALITEM12.7_15">'[145]A.P.U'!#REF!</definedName>
    <definedName name="TOTALITEM12.7_16">'[145]A.P.U'!#REF!</definedName>
    <definedName name="TOTALITEM12.7_17">'[145]A.P.U'!#REF!</definedName>
    <definedName name="TOTALITEM12.7_18">'[145]A.P.U'!#REF!</definedName>
    <definedName name="TOTALITEM12.7_19">'[145]A.P.U'!#REF!</definedName>
    <definedName name="TOTALITEM12.7_2">'[144]A.P.U'!#REF!</definedName>
    <definedName name="TOTALITEM12.7_20">'[145]A.P.U'!#REF!</definedName>
    <definedName name="TOTALITEM12.7_21">'[145]A.P.U'!#REF!</definedName>
    <definedName name="TOTALITEM12.7_22">'[145]A.P.U'!#REF!</definedName>
    <definedName name="TOTALITEM12.7_23">'[145]A.P.U'!#REF!</definedName>
    <definedName name="TOTALITEM12.7_24">'[145]A.P.U'!#REF!</definedName>
    <definedName name="TOTALITEM12.7_25">'[145]A.P.U'!#REF!</definedName>
    <definedName name="TOTALITEM12.7_26">'[145]A.P.U'!#REF!</definedName>
    <definedName name="TOTALITEM12.7_27">'[145]A.P.U'!#REF!</definedName>
    <definedName name="TOTALITEM12.7_28">'[145]A.P.U'!#REF!</definedName>
    <definedName name="TOTALITEM12.7_29">'[145]A.P.U'!#REF!</definedName>
    <definedName name="TOTALITEM12.7_3">'[146]A.P.U'!#REF!</definedName>
    <definedName name="TOTALITEM12.7_30">'[145]A.P.U'!#REF!</definedName>
    <definedName name="TOTALITEM12.7_31">'[145]A.P.U'!#REF!</definedName>
    <definedName name="TOTALITEM12.7_32">'[145]A.P.U'!#REF!</definedName>
    <definedName name="TOTALITEM12.7_33">'[145]A.P.U'!#REF!</definedName>
    <definedName name="TOTALITEM12.7_34">'[145]A.P.U'!#REF!</definedName>
    <definedName name="TOTALITEM12.7_35">'[145]A.P.U'!#REF!</definedName>
    <definedName name="TOTALITEM12.7_36">'[145]A.P.U'!#REF!</definedName>
    <definedName name="TOTALITEM12.7_37">'[145]A.P.U'!#REF!</definedName>
    <definedName name="TOTALITEM12.7_38">'[145]A.P.U'!#REF!</definedName>
    <definedName name="TOTALITEM12.7_39">'[145]A.P.U'!#REF!</definedName>
    <definedName name="TOTALITEM12.7_4">'[144]A.P.U'!#REF!</definedName>
    <definedName name="TOTALITEM12.7_40">'[145]A.P.U'!#REF!</definedName>
    <definedName name="TOTALITEM12.7_41">'[145]A.P.U'!#REF!</definedName>
    <definedName name="TOTALITEM12.7_42">'[145]A.P.U'!#REF!</definedName>
    <definedName name="TOTALITEM12.7_43">'[145]A.P.U'!#REF!</definedName>
    <definedName name="TOTALITEM12.7_44">'[145]A.P.U'!#REF!</definedName>
    <definedName name="TOTALITEM12.7_45">'[145]A.P.U'!#REF!</definedName>
    <definedName name="TOTALITEM12.7_46">'[145]A.P.U'!#REF!</definedName>
    <definedName name="TOTALITEM12.7_47">'[145]A.P.U'!#REF!</definedName>
    <definedName name="TOTALITEM12.7_48">'[145]A.P.U'!#REF!</definedName>
    <definedName name="TOTALITEM12.7_49">'[145]A.P.U'!#REF!</definedName>
    <definedName name="TOTALITEM12.7_5">'[145]A.P.U'!#REF!</definedName>
    <definedName name="TOTALITEM12.7_50">'[145]A.P.U'!#REF!</definedName>
    <definedName name="TOTALITEM12.7_51">'[145]A.P.U'!#REF!</definedName>
    <definedName name="TOTALITEM12.7_52">'[145]A.P.U'!#REF!</definedName>
    <definedName name="TOTALITEM12.7_53">'[145]A.P.U'!#REF!</definedName>
    <definedName name="TOTALITEM12.7_54">'[145]A.P.U'!#REF!</definedName>
    <definedName name="TOTALITEM12.7_55">'[145]A.P.U'!#REF!</definedName>
    <definedName name="TOTALITEM12.7_56">'[145]A.P.U'!#REF!</definedName>
    <definedName name="TOTALITEM12.7_57">'[145]A.P.U'!#REF!</definedName>
    <definedName name="TOTALITEM12.7_58">'[145]A.P.U'!#REF!</definedName>
    <definedName name="TOTALITEM12.7_59">'[144]A.P.U'!#REF!</definedName>
    <definedName name="TOTALITEM12.7_60">'[144]A.P.U'!#REF!</definedName>
    <definedName name="TOTALITEM12.7_61">'[145]A.P.U'!#REF!</definedName>
    <definedName name="TOTALITEM12.7_62">'[145]A.P.U'!#REF!</definedName>
    <definedName name="TOTALITEM12.7_63">'[145]A.P.U'!#REF!</definedName>
    <definedName name="TOTALITEM12.7_64">'[145]A.P.U'!#REF!</definedName>
    <definedName name="TOTALITEM12.7_65">'[145]A.P.U'!#REF!</definedName>
    <definedName name="TOTALITEM12.7_66">'[145]A.P.U'!#REF!</definedName>
    <definedName name="TOTALITEM12.7_67">'[145]A.P.U'!#REF!</definedName>
    <definedName name="TOTALITEM12.7_68">'[145]A.P.U'!#REF!</definedName>
    <definedName name="TOTALITEM12.7_69">'[145]A.P.U'!#REF!</definedName>
    <definedName name="TOTALITEM12.7_70">'[145]A.P.U'!#REF!</definedName>
    <definedName name="TOTALITEM12.7_71">'[145]A.P.U'!#REF!</definedName>
    <definedName name="TOTALITEM12.7_72">'[145]A.P.U'!#REF!</definedName>
    <definedName name="TOTALITEM12.7_73">'[145]A.P.U'!#REF!</definedName>
    <definedName name="TOTALITEM12.7_74">'[145]A.P.U'!#REF!</definedName>
    <definedName name="TOTALITEM12.7_75">'[145]A.P.U'!#REF!</definedName>
    <definedName name="TOTALITEM12.7_76">'[145]A.P.U'!#REF!</definedName>
    <definedName name="TOTALITEM12.7_77">'[145]A.P.U'!#REF!</definedName>
    <definedName name="TOTALITEM12.7_78">'[145]A.P.U'!#REF!</definedName>
    <definedName name="TOTALITEM12.7_79">'[145]A.P.U'!#REF!</definedName>
    <definedName name="TOTALITEM12.7_80">'[145]A.P.U'!#REF!</definedName>
    <definedName name="TOTALITEM12.7_9">'[145]A.P.U'!#REF!</definedName>
    <definedName name="TOTALITEM12.8" localSheetId="5">'[143]A.P.U'!#REF!</definedName>
    <definedName name="TOTALITEM12.8">'[143]A.P.U'!#REF!</definedName>
    <definedName name="TOTALITEM12.8_1">'[144]A.P.U'!#REF!</definedName>
    <definedName name="TOTALITEM12.8_10">'[145]A.P.U'!#REF!</definedName>
    <definedName name="TOTALITEM12.8_11">'[145]A.P.U'!#REF!</definedName>
    <definedName name="TOTALITEM12.8_12">'[145]A.P.U'!#REF!</definedName>
    <definedName name="TOTALITEM12.8_13">'[145]A.P.U'!#REF!</definedName>
    <definedName name="TOTALITEM12.8_14">'[145]A.P.U'!#REF!</definedName>
    <definedName name="TOTALITEM12.8_15">'[145]A.P.U'!#REF!</definedName>
    <definedName name="TOTALITEM12.8_16">'[145]A.P.U'!#REF!</definedName>
    <definedName name="TOTALITEM12.8_17">'[145]A.P.U'!#REF!</definedName>
    <definedName name="TOTALITEM12.8_18">'[145]A.P.U'!#REF!</definedName>
    <definedName name="TOTALITEM12.8_19">'[145]A.P.U'!#REF!</definedName>
    <definedName name="TOTALITEM12.8_2">'[144]A.P.U'!#REF!</definedName>
    <definedName name="TOTALITEM12.8_20">'[145]A.P.U'!#REF!</definedName>
    <definedName name="TOTALITEM12.8_21">'[145]A.P.U'!#REF!</definedName>
    <definedName name="TOTALITEM12.8_22">'[145]A.P.U'!#REF!</definedName>
    <definedName name="TOTALITEM12.8_23">'[145]A.P.U'!#REF!</definedName>
    <definedName name="TOTALITEM12.8_24">'[145]A.P.U'!#REF!</definedName>
    <definedName name="TOTALITEM12.8_25">'[145]A.P.U'!#REF!</definedName>
    <definedName name="TOTALITEM12.8_26">'[145]A.P.U'!#REF!</definedName>
    <definedName name="TOTALITEM12.8_27">'[145]A.P.U'!#REF!</definedName>
    <definedName name="TOTALITEM12.8_28">'[145]A.P.U'!#REF!</definedName>
    <definedName name="TOTALITEM12.8_29">'[145]A.P.U'!#REF!</definedName>
    <definedName name="TOTALITEM12.8_3">'[146]A.P.U'!#REF!</definedName>
    <definedName name="TOTALITEM12.8_30">'[145]A.P.U'!#REF!</definedName>
    <definedName name="TOTALITEM12.8_31">'[145]A.P.U'!#REF!</definedName>
    <definedName name="TOTALITEM12.8_32">'[145]A.P.U'!#REF!</definedName>
    <definedName name="TOTALITEM12.8_33">'[145]A.P.U'!#REF!</definedName>
    <definedName name="TOTALITEM12.8_34">'[145]A.P.U'!#REF!</definedName>
    <definedName name="TOTALITEM12.8_35">'[145]A.P.U'!#REF!</definedName>
    <definedName name="TOTALITEM12.8_36">'[145]A.P.U'!#REF!</definedName>
    <definedName name="TOTALITEM12.8_37">'[145]A.P.U'!#REF!</definedName>
    <definedName name="TOTALITEM12.8_38">'[145]A.P.U'!#REF!</definedName>
    <definedName name="TOTALITEM12.8_39">'[145]A.P.U'!#REF!</definedName>
    <definedName name="TOTALITEM12.8_4">'[144]A.P.U'!#REF!</definedName>
    <definedName name="TOTALITEM12.8_40">'[145]A.P.U'!#REF!</definedName>
    <definedName name="TOTALITEM12.8_41">'[145]A.P.U'!#REF!</definedName>
    <definedName name="TOTALITEM12.8_42">'[145]A.P.U'!#REF!</definedName>
    <definedName name="TOTALITEM12.8_43">'[145]A.P.U'!#REF!</definedName>
    <definedName name="TOTALITEM12.8_44">'[145]A.P.U'!#REF!</definedName>
    <definedName name="TOTALITEM12.8_45">'[145]A.P.U'!#REF!</definedName>
    <definedName name="TOTALITEM12.8_46">'[145]A.P.U'!#REF!</definedName>
    <definedName name="TOTALITEM12.8_47">'[145]A.P.U'!#REF!</definedName>
    <definedName name="TOTALITEM12.8_48">'[145]A.P.U'!#REF!</definedName>
    <definedName name="TOTALITEM12.8_49">'[145]A.P.U'!#REF!</definedName>
    <definedName name="TOTALITEM12.8_5">'[145]A.P.U'!#REF!</definedName>
    <definedName name="TOTALITEM12.8_50">'[145]A.P.U'!#REF!</definedName>
    <definedName name="TOTALITEM12.8_51">'[145]A.P.U'!#REF!</definedName>
    <definedName name="TOTALITEM12.8_52">'[145]A.P.U'!#REF!</definedName>
    <definedName name="TOTALITEM12.8_53">'[145]A.P.U'!#REF!</definedName>
    <definedName name="TOTALITEM12.8_54">'[145]A.P.U'!#REF!</definedName>
    <definedName name="TOTALITEM12.8_55">'[145]A.P.U'!#REF!</definedName>
    <definedName name="TOTALITEM12.8_56">'[145]A.P.U'!#REF!</definedName>
    <definedName name="TOTALITEM12.8_57">'[145]A.P.U'!#REF!</definedName>
    <definedName name="TOTALITEM12.8_58">'[145]A.P.U'!#REF!</definedName>
    <definedName name="TOTALITEM12.8_59">'[144]A.P.U'!#REF!</definedName>
    <definedName name="TOTALITEM12.8_60">'[144]A.P.U'!#REF!</definedName>
    <definedName name="TOTALITEM12.8_61">'[145]A.P.U'!#REF!</definedName>
    <definedName name="TOTALITEM12.8_62">'[145]A.P.U'!#REF!</definedName>
    <definedName name="TOTALITEM12.8_63">'[145]A.P.U'!#REF!</definedName>
    <definedName name="TOTALITEM12.8_64">'[145]A.P.U'!#REF!</definedName>
    <definedName name="TOTALITEM12.8_65">'[145]A.P.U'!#REF!</definedName>
    <definedName name="TOTALITEM12.8_66">'[145]A.P.U'!#REF!</definedName>
    <definedName name="TOTALITEM12.8_67">'[145]A.P.U'!#REF!</definedName>
    <definedName name="TOTALITEM12.8_68">'[145]A.P.U'!#REF!</definedName>
    <definedName name="TOTALITEM12.8_69">'[145]A.P.U'!#REF!</definedName>
    <definedName name="TOTALITEM12.8_70">'[145]A.P.U'!#REF!</definedName>
    <definedName name="TOTALITEM12.8_71">'[145]A.P.U'!#REF!</definedName>
    <definedName name="TOTALITEM12.8_72">'[145]A.P.U'!#REF!</definedName>
    <definedName name="TOTALITEM12.8_73">'[145]A.P.U'!#REF!</definedName>
    <definedName name="TOTALITEM12.8_74">'[145]A.P.U'!#REF!</definedName>
    <definedName name="TOTALITEM12.8_75">'[145]A.P.U'!#REF!</definedName>
    <definedName name="TOTALITEM12.8_76">'[145]A.P.U'!#REF!</definedName>
    <definedName name="TOTALITEM12.8_77">'[145]A.P.U'!#REF!</definedName>
    <definedName name="TOTALITEM12.8_78">'[145]A.P.U'!#REF!</definedName>
    <definedName name="TOTALITEM12.8_79">'[145]A.P.U'!#REF!</definedName>
    <definedName name="TOTALITEM12.8_80">'[145]A.P.U'!#REF!</definedName>
    <definedName name="TOTALITEM12.8_9">'[145]A.P.U'!#REF!</definedName>
    <definedName name="TOTALITEM12.9" localSheetId="5">'[143]A.P.U'!#REF!</definedName>
    <definedName name="TOTALITEM12.9">'[143]A.P.U'!#REF!</definedName>
    <definedName name="TOTALITEM12.9_1">'[144]A.P.U'!#REF!</definedName>
    <definedName name="TOTALITEM12.9_10">'[145]A.P.U'!#REF!</definedName>
    <definedName name="TOTALITEM12.9_11">'[145]A.P.U'!#REF!</definedName>
    <definedName name="TOTALITEM12.9_12">'[145]A.P.U'!#REF!</definedName>
    <definedName name="TOTALITEM12.9_13">'[145]A.P.U'!#REF!</definedName>
    <definedName name="TOTALITEM12.9_14">'[145]A.P.U'!#REF!</definedName>
    <definedName name="TOTALITEM12.9_15">'[145]A.P.U'!#REF!</definedName>
    <definedName name="TOTALITEM12.9_16">'[145]A.P.U'!#REF!</definedName>
    <definedName name="TOTALITEM12.9_17">'[145]A.P.U'!#REF!</definedName>
    <definedName name="TOTALITEM12.9_18">'[145]A.P.U'!#REF!</definedName>
    <definedName name="TOTALITEM12.9_19">'[145]A.P.U'!#REF!</definedName>
    <definedName name="TOTALITEM12.9_2">'[144]A.P.U'!#REF!</definedName>
    <definedName name="TOTALITEM12.9_20">'[145]A.P.U'!#REF!</definedName>
    <definedName name="TOTALITEM12.9_21">'[145]A.P.U'!#REF!</definedName>
    <definedName name="TOTALITEM12.9_22">'[145]A.P.U'!#REF!</definedName>
    <definedName name="TOTALITEM12.9_23">'[145]A.P.U'!#REF!</definedName>
    <definedName name="TOTALITEM12.9_24">'[145]A.P.U'!#REF!</definedName>
    <definedName name="TOTALITEM12.9_25">'[145]A.P.U'!#REF!</definedName>
    <definedName name="TOTALITEM12.9_26">'[145]A.P.U'!#REF!</definedName>
    <definedName name="TOTALITEM12.9_27">'[145]A.P.U'!#REF!</definedName>
    <definedName name="TOTALITEM12.9_28">'[145]A.P.U'!#REF!</definedName>
    <definedName name="TOTALITEM12.9_29">'[145]A.P.U'!#REF!</definedName>
    <definedName name="TOTALITEM12.9_3">'[146]A.P.U'!#REF!</definedName>
    <definedName name="TOTALITEM12.9_30">'[145]A.P.U'!#REF!</definedName>
    <definedName name="TOTALITEM12.9_31">'[145]A.P.U'!#REF!</definedName>
    <definedName name="TOTALITEM12.9_32">'[145]A.P.U'!#REF!</definedName>
    <definedName name="TOTALITEM12.9_33">'[145]A.P.U'!#REF!</definedName>
    <definedName name="TOTALITEM12.9_34">'[145]A.P.U'!#REF!</definedName>
    <definedName name="TOTALITEM12.9_35">'[145]A.P.U'!#REF!</definedName>
    <definedName name="TOTALITEM12.9_36">'[145]A.P.U'!#REF!</definedName>
    <definedName name="TOTALITEM12.9_37">'[145]A.P.U'!#REF!</definedName>
    <definedName name="TOTALITEM12.9_38">'[145]A.P.U'!#REF!</definedName>
    <definedName name="TOTALITEM12.9_39">'[145]A.P.U'!#REF!</definedName>
    <definedName name="TOTALITEM12.9_4">'[144]A.P.U'!#REF!</definedName>
    <definedName name="TOTALITEM12.9_40">'[145]A.P.U'!#REF!</definedName>
    <definedName name="TOTALITEM12.9_41">'[145]A.P.U'!#REF!</definedName>
    <definedName name="TOTALITEM12.9_42">'[145]A.P.U'!#REF!</definedName>
    <definedName name="TOTALITEM12.9_43">'[145]A.P.U'!#REF!</definedName>
    <definedName name="TOTALITEM12.9_44">'[145]A.P.U'!#REF!</definedName>
    <definedName name="TOTALITEM12.9_45">'[145]A.P.U'!#REF!</definedName>
    <definedName name="TOTALITEM12.9_46">'[145]A.P.U'!#REF!</definedName>
    <definedName name="TOTALITEM12.9_47">'[145]A.P.U'!#REF!</definedName>
    <definedName name="TOTALITEM12.9_48">'[145]A.P.U'!#REF!</definedName>
    <definedName name="TOTALITEM12.9_49">'[145]A.P.U'!#REF!</definedName>
    <definedName name="TOTALITEM12.9_5">'[145]A.P.U'!#REF!</definedName>
    <definedName name="TOTALITEM12.9_50">'[145]A.P.U'!#REF!</definedName>
    <definedName name="TOTALITEM12.9_51">'[145]A.P.U'!#REF!</definedName>
    <definedName name="TOTALITEM12.9_52">'[145]A.P.U'!#REF!</definedName>
    <definedName name="TOTALITEM12.9_53">'[145]A.P.U'!#REF!</definedName>
    <definedName name="TOTALITEM12.9_54">'[145]A.P.U'!#REF!</definedName>
    <definedName name="TOTALITEM12.9_55">'[145]A.P.U'!#REF!</definedName>
    <definedName name="TOTALITEM12.9_56">'[145]A.P.U'!#REF!</definedName>
    <definedName name="TOTALITEM12.9_57">'[145]A.P.U'!#REF!</definedName>
    <definedName name="TOTALITEM12.9_58">'[145]A.P.U'!#REF!</definedName>
    <definedName name="TOTALITEM12.9_59">'[144]A.P.U'!#REF!</definedName>
    <definedName name="TOTALITEM12.9_60">'[144]A.P.U'!#REF!</definedName>
    <definedName name="TOTALITEM12.9_61">'[145]A.P.U'!#REF!</definedName>
    <definedName name="TOTALITEM12.9_62">'[145]A.P.U'!#REF!</definedName>
    <definedName name="TOTALITEM12.9_63">'[145]A.P.U'!#REF!</definedName>
    <definedName name="TOTALITEM12.9_64">'[145]A.P.U'!#REF!</definedName>
    <definedName name="TOTALITEM12.9_65">'[145]A.P.U'!#REF!</definedName>
    <definedName name="TOTALITEM12.9_66">'[145]A.P.U'!#REF!</definedName>
    <definedName name="TOTALITEM12.9_67">'[145]A.P.U'!#REF!</definedName>
    <definedName name="TOTALITEM12.9_68">'[145]A.P.U'!#REF!</definedName>
    <definedName name="TOTALITEM12.9_69">'[145]A.P.U'!#REF!</definedName>
    <definedName name="TOTALITEM12.9_70">'[145]A.P.U'!#REF!</definedName>
    <definedName name="TOTALITEM12.9_71">'[145]A.P.U'!#REF!</definedName>
    <definedName name="TOTALITEM12.9_72">'[145]A.P.U'!#REF!</definedName>
    <definedName name="TOTALITEM12.9_73">'[145]A.P.U'!#REF!</definedName>
    <definedName name="TOTALITEM12.9_74">'[145]A.P.U'!#REF!</definedName>
    <definedName name="TOTALITEM12.9_75">'[145]A.P.U'!#REF!</definedName>
    <definedName name="TOTALITEM12.9_76">'[145]A.P.U'!#REF!</definedName>
    <definedName name="TOTALITEM12.9_77">'[145]A.P.U'!#REF!</definedName>
    <definedName name="TOTALITEM12.9_78">'[145]A.P.U'!#REF!</definedName>
    <definedName name="TOTALITEM12.9_79">'[145]A.P.U'!#REF!</definedName>
    <definedName name="TOTALITEM12.9_80">'[145]A.P.U'!#REF!</definedName>
    <definedName name="TOTALITEM12.9_9">'[145]A.P.U'!#REF!</definedName>
    <definedName name="TOTALITEM13.1.1" localSheetId="5">'[143]A.P.U'!#REF!</definedName>
    <definedName name="TOTALITEM13.1.1">'[143]A.P.U'!#REF!</definedName>
    <definedName name="TOTALITEM13.1.1_1">'[144]A.P.U'!#REF!</definedName>
    <definedName name="TOTALITEM13.1.1_10">'[145]A.P.U'!#REF!</definedName>
    <definedName name="TOTALITEM13.1.1_11">'[145]A.P.U'!#REF!</definedName>
    <definedName name="TOTALITEM13.1.1_12">'[145]A.P.U'!#REF!</definedName>
    <definedName name="TOTALITEM13.1.1_13">'[145]A.P.U'!#REF!</definedName>
    <definedName name="TOTALITEM13.1.1_14">'[145]A.P.U'!#REF!</definedName>
    <definedName name="TOTALITEM13.1.1_15">'[145]A.P.U'!#REF!</definedName>
    <definedName name="TOTALITEM13.1.1_16">'[145]A.P.U'!#REF!</definedName>
    <definedName name="TOTALITEM13.1.1_17">'[145]A.P.U'!#REF!</definedName>
    <definedName name="TOTALITEM13.1.1_18">'[145]A.P.U'!#REF!</definedName>
    <definedName name="TOTALITEM13.1.1_19">'[145]A.P.U'!#REF!</definedName>
    <definedName name="TOTALITEM13.1.1_2">'[144]A.P.U'!#REF!</definedName>
    <definedName name="TOTALITEM13.1.1_20">'[145]A.P.U'!#REF!</definedName>
    <definedName name="TOTALITEM13.1.1_21">'[145]A.P.U'!#REF!</definedName>
    <definedName name="TOTALITEM13.1.1_22">'[145]A.P.U'!#REF!</definedName>
    <definedName name="TOTALITEM13.1.1_23">'[145]A.P.U'!#REF!</definedName>
    <definedName name="TOTALITEM13.1.1_24">'[145]A.P.U'!#REF!</definedName>
    <definedName name="TOTALITEM13.1.1_25">'[145]A.P.U'!#REF!</definedName>
    <definedName name="TOTALITEM13.1.1_26">'[145]A.P.U'!#REF!</definedName>
    <definedName name="TOTALITEM13.1.1_27">'[145]A.P.U'!#REF!</definedName>
    <definedName name="TOTALITEM13.1.1_28">'[145]A.P.U'!#REF!</definedName>
    <definedName name="TOTALITEM13.1.1_29">'[145]A.P.U'!#REF!</definedName>
    <definedName name="TOTALITEM13.1.1_3">'[146]A.P.U'!#REF!</definedName>
    <definedName name="TOTALITEM13.1.1_30">'[145]A.P.U'!#REF!</definedName>
    <definedName name="TOTALITEM13.1.1_31">'[145]A.P.U'!#REF!</definedName>
    <definedName name="TOTALITEM13.1.1_32">'[145]A.P.U'!#REF!</definedName>
    <definedName name="TOTALITEM13.1.1_33">'[145]A.P.U'!#REF!</definedName>
    <definedName name="TOTALITEM13.1.1_34">'[145]A.P.U'!#REF!</definedName>
    <definedName name="TOTALITEM13.1.1_35">'[145]A.P.U'!#REF!</definedName>
    <definedName name="TOTALITEM13.1.1_36">'[145]A.P.U'!#REF!</definedName>
    <definedName name="TOTALITEM13.1.1_37">'[145]A.P.U'!#REF!</definedName>
    <definedName name="TOTALITEM13.1.1_38">'[145]A.P.U'!#REF!</definedName>
    <definedName name="TOTALITEM13.1.1_39">'[145]A.P.U'!#REF!</definedName>
    <definedName name="TOTALITEM13.1.1_4">'[144]A.P.U'!#REF!</definedName>
    <definedName name="TOTALITEM13.1.1_40">'[145]A.P.U'!#REF!</definedName>
    <definedName name="TOTALITEM13.1.1_41">'[145]A.P.U'!#REF!</definedName>
    <definedName name="TOTALITEM13.1.1_42">'[145]A.P.U'!#REF!</definedName>
    <definedName name="TOTALITEM13.1.1_43">'[145]A.P.U'!#REF!</definedName>
    <definedName name="TOTALITEM13.1.1_44">'[145]A.P.U'!#REF!</definedName>
    <definedName name="TOTALITEM13.1.1_45">'[145]A.P.U'!#REF!</definedName>
    <definedName name="TOTALITEM13.1.1_46">'[145]A.P.U'!#REF!</definedName>
    <definedName name="TOTALITEM13.1.1_47">'[145]A.P.U'!#REF!</definedName>
    <definedName name="TOTALITEM13.1.1_48">'[145]A.P.U'!#REF!</definedName>
    <definedName name="TOTALITEM13.1.1_49">'[145]A.P.U'!#REF!</definedName>
    <definedName name="TOTALITEM13.1.1_5">'[145]A.P.U'!#REF!</definedName>
    <definedName name="TOTALITEM13.1.1_50">'[145]A.P.U'!#REF!</definedName>
    <definedName name="TOTALITEM13.1.1_51">'[145]A.P.U'!#REF!</definedName>
    <definedName name="TOTALITEM13.1.1_52">'[145]A.P.U'!#REF!</definedName>
    <definedName name="TOTALITEM13.1.1_53">'[145]A.P.U'!#REF!</definedName>
    <definedName name="TOTALITEM13.1.1_54">'[145]A.P.U'!#REF!</definedName>
    <definedName name="TOTALITEM13.1.1_55">'[145]A.P.U'!#REF!</definedName>
    <definedName name="TOTALITEM13.1.1_56">'[145]A.P.U'!#REF!</definedName>
    <definedName name="TOTALITEM13.1.1_57">'[145]A.P.U'!#REF!</definedName>
    <definedName name="TOTALITEM13.1.1_58">'[145]A.P.U'!#REF!</definedName>
    <definedName name="TOTALITEM13.1.1_59">'[144]A.P.U'!#REF!</definedName>
    <definedName name="TOTALITEM13.1.1_60">'[144]A.P.U'!#REF!</definedName>
    <definedName name="TOTALITEM13.1.1_61">'[145]A.P.U'!#REF!</definedName>
    <definedName name="TOTALITEM13.1.1_62">'[145]A.P.U'!#REF!</definedName>
    <definedName name="TOTALITEM13.1.1_63">'[145]A.P.U'!#REF!</definedName>
    <definedName name="TOTALITEM13.1.1_64">'[145]A.P.U'!#REF!</definedName>
    <definedName name="TOTALITEM13.1.1_65">'[145]A.P.U'!#REF!</definedName>
    <definedName name="TOTALITEM13.1.1_66">'[145]A.P.U'!#REF!</definedName>
    <definedName name="TOTALITEM13.1.1_67">'[145]A.P.U'!#REF!</definedName>
    <definedName name="TOTALITEM13.1.1_68">'[145]A.P.U'!#REF!</definedName>
    <definedName name="TOTALITEM13.1.1_69">'[145]A.P.U'!#REF!</definedName>
    <definedName name="TOTALITEM13.1.1_70">'[145]A.P.U'!#REF!</definedName>
    <definedName name="TOTALITEM13.1.1_71">'[145]A.P.U'!#REF!</definedName>
    <definedName name="TOTALITEM13.1.1_72">'[145]A.P.U'!#REF!</definedName>
    <definedName name="TOTALITEM13.1.1_73">'[145]A.P.U'!#REF!</definedName>
    <definedName name="TOTALITEM13.1.1_74">'[145]A.P.U'!#REF!</definedName>
    <definedName name="TOTALITEM13.1.1_75">'[145]A.P.U'!#REF!</definedName>
    <definedName name="TOTALITEM13.1.1_76">'[145]A.P.U'!#REF!</definedName>
    <definedName name="TOTALITEM13.1.1_77">'[145]A.P.U'!#REF!</definedName>
    <definedName name="TOTALITEM13.1.1_78">'[145]A.P.U'!#REF!</definedName>
    <definedName name="TOTALITEM13.1.1_79">'[145]A.P.U'!#REF!</definedName>
    <definedName name="TOTALITEM13.1.1_80">'[145]A.P.U'!#REF!</definedName>
    <definedName name="TOTALITEM13.1.1_9">'[145]A.P.U'!#REF!</definedName>
    <definedName name="TOTALITEM13.1.2" localSheetId="5">'[143]A.P.U'!#REF!</definedName>
    <definedName name="TOTALITEM13.1.2">'[143]A.P.U'!#REF!</definedName>
    <definedName name="TOTALITEM13.1.2_1">'[144]A.P.U'!#REF!</definedName>
    <definedName name="TOTALITEM13.1.2_10">'[145]A.P.U'!#REF!</definedName>
    <definedName name="TOTALITEM13.1.2_11">'[145]A.P.U'!#REF!</definedName>
    <definedName name="TOTALITEM13.1.2_12">'[145]A.P.U'!#REF!</definedName>
    <definedName name="TOTALITEM13.1.2_13">'[145]A.P.U'!#REF!</definedName>
    <definedName name="TOTALITEM13.1.2_14">'[145]A.P.U'!#REF!</definedName>
    <definedName name="TOTALITEM13.1.2_15">'[145]A.P.U'!#REF!</definedName>
    <definedName name="TOTALITEM13.1.2_16">'[145]A.P.U'!#REF!</definedName>
    <definedName name="TOTALITEM13.1.2_17">'[145]A.P.U'!#REF!</definedName>
    <definedName name="TOTALITEM13.1.2_18">'[145]A.P.U'!#REF!</definedName>
    <definedName name="TOTALITEM13.1.2_19">'[145]A.P.U'!#REF!</definedName>
    <definedName name="TOTALITEM13.1.2_2">'[144]A.P.U'!#REF!</definedName>
    <definedName name="TOTALITEM13.1.2_20">'[145]A.P.U'!#REF!</definedName>
    <definedName name="TOTALITEM13.1.2_21">'[145]A.P.U'!#REF!</definedName>
    <definedName name="TOTALITEM13.1.2_22">'[145]A.P.U'!#REF!</definedName>
    <definedName name="TOTALITEM13.1.2_23">'[145]A.P.U'!#REF!</definedName>
    <definedName name="TOTALITEM13.1.2_24">'[145]A.P.U'!#REF!</definedName>
    <definedName name="TOTALITEM13.1.2_25">'[145]A.P.U'!#REF!</definedName>
    <definedName name="TOTALITEM13.1.2_26">'[145]A.P.U'!#REF!</definedName>
    <definedName name="TOTALITEM13.1.2_27">'[145]A.P.U'!#REF!</definedName>
    <definedName name="TOTALITEM13.1.2_28">'[145]A.P.U'!#REF!</definedName>
    <definedName name="TOTALITEM13.1.2_29">'[145]A.P.U'!#REF!</definedName>
    <definedName name="TOTALITEM13.1.2_3">'[146]A.P.U'!#REF!</definedName>
    <definedName name="TOTALITEM13.1.2_30">'[145]A.P.U'!#REF!</definedName>
    <definedName name="TOTALITEM13.1.2_31">'[145]A.P.U'!#REF!</definedName>
    <definedName name="TOTALITEM13.1.2_32">'[145]A.P.U'!#REF!</definedName>
    <definedName name="TOTALITEM13.1.2_33">'[145]A.P.U'!#REF!</definedName>
    <definedName name="TOTALITEM13.1.2_34">'[145]A.P.U'!#REF!</definedName>
    <definedName name="TOTALITEM13.1.2_35">'[145]A.P.U'!#REF!</definedName>
    <definedName name="TOTALITEM13.1.2_36">'[145]A.P.U'!#REF!</definedName>
    <definedName name="TOTALITEM13.1.2_37">'[145]A.P.U'!#REF!</definedName>
    <definedName name="TOTALITEM13.1.2_38">'[145]A.P.U'!#REF!</definedName>
    <definedName name="TOTALITEM13.1.2_39">'[145]A.P.U'!#REF!</definedName>
    <definedName name="TOTALITEM13.1.2_4">'[144]A.P.U'!#REF!</definedName>
    <definedName name="TOTALITEM13.1.2_40">'[145]A.P.U'!#REF!</definedName>
    <definedName name="TOTALITEM13.1.2_41">'[145]A.P.U'!#REF!</definedName>
    <definedName name="TOTALITEM13.1.2_42">'[145]A.P.U'!#REF!</definedName>
    <definedName name="TOTALITEM13.1.2_43">'[145]A.P.U'!#REF!</definedName>
    <definedName name="TOTALITEM13.1.2_44">'[145]A.P.U'!#REF!</definedName>
    <definedName name="TOTALITEM13.1.2_45">'[145]A.P.U'!#REF!</definedName>
    <definedName name="TOTALITEM13.1.2_46">'[145]A.P.U'!#REF!</definedName>
    <definedName name="TOTALITEM13.1.2_47">'[145]A.P.U'!#REF!</definedName>
    <definedName name="TOTALITEM13.1.2_48">'[145]A.P.U'!#REF!</definedName>
    <definedName name="TOTALITEM13.1.2_49">'[145]A.P.U'!#REF!</definedName>
    <definedName name="TOTALITEM13.1.2_5">'[145]A.P.U'!#REF!</definedName>
    <definedName name="TOTALITEM13.1.2_50">'[145]A.P.U'!#REF!</definedName>
    <definedName name="TOTALITEM13.1.2_51">'[145]A.P.U'!#REF!</definedName>
    <definedName name="TOTALITEM13.1.2_52">'[145]A.P.U'!#REF!</definedName>
    <definedName name="TOTALITEM13.1.2_53">'[145]A.P.U'!#REF!</definedName>
    <definedName name="TOTALITEM13.1.2_54">'[145]A.P.U'!#REF!</definedName>
    <definedName name="TOTALITEM13.1.2_55">'[145]A.P.U'!#REF!</definedName>
    <definedName name="TOTALITEM13.1.2_56">'[145]A.P.U'!#REF!</definedName>
    <definedName name="TOTALITEM13.1.2_57">'[145]A.P.U'!#REF!</definedName>
    <definedName name="TOTALITEM13.1.2_58">'[145]A.P.U'!#REF!</definedName>
    <definedName name="TOTALITEM13.1.2_59">'[144]A.P.U'!#REF!</definedName>
    <definedName name="TOTALITEM13.1.2_60">'[144]A.P.U'!#REF!</definedName>
    <definedName name="TOTALITEM13.1.2_61">'[145]A.P.U'!#REF!</definedName>
    <definedName name="TOTALITEM13.1.2_62">'[145]A.P.U'!#REF!</definedName>
    <definedName name="TOTALITEM13.1.2_63">'[145]A.P.U'!#REF!</definedName>
    <definedName name="TOTALITEM13.1.2_64">'[145]A.P.U'!#REF!</definedName>
    <definedName name="TOTALITEM13.1.2_65">'[145]A.P.U'!#REF!</definedName>
    <definedName name="TOTALITEM13.1.2_66">'[145]A.P.U'!#REF!</definedName>
    <definedName name="TOTALITEM13.1.2_67">'[145]A.P.U'!#REF!</definedName>
    <definedName name="TOTALITEM13.1.2_68">'[145]A.P.U'!#REF!</definedName>
    <definedName name="TOTALITEM13.1.2_69">'[145]A.P.U'!#REF!</definedName>
    <definedName name="TOTALITEM13.1.2_70">'[145]A.P.U'!#REF!</definedName>
    <definedName name="TOTALITEM13.1.2_71">'[145]A.P.U'!#REF!</definedName>
    <definedName name="TOTALITEM13.1.2_72">'[145]A.P.U'!#REF!</definedName>
    <definedName name="TOTALITEM13.1.2_73">'[145]A.P.U'!#REF!</definedName>
    <definedName name="TOTALITEM13.1.2_74">'[145]A.P.U'!#REF!</definedName>
    <definedName name="TOTALITEM13.1.2_75">'[145]A.P.U'!#REF!</definedName>
    <definedName name="TOTALITEM13.1.2_76">'[145]A.P.U'!#REF!</definedName>
    <definedName name="TOTALITEM13.1.2_77">'[145]A.P.U'!#REF!</definedName>
    <definedName name="TOTALITEM13.1.2_78">'[145]A.P.U'!#REF!</definedName>
    <definedName name="TOTALITEM13.1.2_79">'[145]A.P.U'!#REF!</definedName>
    <definedName name="TOTALITEM13.1.2_80">'[145]A.P.U'!#REF!</definedName>
    <definedName name="TOTALITEM13.1.2_9">'[145]A.P.U'!#REF!</definedName>
    <definedName name="TOTALITEM13.1.3" localSheetId="5">'[143]A.P.U'!#REF!</definedName>
    <definedName name="TOTALITEM13.1.3">'[143]A.P.U'!#REF!</definedName>
    <definedName name="TOTALITEM13.1.3_1">'[144]A.P.U'!#REF!</definedName>
    <definedName name="TOTALITEM13.1.3_10">'[145]A.P.U'!#REF!</definedName>
    <definedName name="TOTALITEM13.1.3_11">'[145]A.P.U'!#REF!</definedName>
    <definedName name="TOTALITEM13.1.3_12">'[145]A.P.U'!#REF!</definedName>
    <definedName name="TOTALITEM13.1.3_13">'[145]A.P.U'!#REF!</definedName>
    <definedName name="TOTALITEM13.1.3_14">'[145]A.P.U'!#REF!</definedName>
    <definedName name="TOTALITEM13.1.3_15">'[145]A.P.U'!#REF!</definedName>
    <definedName name="TOTALITEM13.1.3_16">'[145]A.P.U'!#REF!</definedName>
    <definedName name="TOTALITEM13.1.3_17">'[145]A.P.U'!#REF!</definedName>
    <definedName name="TOTALITEM13.1.3_18">'[145]A.P.U'!#REF!</definedName>
    <definedName name="TOTALITEM13.1.3_19">'[145]A.P.U'!#REF!</definedName>
    <definedName name="TOTALITEM13.1.3_2">'[144]A.P.U'!#REF!</definedName>
    <definedName name="TOTALITEM13.1.3_20">'[145]A.P.U'!#REF!</definedName>
    <definedName name="TOTALITEM13.1.3_21">'[145]A.P.U'!#REF!</definedName>
    <definedName name="TOTALITEM13.1.3_22">'[145]A.P.U'!#REF!</definedName>
    <definedName name="TOTALITEM13.1.3_23">'[145]A.P.U'!#REF!</definedName>
    <definedName name="TOTALITEM13.1.3_24">'[145]A.P.U'!#REF!</definedName>
    <definedName name="TOTALITEM13.1.3_25">'[145]A.P.U'!#REF!</definedName>
    <definedName name="TOTALITEM13.1.3_26">'[145]A.P.U'!#REF!</definedName>
    <definedName name="TOTALITEM13.1.3_27">'[145]A.P.U'!#REF!</definedName>
    <definedName name="TOTALITEM13.1.3_28">'[145]A.P.U'!#REF!</definedName>
    <definedName name="TOTALITEM13.1.3_29">'[145]A.P.U'!#REF!</definedName>
    <definedName name="TOTALITEM13.1.3_3">'[146]A.P.U'!#REF!</definedName>
    <definedName name="TOTALITEM13.1.3_30">'[145]A.P.U'!#REF!</definedName>
    <definedName name="TOTALITEM13.1.3_31">'[145]A.P.U'!#REF!</definedName>
    <definedName name="TOTALITEM13.1.3_32">'[145]A.P.U'!#REF!</definedName>
    <definedName name="TOTALITEM13.1.3_33">'[145]A.P.U'!#REF!</definedName>
    <definedName name="TOTALITEM13.1.3_34">'[145]A.P.U'!#REF!</definedName>
    <definedName name="TOTALITEM13.1.3_35">'[145]A.P.U'!#REF!</definedName>
    <definedName name="TOTALITEM13.1.3_36">'[145]A.P.U'!#REF!</definedName>
    <definedName name="TOTALITEM13.1.3_37">'[145]A.P.U'!#REF!</definedName>
    <definedName name="TOTALITEM13.1.3_38">'[145]A.P.U'!#REF!</definedName>
    <definedName name="TOTALITEM13.1.3_39">'[145]A.P.U'!#REF!</definedName>
    <definedName name="TOTALITEM13.1.3_4">'[144]A.P.U'!#REF!</definedName>
    <definedName name="TOTALITEM13.1.3_40">'[145]A.P.U'!#REF!</definedName>
    <definedName name="TOTALITEM13.1.3_41">'[145]A.P.U'!#REF!</definedName>
    <definedName name="TOTALITEM13.1.3_42">'[145]A.P.U'!#REF!</definedName>
    <definedName name="TOTALITEM13.1.3_43">'[145]A.P.U'!#REF!</definedName>
    <definedName name="TOTALITEM13.1.3_44">'[145]A.P.U'!#REF!</definedName>
    <definedName name="TOTALITEM13.1.3_45">'[145]A.P.U'!#REF!</definedName>
    <definedName name="TOTALITEM13.1.3_46">'[145]A.P.U'!#REF!</definedName>
    <definedName name="TOTALITEM13.1.3_47">'[145]A.P.U'!#REF!</definedName>
    <definedName name="TOTALITEM13.1.3_48">'[145]A.P.U'!#REF!</definedName>
    <definedName name="TOTALITEM13.1.3_49">'[145]A.P.U'!#REF!</definedName>
    <definedName name="TOTALITEM13.1.3_5">'[145]A.P.U'!#REF!</definedName>
    <definedName name="TOTALITEM13.1.3_50">'[145]A.P.U'!#REF!</definedName>
    <definedName name="TOTALITEM13.1.3_51">'[145]A.P.U'!#REF!</definedName>
    <definedName name="TOTALITEM13.1.3_52">'[145]A.P.U'!#REF!</definedName>
    <definedName name="TOTALITEM13.1.3_53">'[145]A.P.U'!#REF!</definedName>
    <definedName name="TOTALITEM13.1.3_54">'[145]A.P.U'!#REF!</definedName>
    <definedName name="TOTALITEM13.1.3_55">'[145]A.P.U'!#REF!</definedName>
    <definedName name="TOTALITEM13.1.3_56">'[145]A.P.U'!#REF!</definedName>
    <definedName name="TOTALITEM13.1.3_57">'[145]A.P.U'!#REF!</definedName>
    <definedName name="TOTALITEM13.1.3_58">'[145]A.P.U'!#REF!</definedName>
    <definedName name="TOTALITEM13.1.3_59">'[144]A.P.U'!#REF!</definedName>
    <definedName name="TOTALITEM13.1.3_60">'[144]A.P.U'!#REF!</definedName>
    <definedName name="TOTALITEM13.1.3_61">'[145]A.P.U'!#REF!</definedName>
    <definedName name="TOTALITEM13.1.3_62">'[145]A.P.U'!#REF!</definedName>
    <definedName name="TOTALITEM13.1.3_63">'[145]A.P.U'!#REF!</definedName>
    <definedName name="TOTALITEM13.1.3_64">'[145]A.P.U'!#REF!</definedName>
    <definedName name="TOTALITEM13.1.3_65">'[145]A.P.U'!#REF!</definedName>
    <definedName name="TOTALITEM13.1.3_66">'[145]A.P.U'!#REF!</definedName>
    <definedName name="TOTALITEM13.1.3_67">'[145]A.P.U'!#REF!</definedName>
    <definedName name="TOTALITEM13.1.3_68">'[145]A.P.U'!#REF!</definedName>
    <definedName name="TOTALITEM13.1.3_69">'[145]A.P.U'!#REF!</definedName>
    <definedName name="TOTALITEM13.1.3_70">'[145]A.P.U'!#REF!</definedName>
    <definedName name="TOTALITEM13.1.3_71">'[145]A.P.U'!#REF!</definedName>
    <definedName name="TOTALITEM13.1.3_72">'[145]A.P.U'!#REF!</definedName>
    <definedName name="TOTALITEM13.1.3_73">'[145]A.P.U'!#REF!</definedName>
    <definedName name="TOTALITEM13.1.3_74">'[145]A.P.U'!#REF!</definedName>
    <definedName name="TOTALITEM13.1.3_75">'[145]A.P.U'!#REF!</definedName>
    <definedName name="TOTALITEM13.1.3_76">'[145]A.P.U'!#REF!</definedName>
    <definedName name="TOTALITEM13.1.3_77">'[145]A.P.U'!#REF!</definedName>
    <definedName name="TOTALITEM13.1.3_78">'[145]A.P.U'!#REF!</definedName>
    <definedName name="TOTALITEM13.1.3_79">'[145]A.P.U'!#REF!</definedName>
    <definedName name="TOTALITEM13.1.3_80">'[145]A.P.U'!#REF!</definedName>
    <definedName name="TOTALITEM13.1.3_9">'[145]A.P.U'!#REF!</definedName>
    <definedName name="TOTALITEM13.2.2" localSheetId="5">'[143]A.P.U'!#REF!</definedName>
    <definedName name="TOTALITEM13.2.2">'[143]A.P.U'!#REF!</definedName>
    <definedName name="TOTALITEM13.2.2_1">'[144]A.P.U'!#REF!</definedName>
    <definedName name="TOTALITEM13.2.2_10">'[145]A.P.U'!#REF!</definedName>
    <definedName name="TOTALITEM13.2.2_11">'[145]A.P.U'!#REF!</definedName>
    <definedName name="TOTALITEM13.2.2_12">'[145]A.P.U'!#REF!</definedName>
    <definedName name="TOTALITEM13.2.2_13">'[145]A.P.U'!#REF!</definedName>
    <definedName name="TOTALITEM13.2.2_14">'[145]A.P.U'!#REF!</definedName>
    <definedName name="TOTALITEM13.2.2_15">'[145]A.P.U'!#REF!</definedName>
    <definedName name="TOTALITEM13.2.2_16">'[145]A.P.U'!#REF!</definedName>
    <definedName name="TOTALITEM13.2.2_17">'[145]A.P.U'!#REF!</definedName>
    <definedName name="TOTALITEM13.2.2_18">'[145]A.P.U'!#REF!</definedName>
    <definedName name="TOTALITEM13.2.2_19">'[145]A.P.U'!#REF!</definedName>
    <definedName name="TOTALITEM13.2.2_2">'[144]A.P.U'!#REF!</definedName>
    <definedName name="TOTALITEM13.2.2_20">'[145]A.P.U'!#REF!</definedName>
    <definedName name="TOTALITEM13.2.2_21">'[145]A.P.U'!#REF!</definedName>
    <definedName name="TOTALITEM13.2.2_22">'[145]A.P.U'!#REF!</definedName>
    <definedName name="TOTALITEM13.2.2_23">'[145]A.P.U'!#REF!</definedName>
    <definedName name="TOTALITEM13.2.2_24">'[145]A.P.U'!#REF!</definedName>
    <definedName name="TOTALITEM13.2.2_25">'[145]A.P.U'!#REF!</definedName>
    <definedName name="TOTALITEM13.2.2_26">'[145]A.P.U'!#REF!</definedName>
    <definedName name="TOTALITEM13.2.2_27">'[145]A.P.U'!#REF!</definedName>
    <definedName name="TOTALITEM13.2.2_28">'[145]A.P.U'!#REF!</definedName>
    <definedName name="TOTALITEM13.2.2_29">'[145]A.P.U'!#REF!</definedName>
    <definedName name="TOTALITEM13.2.2_3">'[146]A.P.U'!#REF!</definedName>
    <definedName name="TOTALITEM13.2.2_30">'[145]A.P.U'!#REF!</definedName>
    <definedName name="TOTALITEM13.2.2_31">'[145]A.P.U'!#REF!</definedName>
    <definedName name="TOTALITEM13.2.2_32">'[145]A.P.U'!#REF!</definedName>
    <definedName name="TOTALITEM13.2.2_33">'[145]A.P.U'!#REF!</definedName>
    <definedName name="TOTALITEM13.2.2_34">'[145]A.P.U'!#REF!</definedName>
    <definedName name="TOTALITEM13.2.2_35">'[145]A.P.U'!#REF!</definedName>
    <definedName name="TOTALITEM13.2.2_36">'[145]A.P.U'!#REF!</definedName>
    <definedName name="TOTALITEM13.2.2_37">'[145]A.P.U'!#REF!</definedName>
    <definedName name="TOTALITEM13.2.2_38">'[145]A.P.U'!#REF!</definedName>
    <definedName name="TOTALITEM13.2.2_39">'[145]A.P.U'!#REF!</definedName>
    <definedName name="TOTALITEM13.2.2_4">'[144]A.P.U'!#REF!</definedName>
    <definedName name="TOTALITEM13.2.2_40">'[145]A.P.U'!#REF!</definedName>
    <definedName name="TOTALITEM13.2.2_41">'[145]A.P.U'!#REF!</definedName>
    <definedName name="TOTALITEM13.2.2_42">'[145]A.P.U'!#REF!</definedName>
    <definedName name="TOTALITEM13.2.2_43">'[145]A.P.U'!#REF!</definedName>
    <definedName name="TOTALITEM13.2.2_44">'[145]A.P.U'!#REF!</definedName>
    <definedName name="TOTALITEM13.2.2_45">'[145]A.P.U'!#REF!</definedName>
    <definedName name="TOTALITEM13.2.2_46">'[145]A.P.U'!#REF!</definedName>
    <definedName name="TOTALITEM13.2.2_47">'[145]A.P.U'!#REF!</definedName>
    <definedName name="TOTALITEM13.2.2_48">'[145]A.P.U'!#REF!</definedName>
    <definedName name="TOTALITEM13.2.2_49">'[145]A.P.U'!#REF!</definedName>
    <definedName name="TOTALITEM13.2.2_5">'[145]A.P.U'!#REF!</definedName>
    <definedName name="TOTALITEM13.2.2_50">'[145]A.P.U'!#REF!</definedName>
    <definedName name="TOTALITEM13.2.2_51">'[145]A.P.U'!#REF!</definedName>
    <definedName name="TOTALITEM13.2.2_52">'[145]A.P.U'!#REF!</definedName>
    <definedName name="TOTALITEM13.2.2_53">'[145]A.P.U'!#REF!</definedName>
    <definedName name="TOTALITEM13.2.2_54">'[145]A.P.U'!#REF!</definedName>
    <definedName name="TOTALITEM13.2.2_55">'[145]A.P.U'!#REF!</definedName>
    <definedName name="TOTALITEM13.2.2_56">'[145]A.P.U'!#REF!</definedName>
    <definedName name="TOTALITEM13.2.2_57">'[145]A.P.U'!#REF!</definedName>
    <definedName name="TOTALITEM13.2.2_58">'[145]A.P.U'!#REF!</definedName>
    <definedName name="TOTALITEM13.2.2_59">'[144]A.P.U'!#REF!</definedName>
    <definedName name="TOTALITEM13.2.2_60">'[144]A.P.U'!#REF!</definedName>
    <definedName name="TOTALITEM13.2.2_61">'[145]A.P.U'!#REF!</definedName>
    <definedName name="TOTALITEM13.2.2_62">'[145]A.P.U'!#REF!</definedName>
    <definedName name="TOTALITEM13.2.2_63">'[145]A.P.U'!#REF!</definedName>
    <definedName name="TOTALITEM13.2.2_64">'[145]A.P.U'!#REF!</definedName>
    <definedName name="TOTALITEM13.2.2_65">'[145]A.P.U'!#REF!</definedName>
    <definedName name="TOTALITEM13.2.2_66">'[145]A.P.U'!#REF!</definedName>
    <definedName name="TOTALITEM13.2.2_67">'[145]A.P.U'!#REF!</definedName>
    <definedName name="TOTALITEM13.2.2_68">'[145]A.P.U'!#REF!</definedName>
    <definedName name="TOTALITEM13.2.2_69">'[145]A.P.U'!#REF!</definedName>
    <definedName name="TOTALITEM13.2.2_70">'[145]A.P.U'!#REF!</definedName>
    <definedName name="TOTALITEM13.2.2_71">'[145]A.P.U'!#REF!</definedName>
    <definedName name="TOTALITEM13.2.2_72">'[145]A.P.U'!#REF!</definedName>
    <definedName name="TOTALITEM13.2.2_73">'[145]A.P.U'!#REF!</definedName>
    <definedName name="TOTALITEM13.2.2_74">'[145]A.P.U'!#REF!</definedName>
    <definedName name="TOTALITEM13.2.2_75">'[145]A.P.U'!#REF!</definedName>
    <definedName name="TOTALITEM13.2.2_76">'[145]A.P.U'!#REF!</definedName>
    <definedName name="TOTALITEM13.2.2_77">'[145]A.P.U'!#REF!</definedName>
    <definedName name="TOTALITEM13.2.2_78">'[145]A.P.U'!#REF!</definedName>
    <definedName name="TOTALITEM13.2.2_79">'[145]A.P.U'!#REF!</definedName>
    <definedName name="TOTALITEM13.2.2_80">'[145]A.P.U'!#REF!</definedName>
    <definedName name="TOTALITEM13.2.2_9">'[145]A.P.U'!#REF!</definedName>
    <definedName name="TOTALITEM14.2" localSheetId="5">'[143]A.P.U'!#REF!</definedName>
    <definedName name="TOTALITEM14.2">'[143]A.P.U'!#REF!</definedName>
    <definedName name="TOTALITEM14.2_1">'[144]A.P.U'!#REF!</definedName>
    <definedName name="TOTALITEM14.2_10">'[145]A.P.U'!#REF!</definedName>
    <definedName name="TOTALITEM14.2_11">'[145]A.P.U'!#REF!</definedName>
    <definedName name="TOTALITEM14.2_12">'[145]A.P.U'!#REF!</definedName>
    <definedName name="TOTALITEM14.2_13">'[145]A.P.U'!#REF!</definedName>
    <definedName name="TOTALITEM14.2_14">'[145]A.P.U'!#REF!</definedName>
    <definedName name="TOTALITEM14.2_15">'[145]A.P.U'!#REF!</definedName>
    <definedName name="TOTALITEM14.2_16">'[145]A.P.U'!#REF!</definedName>
    <definedName name="TOTALITEM14.2_17">'[145]A.P.U'!#REF!</definedName>
    <definedName name="TOTALITEM14.2_18">'[145]A.P.U'!#REF!</definedName>
    <definedName name="TOTALITEM14.2_19">'[145]A.P.U'!#REF!</definedName>
    <definedName name="TOTALITEM14.2_2">'[144]A.P.U'!#REF!</definedName>
    <definedName name="TOTALITEM14.2_20">'[145]A.P.U'!#REF!</definedName>
    <definedName name="TOTALITEM14.2_21">'[145]A.P.U'!#REF!</definedName>
    <definedName name="TOTALITEM14.2_22">'[145]A.P.U'!#REF!</definedName>
    <definedName name="TOTALITEM14.2_23">'[145]A.P.U'!#REF!</definedName>
    <definedName name="TOTALITEM14.2_24">'[145]A.P.U'!#REF!</definedName>
    <definedName name="TOTALITEM14.2_25">'[145]A.P.U'!#REF!</definedName>
    <definedName name="TOTALITEM14.2_26">'[145]A.P.U'!#REF!</definedName>
    <definedName name="TOTALITEM14.2_27">'[145]A.P.U'!#REF!</definedName>
    <definedName name="TOTALITEM14.2_28">'[145]A.P.U'!#REF!</definedName>
    <definedName name="TOTALITEM14.2_29">'[145]A.P.U'!#REF!</definedName>
    <definedName name="TOTALITEM14.2_3">'[146]A.P.U'!#REF!</definedName>
    <definedName name="TOTALITEM14.2_30">'[145]A.P.U'!#REF!</definedName>
    <definedName name="TOTALITEM14.2_31">'[145]A.P.U'!#REF!</definedName>
    <definedName name="TOTALITEM14.2_32">'[145]A.P.U'!#REF!</definedName>
    <definedName name="TOTALITEM14.2_33">'[145]A.P.U'!#REF!</definedName>
    <definedName name="TOTALITEM14.2_34">'[145]A.P.U'!#REF!</definedName>
    <definedName name="TOTALITEM14.2_35">'[145]A.P.U'!#REF!</definedName>
    <definedName name="TOTALITEM14.2_36">'[145]A.P.U'!#REF!</definedName>
    <definedName name="TOTALITEM14.2_37">'[145]A.P.U'!#REF!</definedName>
    <definedName name="TOTALITEM14.2_38">'[145]A.P.U'!#REF!</definedName>
    <definedName name="TOTALITEM14.2_39">'[145]A.P.U'!#REF!</definedName>
    <definedName name="TOTALITEM14.2_4">'[144]A.P.U'!#REF!</definedName>
    <definedName name="TOTALITEM14.2_40">'[145]A.P.U'!#REF!</definedName>
    <definedName name="TOTALITEM14.2_41">'[145]A.P.U'!#REF!</definedName>
    <definedName name="TOTALITEM14.2_42">'[145]A.P.U'!#REF!</definedName>
    <definedName name="TOTALITEM14.2_43">'[145]A.P.U'!#REF!</definedName>
    <definedName name="TOTALITEM14.2_44">'[145]A.P.U'!#REF!</definedName>
    <definedName name="TOTALITEM14.2_45">'[145]A.P.U'!#REF!</definedName>
    <definedName name="TOTALITEM14.2_46">'[145]A.P.U'!#REF!</definedName>
    <definedName name="TOTALITEM14.2_47">'[145]A.P.U'!#REF!</definedName>
    <definedName name="TOTALITEM14.2_48">'[145]A.P.U'!#REF!</definedName>
    <definedName name="TOTALITEM14.2_49">'[145]A.P.U'!#REF!</definedName>
    <definedName name="TOTALITEM14.2_5">'[145]A.P.U'!#REF!</definedName>
    <definedName name="TOTALITEM14.2_50">'[145]A.P.U'!#REF!</definedName>
    <definedName name="TOTALITEM14.2_51">'[145]A.P.U'!#REF!</definedName>
    <definedName name="TOTALITEM14.2_52">'[145]A.P.U'!#REF!</definedName>
    <definedName name="TOTALITEM14.2_53">'[145]A.P.U'!#REF!</definedName>
    <definedName name="TOTALITEM14.2_54">'[145]A.P.U'!#REF!</definedName>
    <definedName name="TOTALITEM14.2_55">'[145]A.P.U'!#REF!</definedName>
    <definedName name="TOTALITEM14.2_56">'[145]A.P.U'!#REF!</definedName>
    <definedName name="TOTALITEM14.2_57">'[145]A.P.U'!#REF!</definedName>
    <definedName name="TOTALITEM14.2_58">'[145]A.P.U'!#REF!</definedName>
    <definedName name="TOTALITEM14.2_59">'[144]A.P.U'!#REF!</definedName>
    <definedName name="TOTALITEM14.2_60">'[144]A.P.U'!#REF!</definedName>
    <definedName name="TOTALITEM14.2_61">'[145]A.P.U'!#REF!</definedName>
    <definedName name="TOTALITEM14.2_62">'[145]A.P.U'!#REF!</definedName>
    <definedName name="TOTALITEM14.2_63">'[145]A.P.U'!#REF!</definedName>
    <definedName name="TOTALITEM14.2_64">'[145]A.P.U'!#REF!</definedName>
    <definedName name="TOTALITEM14.2_65">'[145]A.P.U'!#REF!</definedName>
    <definedName name="TOTALITEM14.2_66">'[145]A.P.U'!#REF!</definedName>
    <definedName name="TOTALITEM14.2_67">'[145]A.P.U'!#REF!</definedName>
    <definedName name="TOTALITEM14.2_68">'[145]A.P.U'!#REF!</definedName>
    <definedName name="TOTALITEM14.2_69">'[145]A.P.U'!#REF!</definedName>
    <definedName name="TOTALITEM14.2_70">'[145]A.P.U'!#REF!</definedName>
    <definedName name="TOTALITEM14.2_71">'[145]A.P.U'!#REF!</definedName>
    <definedName name="TOTALITEM14.2_72">'[145]A.P.U'!#REF!</definedName>
    <definedName name="TOTALITEM14.2_73">'[145]A.P.U'!#REF!</definedName>
    <definedName name="TOTALITEM14.2_74">'[145]A.P.U'!#REF!</definedName>
    <definedName name="TOTALITEM14.2_75">'[145]A.P.U'!#REF!</definedName>
    <definedName name="TOTALITEM14.2_76">'[145]A.P.U'!#REF!</definedName>
    <definedName name="TOTALITEM14.2_77">'[145]A.P.U'!#REF!</definedName>
    <definedName name="TOTALITEM14.2_78">'[145]A.P.U'!#REF!</definedName>
    <definedName name="TOTALITEM14.2_79">'[145]A.P.U'!#REF!</definedName>
    <definedName name="TOTALITEM14.2_80">'[145]A.P.U'!#REF!</definedName>
    <definedName name="TOTALITEM14.2_9">'[145]A.P.U'!#REF!</definedName>
    <definedName name="TOTALITEM14.3" localSheetId="5">'[143]A.P.U'!#REF!</definedName>
    <definedName name="TOTALITEM14.3">'[143]A.P.U'!#REF!</definedName>
    <definedName name="TOTALITEM14.3_1">'[144]A.P.U'!#REF!</definedName>
    <definedName name="TOTALITEM14.3_10">'[145]A.P.U'!#REF!</definedName>
    <definedName name="TOTALITEM14.3_11">'[145]A.P.U'!#REF!</definedName>
    <definedName name="TOTALITEM14.3_12">'[145]A.P.U'!#REF!</definedName>
    <definedName name="TOTALITEM14.3_13">'[145]A.P.U'!#REF!</definedName>
    <definedName name="TOTALITEM14.3_14">'[145]A.P.U'!#REF!</definedName>
    <definedName name="TOTALITEM14.3_15">'[145]A.P.U'!#REF!</definedName>
    <definedName name="TOTALITEM14.3_16">'[145]A.P.U'!#REF!</definedName>
    <definedName name="TOTALITEM14.3_17">'[145]A.P.U'!#REF!</definedName>
    <definedName name="TOTALITEM14.3_18">'[145]A.P.U'!#REF!</definedName>
    <definedName name="TOTALITEM14.3_19">'[145]A.P.U'!#REF!</definedName>
    <definedName name="TOTALITEM14.3_2">'[144]A.P.U'!#REF!</definedName>
    <definedName name="TOTALITEM14.3_20">'[145]A.P.U'!#REF!</definedName>
    <definedName name="TOTALITEM14.3_21">'[145]A.P.U'!#REF!</definedName>
    <definedName name="TOTALITEM14.3_22">'[145]A.P.U'!#REF!</definedName>
    <definedName name="TOTALITEM14.3_23">'[145]A.P.U'!#REF!</definedName>
    <definedName name="TOTALITEM14.3_24">'[145]A.P.U'!#REF!</definedName>
    <definedName name="TOTALITEM14.3_25">'[145]A.P.U'!#REF!</definedName>
    <definedName name="TOTALITEM14.3_26">'[145]A.P.U'!#REF!</definedName>
    <definedName name="TOTALITEM14.3_27">'[145]A.P.U'!#REF!</definedName>
    <definedName name="TOTALITEM14.3_28">'[145]A.P.U'!#REF!</definedName>
    <definedName name="TOTALITEM14.3_29">'[145]A.P.U'!#REF!</definedName>
    <definedName name="TOTALITEM14.3_3">'[146]A.P.U'!#REF!</definedName>
    <definedName name="TOTALITEM14.3_30">'[145]A.P.U'!#REF!</definedName>
    <definedName name="TOTALITEM14.3_31">'[145]A.P.U'!#REF!</definedName>
    <definedName name="TOTALITEM14.3_32">'[145]A.P.U'!#REF!</definedName>
    <definedName name="TOTALITEM14.3_33">'[145]A.P.U'!#REF!</definedName>
    <definedName name="TOTALITEM14.3_34">'[145]A.P.U'!#REF!</definedName>
    <definedName name="TOTALITEM14.3_35">'[145]A.P.U'!#REF!</definedName>
    <definedName name="TOTALITEM14.3_36">'[145]A.P.U'!#REF!</definedName>
    <definedName name="TOTALITEM14.3_37">'[145]A.P.U'!#REF!</definedName>
    <definedName name="TOTALITEM14.3_38">'[145]A.P.U'!#REF!</definedName>
    <definedName name="TOTALITEM14.3_39">'[145]A.P.U'!#REF!</definedName>
    <definedName name="TOTALITEM14.3_4">'[144]A.P.U'!#REF!</definedName>
    <definedName name="TOTALITEM14.3_40">'[145]A.P.U'!#REF!</definedName>
    <definedName name="TOTALITEM14.3_41">'[145]A.P.U'!#REF!</definedName>
    <definedName name="TOTALITEM14.3_42">'[145]A.P.U'!#REF!</definedName>
    <definedName name="TOTALITEM14.3_43">'[145]A.P.U'!#REF!</definedName>
    <definedName name="TOTALITEM14.3_44">'[145]A.P.U'!#REF!</definedName>
    <definedName name="TOTALITEM14.3_45">'[145]A.P.U'!#REF!</definedName>
    <definedName name="TOTALITEM14.3_46">'[145]A.P.U'!#REF!</definedName>
    <definedName name="TOTALITEM14.3_47">'[145]A.P.U'!#REF!</definedName>
    <definedName name="TOTALITEM14.3_48">'[145]A.P.U'!#REF!</definedName>
    <definedName name="TOTALITEM14.3_49">'[145]A.P.U'!#REF!</definedName>
    <definedName name="TOTALITEM14.3_5">'[145]A.P.U'!#REF!</definedName>
    <definedName name="TOTALITEM14.3_50">'[145]A.P.U'!#REF!</definedName>
    <definedName name="TOTALITEM14.3_51">'[145]A.P.U'!#REF!</definedName>
    <definedName name="TOTALITEM14.3_52">'[145]A.P.U'!#REF!</definedName>
    <definedName name="TOTALITEM14.3_53">'[145]A.P.U'!#REF!</definedName>
    <definedName name="TOTALITEM14.3_54">'[145]A.P.U'!#REF!</definedName>
    <definedName name="TOTALITEM14.3_55">'[145]A.P.U'!#REF!</definedName>
    <definedName name="TOTALITEM14.3_56">'[145]A.P.U'!#REF!</definedName>
    <definedName name="TOTALITEM14.3_57">'[145]A.P.U'!#REF!</definedName>
    <definedName name="TOTALITEM14.3_58">'[145]A.P.U'!#REF!</definedName>
    <definedName name="TOTALITEM14.3_59">'[144]A.P.U'!#REF!</definedName>
    <definedName name="TOTALITEM14.3_60">'[144]A.P.U'!#REF!</definedName>
    <definedName name="TOTALITEM14.3_61">'[145]A.P.U'!#REF!</definedName>
    <definedName name="TOTALITEM14.3_62">'[145]A.P.U'!#REF!</definedName>
    <definedName name="TOTALITEM14.3_63">'[145]A.P.U'!#REF!</definedName>
    <definedName name="TOTALITEM14.3_64">'[145]A.P.U'!#REF!</definedName>
    <definedName name="TOTALITEM14.3_65">'[145]A.P.U'!#REF!</definedName>
    <definedName name="TOTALITEM14.3_66">'[145]A.P.U'!#REF!</definedName>
    <definedName name="TOTALITEM14.3_67">'[145]A.P.U'!#REF!</definedName>
    <definedName name="TOTALITEM14.3_68">'[145]A.P.U'!#REF!</definedName>
    <definedName name="TOTALITEM14.3_69">'[145]A.P.U'!#REF!</definedName>
    <definedName name="TOTALITEM14.3_70">'[145]A.P.U'!#REF!</definedName>
    <definedName name="TOTALITEM14.3_71">'[145]A.P.U'!#REF!</definedName>
    <definedName name="TOTALITEM14.3_72">'[145]A.P.U'!#REF!</definedName>
    <definedName name="TOTALITEM14.3_73">'[145]A.P.U'!#REF!</definedName>
    <definedName name="TOTALITEM14.3_74">'[145]A.P.U'!#REF!</definedName>
    <definedName name="TOTALITEM14.3_75">'[145]A.P.U'!#REF!</definedName>
    <definedName name="TOTALITEM14.3_76">'[145]A.P.U'!#REF!</definedName>
    <definedName name="TOTALITEM14.3_77">'[145]A.P.U'!#REF!</definedName>
    <definedName name="TOTALITEM14.3_78">'[145]A.P.U'!#REF!</definedName>
    <definedName name="TOTALITEM14.3_79">'[145]A.P.U'!#REF!</definedName>
    <definedName name="TOTALITEM14.3_80">'[145]A.P.U'!#REF!</definedName>
    <definedName name="TOTALITEM14.3_9">'[145]A.P.U'!#REF!</definedName>
    <definedName name="TOTALITEM14.4" localSheetId="5">'[143]A.P.U'!#REF!</definedName>
    <definedName name="TOTALITEM14.4">'[143]A.P.U'!#REF!</definedName>
    <definedName name="TOTALITEM14.4_1">'[144]A.P.U'!#REF!</definedName>
    <definedName name="TOTALITEM14.4_10">'[145]A.P.U'!#REF!</definedName>
    <definedName name="TOTALITEM14.4_11">'[145]A.P.U'!#REF!</definedName>
    <definedName name="TOTALITEM14.4_12">'[145]A.P.U'!#REF!</definedName>
    <definedName name="TOTALITEM14.4_13">'[145]A.P.U'!#REF!</definedName>
    <definedName name="TOTALITEM14.4_14">'[145]A.P.U'!#REF!</definedName>
    <definedName name="TOTALITEM14.4_15">'[145]A.P.U'!#REF!</definedName>
    <definedName name="TOTALITEM14.4_16">'[145]A.P.U'!#REF!</definedName>
    <definedName name="TOTALITEM14.4_17">'[145]A.P.U'!#REF!</definedName>
    <definedName name="TOTALITEM14.4_18">'[145]A.P.U'!#REF!</definedName>
    <definedName name="TOTALITEM14.4_19">'[145]A.P.U'!#REF!</definedName>
    <definedName name="TOTALITEM14.4_2">'[144]A.P.U'!#REF!</definedName>
    <definedName name="TOTALITEM14.4_20">'[145]A.P.U'!#REF!</definedName>
    <definedName name="TOTALITEM14.4_21">'[145]A.P.U'!#REF!</definedName>
    <definedName name="TOTALITEM14.4_22">'[145]A.P.U'!#REF!</definedName>
    <definedName name="TOTALITEM14.4_23">'[145]A.P.U'!#REF!</definedName>
    <definedName name="TOTALITEM14.4_24">'[145]A.P.U'!#REF!</definedName>
    <definedName name="TOTALITEM14.4_25">'[145]A.P.U'!#REF!</definedName>
    <definedName name="TOTALITEM14.4_26">'[145]A.P.U'!#REF!</definedName>
    <definedName name="TOTALITEM14.4_27">'[145]A.P.U'!#REF!</definedName>
    <definedName name="TOTALITEM14.4_28">'[145]A.P.U'!#REF!</definedName>
    <definedName name="TOTALITEM14.4_29">'[145]A.P.U'!#REF!</definedName>
    <definedName name="TOTALITEM14.4_3">'[146]A.P.U'!#REF!</definedName>
    <definedName name="TOTALITEM14.4_30">'[145]A.P.U'!#REF!</definedName>
    <definedName name="TOTALITEM14.4_31">'[145]A.P.U'!#REF!</definedName>
    <definedName name="TOTALITEM14.4_32">'[145]A.P.U'!#REF!</definedName>
    <definedName name="TOTALITEM14.4_33">'[145]A.P.U'!#REF!</definedName>
    <definedName name="TOTALITEM14.4_34">'[145]A.P.U'!#REF!</definedName>
    <definedName name="TOTALITEM14.4_35">'[145]A.P.U'!#REF!</definedName>
    <definedName name="TOTALITEM14.4_36">'[145]A.P.U'!#REF!</definedName>
    <definedName name="TOTALITEM14.4_37">'[145]A.P.U'!#REF!</definedName>
    <definedName name="TOTALITEM14.4_38">'[145]A.P.U'!#REF!</definedName>
    <definedName name="TOTALITEM14.4_39">'[145]A.P.U'!#REF!</definedName>
    <definedName name="TOTALITEM14.4_4">'[144]A.P.U'!#REF!</definedName>
    <definedName name="TOTALITEM14.4_40">'[145]A.P.U'!#REF!</definedName>
    <definedName name="TOTALITEM14.4_41">'[145]A.P.U'!#REF!</definedName>
    <definedName name="TOTALITEM14.4_42">'[145]A.P.U'!#REF!</definedName>
    <definedName name="TOTALITEM14.4_43">'[145]A.P.U'!#REF!</definedName>
    <definedName name="TOTALITEM14.4_44">'[145]A.P.U'!#REF!</definedName>
    <definedName name="TOTALITEM14.4_45">'[145]A.P.U'!#REF!</definedName>
    <definedName name="TOTALITEM14.4_46">'[145]A.P.U'!#REF!</definedName>
    <definedName name="TOTALITEM14.4_47">'[145]A.P.U'!#REF!</definedName>
    <definedName name="TOTALITEM14.4_48">'[145]A.P.U'!#REF!</definedName>
    <definedName name="TOTALITEM14.4_49">'[145]A.P.U'!#REF!</definedName>
    <definedName name="TOTALITEM14.4_5">'[145]A.P.U'!#REF!</definedName>
    <definedName name="TOTALITEM14.4_50">'[145]A.P.U'!#REF!</definedName>
    <definedName name="TOTALITEM14.4_51">'[145]A.P.U'!#REF!</definedName>
    <definedName name="TOTALITEM14.4_52">'[145]A.P.U'!#REF!</definedName>
    <definedName name="TOTALITEM14.4_53">'[145]A.P.U'!#REF!</definedName>
    <definedName name="TOTALITEM14.4_54">'[145]A.P.U'!#REF!</definedName>
    <definedName name="TOTALITEM14.4_55">'[145]A.P.U'!#REF!</definedName>
    <definedName name="TOTALITEM14.4_56">'[145]A.P.U'!#REF!</definedName>
    <definedName name="TOTALITEM14.4_57">'[145]A.P.U'!#REF!</definedName>
    <definedName name="TOTALITEM14.4_58">'[145]A.P.U'!#REF!</definedName>
    <definedName name="TOTALITEM14.4_59">'[144]A.P.U'!#REF!</definedName>
    <definedName name="TOTALITEM14.4_60">'[144]A.P.U'!#REF!</definedName>
    <definedName name="TOTALITEM14.4_61">'[145]A.P.U'!#REF!</definedName>
    <definedName name="TOTALITEM14.4_62">'[145]A.P.U'!#REF!</definedName>
    <definedName name="TOTALITEM14.4_63">'[145]A.P.U'!#REF!</definedName>
    <definedName name="TOTALITEM14.4_64">'[145]A.P.U'!#REF!</definedName>
    <definedName name="TOTALITEM14.4_65">'[145]A.P.U'!#REF!</definedName>
    <definedName name="TOTALITEM14.4_66">'[145]A.P.U'!#REF!</definedName>
    <definedName name="TOTALITEM14.4_67">'[145]A.P.U'!#REF!</definedName>
    <definedName name="TOTALITEM14.4_68">'[145]A.P.U'!#REF!</definedName>
    <definedName name="TOTALITEM14.4_69">'[145]A.P.U'!#REF!</definedName>
    <definedName name="TOTALITEM14.4_70">'[145]A.P.U'!#REF!</definedName>
    <definedName name="TOTALITEM14.4_71">'[145]A.P.U'!#REF!</definedName>
    <definedName name="TOTALITEM14.4_72">'[145]A.P.U'!#REF!</definedName>
    <definedName name="TOTALITEM14.4_73">'[145]A.P.U'!#REF!</definedName>
    <definedName name="TOTALITEM14.4_74">'[145]A.P.U'!#REF!</definedName>
    <definedName name="TOTALITEM14.4_75">'[145]A.P.U'!#REF!</definedName>
    <definedName name="TOTALITEM14.4_76">'[145]A.P.U'!#REF!</definedName>
    <definedName name="TOTALITEM14.4_77">'[145]A.P.U'!#REF!</definedName>
    <definedName name="TOTALITEM14.4_78">'[145]A.P.U'!#REF!</definedName>
    <definedName name="TOTALITEM14.4_79">'[145]A.P.U'!#REF!</definedName>
    <definedName name="TOTALITEM14.4_80">'[145]A.P.U'!#REF!</definedName>
    <definedName name="TOTALITEM14.4_9">'[145]A.P.U'!#REF!</definedName>
    <definedName name="TOTALITEM14.5" localSheetId="5">'[143]A.P.U'!#REF!</definedName>
    <definedName name="TOTALITEM14.5">'[143]A.P.U'!#REF!</definedName>
    <definedName name="TOTALITEM14.5_1">'[144]A.P.U'!#REF!</definedName>
    <definedName name="TOTALITEM14.5_10">'[145]A.P.U'!#REF!</definedName>
    <definedName name="TOTALITEM14.5_11">'[145]A.P.U'!#REF!</definedName>
    <definedName name="TOTALITEM14.5_12">'[145]A.P.U'!#REF!</definedName>
    <definedName name="TOTALITEM14.5_13">'[145]A.P.U'!#REF!</definedName>
    <definedName name="TOTALITEM14.5_14">'[145]A.P.U'!#REF!</definedName>
    <definedName name="TOTALITEM14.5_15">'[145]A.P.U'!#REF!</definedName>
    <definedName name="TOTALITEM14.5_16">'[145]A.P.U'!#REF!</definedName>
    <definedName name="TOTALITEM14.5_17">'[145]A.P.U'!#REF!</definedName>
    <definedName name="TOTALITEM14.5_18">'[145]A.P.U'!#REF!</definedName>
    <definedName name="TOTALITEM14.5_19">'[145]A.P.U'!#REF!</definedName>
    <definedName name="TOTALITEM14.5_2">'[144]A.P.U'!#REF!</definedName>
    <definedName name="TOTALITEM14.5_20">'[145]A.P.U'!#REF!</definedName>
    <definedName name="TOTALITEM14.5_21">'[145]A.P.U'!#REF!</definedName>
    <definedName name="TOTALITEM14.5_22">'[145]A.P.U'!#REF!</definedName>
    <definedName name="TOTALITEM14.5_23">'[145]A.P.U'!#REF!</definedName>
    <definedName name="TOTALITEM14.5_24">'[145]A.P.U'!#REF!</definedName>
    <definedName name="TOTALITEM14.5_25">'[145]A.P.U'!#REF!</definedName>
    <definedName name="TOTALITEM14.5_26">'[145]A.P.U'!#REF!</definedName>
    <definedName name="TOTALITEM14.5_27">'[145]A.P.U'!#REF!</definedName>
    <definedName name="TOTALITEM14.5_28">'[145]A.P.U'!#REF!</definedName>
    <definedName name="TOTALITEM14.5_29">'[145]A.P.U'!#REF!</definedName>
    <definedName name="TOTALITEM14.5_3">'[146]A.P.U'!#REF!</definedName>
    <definedName name="TOTALITEM14.5_30">'[145]A.P.U'!#REF!</definedName>
    <definedName name="TOTALITEM14.5_31">'[145]A.P.U'!#REF!</definedName>
    <definedName name="TOTALITEM14.5_32">'[145]A.P.U'!#REF!</definedName>
    <definedName name="TOTALITEM14.5_33">'[145]A.P.U'!#REF!</definedName>
    <definedName name="TOTALITEM14.5_34">'[145]A.P.U'!#REF!</definedName>
    <definedName name="TOTALITEM14.5_35">'[145]A.P.U'!#REF!</definedName>
    <definedName name="TOTALITEM14.5_36">'[145]A.P.U'!#REF!</definedName>
    <definedName name="TOTALITEM14.5_37">'[145]A.P.U'!#REF!</definedName>
    <definedName name="TOTALITEM14.5_38">'[145]A.P.U'!#REF!</definedName>
    <definedName name="TOTALITEM14.5_39">'[145]A.P.U'!#REF!</definedName>
    <definedName name="TOTALITEM14.5_4">'[144]A.P.U'!#REF!</definedName>
    <definedName name="TOTALITEM14.5_40">'[145]A.P.U'!#REF!</definedName>
    <definedName name="TOTALITEM14.5_41">'[145]A.P.U'!#REF!</definedName>
    <definedName name="TOTALITEM14.5_42">'[145]A.P.U'!#REF!</definedName>
    <definedName name="TOTALITEM14.5_43">'[145]A.P.U'!#REF!</definedName>
    <definedName name="TOTALITEM14.5_44">'[145]A.P.U'!#REF!</definedName>
    <definedName name="TOTALITEM14.5_45">'[145]A.P.U'!#REF!</definedName>
    <definedName name="TOTALITEM14.5_46">'[145]A.P.U'!#REF!</definedName>
    <definedName name="TOTALITEM14.5_47">'[145]A.P.U'!#REF!</definedName>
    <definedName name="TOTALITEM14.5_48">'[145]A.P.U'!#REF!</definedName>
    <definedName name="TOTALITEM14.5_49">'[145]A.P.U'!#REF!</definedName>
    <definedName name="TOTALITEM14.5_5">'[145]A.P.U'!#REF!</definedName>
    <definedName name="TOTALITEM14.5_50">'[145]A.P.U'!#REF!</definedName>
    <definedName name="TOTALITEM14.5_51">'[145]A.P.U'!#REF!</definedName>
    <definedName name="TOTALITEM14.5_52">'[145]A.P.U'!#REF!</definedName>
    <definedName name="TOTALITEM14.5_53">'[145]A.P.U'!#REF!</definedName>
    <definedName name="TOTALITEM14.5_54">'[145]A.P.U'!#REF!</definedName>
    <definedName name="TOTALITEM14.5_55">'[145]A.P.U'!#REF!</definedName>
    <definedName name="TOTALITEM14.5_56">'[145]A.P.U'!#REF!</definedName>
    <definedName name="TOTALITEM14.5_57">'[145]A.P.U'!#REF!</definedName>
    <definedName name="TOTALITEM14.5_58">'[145]A.P.U'!#REF!</definedName>
    <definedName name="TOTALITEM14.5_59">'[144]A.P.U'!#REF!</definedName>
    <definedName name="TOTALITEM14.5_60">'[144]A.P.U'!#REF!</definedName>
    <definedName name="TOTALITEM14.5_61">'[145]A.P.U'!#REF!</definedName>
    <definedName name="TOTALITEM14.5_62">'[145]A.P.U'!#REF!</definedName>
    <definedName name="TOTALITEM14.5_63">'[145]A.P.U'!#REF!</definedName>
    <definedName name="TOTALITEM14.5_64">'[145]A.P.U'!#REF!</definedName>
    <definedName name="TOTALITEM14.5_65">'[145]A.P.U'!#REF!</definedName>
    <definedName name="TOTALITEM14.5_66">'[145]A.P.U'!#REF!</definedName>
    <definedName name="TOTALITEM14.5_67">'[145]A.P.U'!#REF!</definedName>
    <definedName name="TOTALITEM14.5_68">'[145]A.P.U'!#REF!</definedName>
    <definedName name="TOTALITEM14.5_69">'[145]A.P.U'!#REF!</definedName>
    <definedName name="TOTALITEM14.5_70">'[145]A.P.U'!#REF!</definedName>
    <definedName name="TOTALITEM14.5_71">'[145]A.P.U'!#REF!</definedName>
    <definedName name="TOTALITEM14.5_72">'[145]A.P.U'!#REF!</definedName>
    <definedName name="TOTALITEM14.5_73">'[145]A.P.U'!#REF!</definedName>
    <definedName name="TOTALITEM14.5_74">'[145]A.P.U'!#REF!</definedName>
    <definedName name="TOTALITEM14.5_75">'[145]A.P.U'!#REF!</definedName>
    <definedName name="TOTALITEM14.5_76">'[145]A.P.U'!#REF!</definedName>
    <definedName name="TOTALITEM14.5_77">'[145]A.P.U'!#REF!</definedName>
    <definedName name="TOTALITEM14.5_78">'[145]A.P.U'!#REF!</definedName>
    <definedName name="TOTALITEM14.5_79">'[145]A.P.U'!#REF!</definedName>
    <definedName name="TOTALITEM14.5_80">'[145]A.P.U'!#REF!</definedName>
    <definedName name="TOTALITEM14.5_9">'[145]A.P.U'!#REF!</definedName>
    <definedName name="TOTALITEM14.6" localSheetId="5">'[143]A.P.U'!#REF!</definedName>
    <definedName name="TOTALITEM14.6">'[143]A.P.U'!#REF!</definedName>
    <definedName name="TOTALITEM14.6_1">'[144]A.P.U'!#REF!</definedName>
    <definedName name="TOTALITEM14.6_10">'[145]A.P.U'!#REF!</definedName>
    <definedName name="TOTALITEM14.6_11">'[145]A.P.U'!#REF!</definedName>
    <definedName name="TOTALITEM14.6_12">'[145]A.P.U'!#REF!</definedName>
    <definedName name="TOTALITEM14.6_13">'[145]A.P.U'!#REF!</definedName>
    <definedName name="TOTALITEM14.6_14">'[145]A.P.U'!#REF!</definedName>
    <definedName name="TOTALITEM14.6_15">'[145]A.P.U'!#REF!</definedName>
    <definedName name="TOTALITEM14.6_16">'[145]A.P.U'!#REF!</definedName>
    <definedName name="TOTALITEM14.6_17">'[145]A.P.U'!#REF!</definedName>
    <definedName name="TOTALITEM14.6_18">'[145]A.P.U'!#REF!</definedName>
    <definedName name="TOTALITEM14.6_19">'[145]A.P.U'!#REF!</definedName>
    <definedName name="TOTALITEM14.6_2">'[144]A.P.U'!#REF!</definedName>
    <definedName name="TOTALITEM14.6_20">'[145]A.P.U'!#REF!</definedName>
    <definedName name="TOTALITEM14.6_21">'[145]A.P.U'!#REF!</definedName>
    <definedName name="TOTALITEM14.6_22">'[145]A.P.U'!#REF!</definedName>
    <definedName name="TOTALITEM14.6_23">'[145]A.P.U'!#REF!</definedName>
    <definedName name="TOTALITEM14.6_24">'[145]A.P.U'!#REF!</definedName>
    <definedName name="TOTALITEM14.6_25">'[145]A.P.U'!#REF!</definedName>
    <definedName name="TOTALITEM14.6_26">'[145]A.P.U'!#REF!</definedName>
    <definedName name="TOTALITEM14.6_27">'[145]A.P.U'!#REF!</definedName>
    <definedName name="TOTALITEM14.6_28">'[145]A.P.U'!#REF!</definedName>
    <definedName name="TOTALITEM14.6_29">'[145]A.P.U'!#REF!</definedName>
    <definedName name="TOTALITEM14.6_3">'[146]A.P.U'!#REF!</definedName>
    <definedName name="TOTALITEM14.6_30">'[145]A.P.U'!#REF!</definedName>
    <definedName name="TOTALITEM14.6_31">'[145]A.P.U'!#REF!</definedName>
    <definedName name="TOTALITEM14.6_32">'[145]A.P.U'!#REF!</definedName>
    <definedName name="TOTALITEM14.6_33">'[145]A.P.U'!#REF!</definedName>
    <definedName name="TOTALITEM14.6_34">'[145]A.P.U'!#REF!</definedName>
    <definedName name="TOTALITEM14.6_35">'[145]A.P.U'!#REF!</definedName>
    <definedName name="TOTALITEM14.6_36">'[145]A.P.U'!#REF!</definedName>
    <definedName name="TOTALITEM14.6_37">'[145]A.P.U'!#REF!</definedName>
    <definedName name="TOTALITEM14.6_38">'[145]A.P.U'!#REF!</definedName>
    <definedName name="TOTALITEM14.6_39">'[145]A.P.U'!#REF!</definedName>
    <definedName name="TOTALITEM14.6_4">'[144]A.P.U'!#REF!</definedName>
    <definedName name="TOTALITEM14.6_40">'[145]A.P.U'!#REF!</definedName>
    <definedName name="TOTALITEM14.6_41">'[145]A.P.U'!#REF!</definedName>
    <definedName name="TOTALITEM14.6_42">'[145]A.P.U'!#REF!</definedName>
    <definedName name="TOTALITEM14.6_43">'[145]A.P.U'!#REF!</definedName>
    <definedName name="TOTALITEM14.6_44">'[145]A.P.U'!#REF!</definedName>
    <definedName name="TOTALITEM14.6_45">'[145]A.P.U'!#REF!</definedName>
    <definedName name="TOTALITEM14.6_46">'[145]A.P.U'!#REF!</definedName>
    <definedName name="TOTALITEM14.6_47">'[145]A.P.U'!#REF!</definedName>
    <definedName name="TOTALITEM14.6_48">'[145]A.P.U'!#REF!</definedName>
    <definedName name="TOTALITEM14.6_49">'[145]A.P.U'!#REF!</definedName>
    <definedName name="TOTALITEM14.6_5">'[145]A.P.U'!#REF!</definedName>
    <definedName name="TOTALITEM14.6_50">'[145]A.P.U'!#REF!</definedName>
    <definedName name="TOTALITEM14.6_51">'[145]A.P.U'!#REF!</definedName>
    <definedName name="TOTALITEM14.6_52">'[145]A.P.U'!#REF!</definedName>
    <definedName name="TOTALITEM14.6_53">'[145]A.P.U'!#REF!</definedName>
    <definedName name="TOTALITEM14.6_54">'[145]A.P.U'!#REF!</definedName>
    <definedName name="TOTALITEM14.6_55">'[145]A.P.U'!#REF!</definedName>
    <definedName name="TOTALITEM14.6_56">'[145]A.P.U'!#REF!</definedName>
    <definedName name="TOTALITEM14.6_57">'[145]A.P.U'!#REF!</definedName>
    <definedName name="TOTALITEM14.6_58">'[145]A.P.U'!#REF!</definedName>
    <definedName name="TOTALITEM14.6_59">'[144]A.P.U'!#REF!</definedName>
    <definedName name="TOTALITEM14.6_60">'[144]A.P.U'!#REF!</definedName>
    <definedName name="TOTALITEM14.6_61">'[145]A.P.U'!#REF!</definedName>
    <definedName name="TOTALITEM14.6_62">'[145]A.P.U'!#REF!</definedName>
    <definedName name="TOTALITEM14.6_63">'[145]A.P.U'!#REF!</definedName>
    <definedName name="TOTALITEM14.6_64">'[145]A.P.U'!#REF!</definedName>
    <definedName name="TOTALITEM14.6_65">'[145]A.P.U'!#REF!</definedName>
    <definedName name="TOTALITEM14.6_66">'[145]A.P.U'!#REF!</definedName>
    <definedName name="TOTALITEM14.6_67">'[145]A.P.U'!#REF!</definedName>
    <definedName name="TOTALITEM14.6_68">'[145]A.P.U'!#REF!</definedName>
    <definedName name="TOTALITEM14.6_69">'[145]A.P.U'!#REF!</definedName>
    <definedName name="TOTALITEM14.6_70">'[145]A.P.U'!#REF!</definedName>
    <definedName name="TOTALITEM14.6_71">'[145]A.P.U'!#REF!</definedName>
    <definedName name="TOTALITEM14.6_72">'[145]A.P.U'!#REF!</definedName>
    <definedName name="TOTALITEM14.6_73">'[145]A.P.U'!#REF!</definedName>
    <definedName name="TOTALITEM14.6_74">'[145]A.P.U'!#REF!</definedName>
    <definedName name="TOTALITEM14.6_75">'[145]A.P.U'!#REF!</definedName>
    <definedName name="TOTALITEM14.6_76">'[145]A.P.U'!#REF!</definedName>
    <definedName name="TOTALITEM14.6_77">'[145]A.P.U'!#REF!</definedName>
    <definedName name="TOTALITEM14.6_78">'[145]A.P.U'!#REF!</definedName>
    <definedName name="TOTALITEM14.6_79">'[145]A.P.U'!#REF!</definedName>
    <definedName name="TOTALITEM14.6_80">'[145]A.P.U'!#REF!</definedName>
    <definedName name="TOTALITEM14.6_9">'[145]A.P.U'!#REF!</definedName>
    <definedName name="TOTALITEM15" localSheetId="5">'[143]A.P.U'!#REF!</definedName>
    <definedName name="TOTALITEM15">'[143]A.P.U'!#REF!</definedName>
    <definedName name="TOTALITEM15_1">'[144]A.P.U'!#REF!</definedName>
    <definedName name="TOTALITEM15_10">'[145]A.P.U'!#REF!</definedName>
    <definedName name="TOTALITEM15_11">'[145]A.P.U'!#REF!</definedName>
    <definedName name="TOTALITEM15_12">'[145]A.P.U'!#REF!</definedName>
    <definedName name="TOTALITEM15_13">'[145]A.P.U'!#REF!</definedName>
    <definedName name="TOTALITEM15_14">'[145]A.P.U'!#REF!</definedName>
    <definedName name="TOTALITEM15_15">'[145]A.P.U'!#REF!</definedName>
    <definedName name="TOTALITEM15_16">'[145]A.P.U'!#REF!</definedName>
    <definedName name="TOTALITEM15_17">'[145]A.P.U'!#REF!</definedName>
    <definedName name="TOTALITEM15_18">'[145]A.P.U'!#REF!</definedName>
    <definedName name="TOTALITEM15_19">'[145]A.P.U'!#REF!</definedName>
    <definedName name="TOTALITEM15_2">'[144]A.P.U'!#REF!</definedName>
    <definedName name="TOTALITEM15_20">'[145]A.P.U'!#REF!</definedName>
    <definedName name="TOTALITEM15_21">'[145]A.P.U'!#REF!</definedName>
    <definedName name="TOTALITEM15_22">'[145]A.P.U'!#REF!</definedName>
    <definedName name="TOTALITEM15_23">'[145]A.P.U'!#REF!</definedName>
    <definedName name="TOTALITEM15_24">'[145]A.P.U'!#REF!</definedName>
    <definedName name="TOTALITEM15_25">'[145]A.P.U'!#REF!</definedName>
    <definedName name="TOTALITEM15_26">'[145]A.P.U'!#REF!</definedName>
    <definedName name="TOTALITEM15_27">'[145]A.P.U'!#REF!</definedName>
    <definedName name="TOTALITEM15_28">'[145]A.P.U'!#REF!</definedName>
    <definedName name="TOTALITEM15_29">'[145]A.P.U'!#REF!</definedName>
    <definedName name="TOTALITEM15_3">'[146]A.P.U'!#REF!</definedName>
    <definedName name="TOTALITEM15_30">'[145]A.P.U'!#REF!</definedName>
    <definedName name="TOTALITEM15_31">'[145]A.P.U'!#REF!</definedName>
    <definedName name="TOTALITEM15_32">'[145]A.P.U'!#REF!</definedName>
    <definedName name="TOTALITEM15_33">'[145]A.P.U'!#REF!</definedName>
    <definedName name="TOTALITEM15_34">'[145]A.P.U'!#REF!</definedName>
    <definedName name="TOTALITEM15_35">'[145]A.P.U'!#REF!</definedName>
    <definedName name="TOTALITEM15_36">'[145]A.P.U'!#REF!</definedName>
    <definedName name="TOTALITEM15_37">'[145]A.P.U'!#REF!</definedName>
    <definedName name="TOTALITEM15_38">'[145]A.P.U'!#REF!</definedName>
    <definedName name="TOTALITEM15_39">'[145]A.P.U'!#REF!</definedName>
    <definedName name="TOTALITEM15_4">'[144]A.P.U'!#REF!</definedName>
    <definedName name="TOTALITEM15_40">'[145]A.P.U'!#REF!</definedName>
    <definedName name="TOTALITEM15_41">'[145]A.P.U'!#REF!</definedName>
    <definedName name="TOTALITEM15_42">'[145]A.P.U'!#REF!</definedName>
    <definedName name="TOTALITEM15_43">'[145]A.P.U'!#REF!</definedName>
    <definedName name="TOTALITEM15_44">'[145]A.P.U'!#REF!</definedName>
    <definedName name="TOTALITEM15_45">'[145]A.P.U'!#REF!</definedName>
    <definedName name="TOTALITEM15_46">'[145]A.P.U'!#REF!</definedName>
    <definedName name="TOTALITEM15_47">'[145]A.P.U'!#REF!</definedName>
    <definedName name="TOTALITEM15_48">'[145]A.P.U'!#REF!</definedName>
    <definedName name="TOTALITEM15_49">'[145]A.P.U'!#REF!</definedName>
    <definedName name="TOTALITEM15_5">'[145]A.P.U'!#REF!</definedName>
    <definedName name="TOTALITEM15_50">'[145]A.P.U'!#REF!</definedName>
    <definedName name="TOTALITEM15_51">'[145]A.P.U'!#REF!</definedName>
    <definedName name="TOTALITEM15_52">'[145]A.P.U'!#REF!</definedName>
    <definedName name="TOTALITEM15_53">'[145]A.P.U'!#REF!</definedName>
    <definedName name="TOTALITEM15_54">'[145]A.P.U'!#REF!</definedName>
    <definedName name="TOTALITEM15_55">'[145]A.P.U'!#REF!</definedName>
    <definedName name="TOTALITEM15_56">'[145]A.P.U'!#REF!</definedName>
    <definedName name="TOTALITEM15_57">'[145]A.P.U'!#REF!</definedName>
    <definedName name="TOTALITEM15_58">'[145]A.P.U'!#REF!</definedName>
    <definedName name="TOTALITEM15_59">'[144]A.P.U'!#REF!</definedName>
    <definedName name="TOTALITEM15_60">'[144]A.P.U'!#REF!</definedName>
    <definedName name="TOTALITEM15_61">'[145]A.P.U'!#REF!</definedName>
    <definedName name="TOTALITEM15_62">'[145]A.P.U'!#REF!</definedName>
    <definedName name="TOTALITEM15_63">'[145]A.P.U'!#REF!</definedName>
    <definedName name="TOTALITEM15_64">'[145]A.P.U'!#REF!</definedName>
    <definedName name="TOTALITEM15_65">'[145]A.P.U'!#REF!</definedName>
    <definedName name="TOTALITEM15_66">'[145]A.P.U'!#REF!</definedName>
    <definedName name="TOTALITEM15_67">'[145]A.P.U'!#REF!</definedName>
    <definedName name="TOTALITEM15_68">'[145]A.P.U'!#REF!</definedName>
    <definedName name="TOTALITEM15_69">'[145]A.P.U'!#REF!</definedName>
    <definedName name="TOTALITEM15_70">'[145]A.P.U'!#REF!</definedName>
    <definedName name="TOTALITEM15_71">'[145]A.P.U'!#REF!</definedName>
    <definedName name="TOTALITEM15_72">'[145]A.P.U'!#REF!</definedName>
    <definedName name="TOTALITEM15_73">'[145]A.P.U'!#REF!</definedName>
    <definedName name="TOTALITEM15_74">'[145]A.P.U'!#REF!</definedName>
    <definedName name="TOTALITEM15_75">'[145]A.P.U'!#REF!</definedName>
    <definedName name="TOTALITEM15_76">'[145]A.P.U'!#REF!</definedName>
    <definedName name="TOTALITEM15_77">'[145]A.P.U'!#REF!</definedName>
    <definedName name="TOTALITEM15_78">'[145]A.P.U'!#REF!</definedName>
    <definedName name="TOTALITEM15_79">'[145]A.P.U'!#REF!</definedName>
    <definedName name="TOTALITEM15_80">'[145]A.P.U'!#REF!</definedName>
    <definedName name="TOTALITEM15_9">'[145]A.P.U'!#REF!</definedName>
    <definedName name="TOTALITEM16" localSheetId="5">'[143]A.P.U'!#REF!</definedName>
    <definedName name="TOTALITEM16">'[143]A.P.U'!#REF!</definedName>
    <definedName name="TOTALITEM16_1">'[144]A.P.U'!#REF!</definedName>
    <definedName name="TOTALITEM16_10">'[145]A.P.U'!#REF!</definedName>
    <definedName name="TOTALITEM16_11">'[145]A.P.U'!#REF!</definedName>
    <definedName name="TOTALITEM16_12">'[145]A.P.U'!#REF!</definedName>
    <definedName name="TOTALITEM16_13">'[145]A.P.U'!#REF!</definedName>
    <definedName name="TOTALITEM16_14">'[145]A.P.U'!#REF!</definedName>
    <definedName name="TOTALITEM16_15">'[145]A.P.U'!#REF!</definedName>
    <definedName name="TOTALITEM16_16">'[145]A.P.U'!#REF!</definedName>
    <definedName name="TOTALITEM16_17">'[145]A.P.U'!#REF!</definedName>
    <definedName name="TOTALITEM16_18">'[145]A.P.U'!#REF!</definedName>
    <definedName name="TOTALITEM16_19">'[145]A.P.U'!#REF!</definedName>
    <definedName name="TOTALITEM16_2">'[144]A.P.U'!#REF!</definedName>
    <definedName name="TOTALITEM16_20">'[145]A.P.U'!#REF!</definedName>
    <definedName name="TOTALITEM16_21">'[145]A.P.U'!#REF!</definedName>
    <definedName name="TOTALITEM16_22">'[145]A.P.U'!#REF!</definedName>
    <definedName name="TOTALITEM16_23">'[145]A.P.U'!#REF!</definedName>
    <definedName name="TOTALITEM16_24">'[145]A.P.U'!#REF!</definedName>
    <definedName name="TOTALITEM16_25">'[145]A.P.U'!#REF!</definedName>
    <definedName name="TOTALITEM16_26">'[145]A.P.U'!#REF!</definedName>
    <definedName name="TOTALITEM16_27">'[145]A.P.U'!#REF!</definedName>
    <definedName name="TOTALITEM16_28">'[145]A.P.U'!#REF!</definedName>
    <definedName name="TOTALITEM16_29">'[145]A.P.U'!#REF!</definedName>
    <definedName name="TOTALITEM16_3">'[146]A.P.U'!#REF!</definedName>
    <definedName name="TOTALITEM16_30">'[145]A.P.U'!#REF!</definedName>
    <definedName name="TOTALITEM16_31">'[145]A.P.U'!#REF!</definedName>
    <definedName name="TOTALITEM16_32">'[145]A.P.U'!#REF!</definedName>
    <definedName name="TOTALITEM16_33">'[145]A.P.U'!#REF!</definedName>
    <definedName name="TOTALITEM16_34">'[145]A.P.U'!#REF!</definedName>
    <definedName name="TOTALITEM16_35">'[145]A.P.U'!#REF!</definedName>
    <definedName name="TOTALITEM16_36">'[145]A.P.U'!#REF!</definedName>
    <definedName name="TOTALITEM16_37">'[145]A.P.U'!#REF!</definedName>
    <definedName name="TOTALITEM16_38">'[145]A.P.U'!#REF!</definedName>
    <definedName name="TOTALITEM16_39">'[145]A.P.U'!#REF!</definedName>
    <definedName name="TOTALITEM16_4">'[144]A.P.U'!#REF!</definedName>
    <definedName name="TOTALITEM16_40">'[145]A.P.U'!#REF!</definedName>
    <definedName name="TOTALITEM16_41">'[145]A.P.U'!#REF!</definedName>
    <definedName name="TOTALITEM16_42">'[145]A.P.U'!#REF!</definedName>
    <definedName name="TOTALITEM16_43">'[145]A.P.U'!#REF!</definedName>
    <definedName name="TOTALITEM16_44">'[145]A.P.U'!#REF!</definedName>
    <definedName name="TOTALITEM16_45">'[145]A.P.U'!#REF!</definedName>
    <definedName name="TOTALITEM16_46">'[145]A.P.U'!#REF!</definedName>
    <definedName name="TOTALITEM16_47">'[145]A.P.U'!#REF!</definedName>
    <definedName name="TOTALITEM16_48">'[145]A.P.U'!#REF!</definedName>
    <definedName name="TOTALITEM16_49">'[145]A.P.U'!#REF!</definedName>
    <definedName name="TOTALITEM16_5">'[145]A.P.U'!#REF!</definedName>
    <definedName name="TOTALITEM16_50">'[145]A.P.U'!#REF!</definedName>
    <definedName name="TOTALITEM16_51">'[145]A.P.U'!#REF!</definedName>
    <definedName name="TOTALITEM16_52">'[145]A.P.U'!#REF!</definedName>
    <definedName name="TOTALITEM16_53">'[145]A.P.U'!#REF!</definedName>
    <definedName name="TOTALITEM16_54">'[145]A.P.U'!#REF!</definedName>
    <definedName name="TOTALITEM16_55">'[145]A.P.U'!#REF!</definedName>
    <definedName name="TOTALITEM16_56">'[145]A.P.U'!#REF!</definedName>
    <definedName name="TOTALITEM16_57">'[145]A.P.U'!#REF!</definedName>
    <definedName name="TOTALITEM16_58">'[145]A.P.U'!#REF!</definedName>
    <definedName name="TOTALITEM16_59">'[144]A.P.U'!#REF!</definedName>
    <definedName name="TOTALITEM16_60">'[144]A.P.U'!#REF!</definedName>
    <definedName name="TOTALITEM16_61">'[145]A.P.U'!#REF!</definedName>
    <definedName name="TOTALITEM16_62">'[145]A.P.U'!#REF!</definedName>
    <definedName name="TOTALITEM16_63">'[145]A.P.U'!#REF!</definedName>
    <definedName name="TOTALITEM16_64">'[145]A.P.U'!#REF!</definedName>
    <definedName name="TOTALITEM16_65">'[145]A.P.U'!#REF!</definedName>
    <definedName name="TOTALITEM16_66">'[145]A.P.U'!#REF!</definedName>
    <definedName name="TOTALITEM16_67">'[145]A.P.U'!#REF!</definedName>
    <definedName name="TOTALITEM16_68">'[145]A.P.U'!#REF!</definedName>
    <definedName name="TOTALITEM16_69">'[145]A.P.U'!#REF!</definedName>
    <definedName name="TOTALITEM16_70">'[145]A.P.U'!#REF!</definedName>
    <definedName name="TOTALITEM16_71">'[145]A.P.U'!#REF!</definedName>
    <definedName name="TOTALITEM16_72">'[145]A.P.U'!#REF!</definedName>
    <definedName name="TOTALITEM16_73">'[145]A.P.U'!#REF!</definedName>
    <definedName name="TOTALITEM16_74">'[145]A.P.U'!#REF!</definedName>
    <definedName name="TOTALITEM16_75">'[145]A.P.U'!#REF!</definedName>
    <definedName name="TOTALITEM16_76">'[145]A.P.U'!#REF!</definedName>
    <definedName name="TOTALITEM16_77">'[145]A.P.U'!#REF!</definedName>
    <definedName name="TOTALITEM16_78">'[145]A.P.U'!#REF!</definedName>
    <definedName name="TOTALITEM16_79">'[145]A.P.U'!#REF!</definedName>
    <definedName name="TOTALITEM16_80">'[145]A.P.U'!#REF!</definedName>
    <definedName name="TOTALITEM16_9">'[145]A.P.U'!#REF!</definedName>
    <definedName name="TOTALITEM2.1" localSheetId="5">'[143]A.P.U'!#REF!</definedName>
    <definedName name="TOTALITEM2.1">'[143]A.P.U'!#REF!</definedName>
    <definedName name="TOTALITEM2.1_1">'[144]A.P.U'!#REF!</definedName>
    <definedName name="TOTALITEM2.1_10">'[145]A.P.U'!#REF!</definedName>
    <definedName name="TOTALITEM2.1_11">'[145]A.P.U'!#REF!</definedName>
    <definedName name="TOTALITEM2.1_12">'[145]A.P.U'!#REF!</definedName>
    <definedName name="TOTALITEM2.1_13">'[145]A.P.U'!#REF!</definedName>
    <definedName name="TOTALITEM2.1_14">'[145]A.P.U'!#REF!</definedName>
    <definedName name="TOTALITEM2.1_15">'[145]A.P.U'!#REF!</definedName>
    <definedName name="TOTALITEM2.1_16">'[145]A.P.U'!#REF!</definedName>
    <definedName name="TOTALITEM2.1_17">'[145]A.P.U'!#REF!</definedName>
    <definedName name="TOTALITEM2.1_18">'[145]A.P.U'!#REF!</definedName>
    <definedName name="TOTALITEM2.1_19">'[145]A.P.U'!#REF!</definedName>
    <definedName name="TOTALITEM2.1_2">'[144]A.P.U'!#REF!</definedName>
    <definedName name="TOTALITEM2.1_20">'[145]A.P.U'!#REF!</definedName>
    <definedName name="TOTALITEM2.1_21">'[145]A.P.U'!#REF!</definedName>
    <definedName name="TOTALITEM2.1_22">'[145]A.P.U'!#REF!</definedName>
    <definedName name="TOTALITEM2.1_23">'[145]A.P.U'!#REF!</definedName>
    <definedName name="TOTALITEM2.1_24">'[145]A.P.U'!#REF!</definedName>
    <definedName name="TOTALITEM2.1_25">'[145]A.P.U'!#REF!</definedName>
    <definedName name="TOTALITEM2.1_26">'[145]A.P.U'!#REF!</definedName>
    <definedName name="TOTALITEM2.1_27">'[145]A.P.U'!#REF!</definedName>
    <definedName name="TOTALITEM2.1_28">'[145]A.P.U'!#REF!</definedName>
    <definedName name="TOTALITEM2.1_29">'[145]A.P.U'!#REF!</definedName>
    <definedName name="TOTALITEM2.1_3">'[146]A.P.U'!#REF!</definedName>
    <definedName name="TOTALITEM2.1_30">'[145]A.P.U'!#REF!</definedName>
    <definedName name="TOTALITEM2.1_31">'[145]A.P.U'!#REF!</definedName>
    <definedName name="TOTALITEM2.1_32">'[145]A.P.U'!#REF!</definedName>
    <definedName name="TOTALITEM2.1_33">'[145]A.P.U'!#REF!</definedName>
    <definedName name="TOTALITEM2.1_34">'[145]A.P.U'!#REF!</definedName>
    <definedName name="TOTALITEM2.1_35">'[145]A.P.U'!#REF!</definedName>
    <definedName name="TOTALITEM2.1_36">'[145]A.P.U'!#REF!</definedName>
    <definedName name="TOTALITEM2.1_37">'[145]A.P.U'!#REF!</definedName>
    <definedName name="TOTALITEM2.1_38">'[145]A.P.U'!#REF!</definedName>
    <definedName name="TOTALITEM2.1_39">'[145]A.P.U'!#REF!</definedName>
    <definedName name="TOTALITEM2.1_4">'[144]A.P.U'!#REF!</definedName>
    <definedName name="TOTALITEM2.1_40">'[145]A.P.U'!#REF!</definedName>
    <definedName name="TOTALITEM2.1_41">'[145]A.P.U'!#REF!</definedName>
    <definedName name="TOTALITEM2.1_42">'[145]A.P.U'!#REF!</definedName>
    <definedName name="TOTALITEM2.1_43">'[145]A.P.U'!#REF!</definedName>
    <definedName name="TOTALITEM2.1_44">'[145]A.P.U'!#REF!</definedName>
    <definedName name="TOTALITEM2.1_45">'[145]A.P.U'!#REF!</definedName>
    <definedName name="TOTALITEM2.1_46">'[145]A.P.U'!#REF!</definedName>
    <definedName name="TOTALITEM2.1_47">'[145]A.P.U'!#REF!</definedName>
    <definedName name="TOTALITEM2.1_48">'[145]A.P.U'!#REF!</definedName>
    <definedName name="TOTALITEM2.1_49">'[145]A.P.U'!#REF!</definedName>
    <definedName name="TOTALITEM2.1_5">'[145]A.P.U'!#REF!</definedName>
    <definedName name="TOTALITEM2.1_50">'[145]A.P.U'!#REF!</definedName>
    <definedName name="TOTALITEM2.1_51">'[145]A.P.U'!#REF!</definedName>
    <definedName name="TOTALITEM2.1_52">'[145]A.P.U'!#REF!</definedName>
    <definedName name="TOTALITEM2.1_53">'[145]A.P.U'!#REF!</definedName>
    <definedName name="TOTALITEM2.1_54">'[145]A.P.U'!#REF!</definedName>
    <definedName name="TOTALITEM2.1_55">'[145]A.P.U'!#REF!</definedName>
    <definedName name="TOTALITEM2.1_56">'[145]A.P.U'!#REF!</definedName>
    <definedName name="TOTALITEM2.1_57">'[145]A.P.U'!#REF!</definedName>
    <definedName name="TOTALITEM2.1_58">'[145]A.P.U'!#REF!</definedName>
    <definedName name="TOTALITEM2.1_59">'[144]A.P.U'!#REF!</definedName>
    <definedName name="TOTALITEM2.1_60">'[144]A.P.U'!#REF!</definedName>
    <definedName name="TOTALITEM2.1_61">'[145]A.P.U'!#REF!</definedName>
    <definedName name="TOTALITEM2.1_62">'[145]A.P.U'!#REF!</definedName>
    <definedName name="TOTALITEM2.1_63">'[145]A.P.U'!#REF!</definedName>
    <definedName name="TOTALITEM2.1_64">'[145]A.P.U'!#REF!</definedName>
    <definedName name="TOTALITEM2.1_65">'[145]A.P.U'!#REF!</definedName>
    <definedName name="TOTALITEM2.1_66">'[145]A.P.U'!#REF!</definedName>
    <definedName name="TOTALITEM2.1_67">'[145]A.P.U'!#REF!</definedName>
    <definedName name="TOTALITEM2.1_68">'[145]A.P.U'!#REF!</definedName>
    <definedName name="TOTALITEM2.1_69">'[145]A.P.U'!#REF!</definedName>
    <definedName name="TOTALITEM2.1_70">'[145]A.P.U'!#REF!</definedName>
    <definedName name="TOTALITEM2.1_71">'[145]A.P.U'!#REF!</definedName>
    <definedName name="TOTALITEM2.1_72">'[145]A.P.U'!#REF!</definedName>
    <definedName name="TOTALITEM2.1_73">'[145]A.P.U'!#REF!</definedName>
    <definedName name="TOTALITEM2.1_74">'[145]A.P.U'!#REF!</definedName>
    <definedName name="TOTALITEM2.1_75">'[145]A.P.U'!#REF!</definedName>
    <definedName name="TOTALITEM2.1_76">'[145]A.P.U'!#REF!</definedName>
    <definedName name="TOTALITEM2.1_77">'[145]A.P.U'!#REF!</definedName>
    <definedName name="TOTALITEM2.1_78">'[145]A.P.U'!#REF!</definedName>
    <definedName name="TOTALITEM2.1_79">'[145]A.P.U'!#REF!</definedName>
    <definedName name="TOTALITEM2.1_80">'[145]A.P.U'!#REF!</definedName>
    <definedName name="TOTALITEM2.1_9">'[145]A.P.U'!#REF!</definedName>
    <definedName name="TOTALITEM2.10" localSheetId="5">'[143]A.P.U'!#REF!</definedName>
    <definedName name="TOTALITEM2.10">'[143]A.P.U'!#REF!</definedName>
    <definedName name="TOTALITEM2.10_1">'[144]A.P.U'!#REF!</definedName>
    <definedName name="TOTALITEM2.10_10">'[145]A.P.U'!#REF!</definedName>
    <definedName name="TOTALITEM2.10_11">'[145]A.P.U'!#REF!</definedName>
    <definedName name="TOTALITEM2.10_12">'[145]A.P.U'!#REF!</definedName>
    <definedName name="TOTALITEM2.10_13">'[145]A.P.U'!#REF!</definedName>
    <definedName name="TOTALITEM2.10_14">'[145]A.P.U'!#REF!</definedName>
    <definedName name="TOTALITEM2.10_15">'[145]A.P.U'!#REF!</definedName>
    <definedName name="TOTALITEM2.10_16">'[145]A.P.U'!#REF!</definedName>
    <definedName name="TOTALITEM2.10_17">'[145]A.P.U'!#REF!</definedName>
    <definedName name="TOTALITEM2.10_18">'[145]A.P.U'!#REF!</definedName>
    <definedName name="TOTALITEM2.10_19">'[145]A.P.U'!#REF!</definedName>
    <definedName name="TOTALITEM2.10_2">'[144]A.P.U'!#REF!</definedName>
    <definedName name="TOTALITEM2.10_20">'[145]A.P.U'!#REF!</definedName>
    <definedName name="TOTALITEM2.10_21">'[145]A.P.U'!#REF!</definedName>
    <definedName name="TOTALITEM2.10_22">'[145]A.P.U'!#REF!</definedName>
    <definedName name="TOTALITEM2.10_23">'[145]A.P.U'!#REF!</definedName>
    <definedName name="TOTALITEM2.10_24">'[145]A.P.U'!#REF!</definedName>
    <definedName name="TOTALITEM2.10_25">'[145]A.P.U'!#REF!</definedName>
    <definedName name="TOTALITEM2.10_26">'[145]A.P.U'!#REF!</definedName>
    <definedName name="TOTALITEM2.10_27">'[145]A.P.U'!#REF!</definedName>
    <definedName name="TOTALITEM2.10_28">'[145]A.P.U'!#REF!</definedName>
    <definedName name="TOTALITEM2.10_29">'[145]A.P.U'!#REF!</definedName>
    <definedName name="TOTALITEM2.10_3">'[146]A.P.U'!#REF!</definedName>
    <definedName name="TOTALITEM2.10_30">'[145]A.P.U'!#REF!</definedName>
    <definedName name="TOTALITEM2.10_31">'[145]A.P.U'!#REF!</definedName>
    <definedName name="TOTALITEM2.10_32">'[145]A.P.U'!#REF!</definedName>
    <definedName name="TOTALITEM2.10_33">'[145]A.P.U'!#REF!</definedName>
    <definedName name="TOTALITEM2.10_34">'[145]A.P.U'!#REF!</definedName>
    <definedName name="TOTALITEM2.10_35">'[145]A.P.U'!#REF!</definedName>
    <definedName name="TOTALITEM2.10_36">'[145]A.P.U'!#REF!</definedName>
    <definedName name="TOTALITEM2.10_37">'[145]A.P.U'!#REF!</definedName>
    <definedName name="TOTALITEM2.10_38">'[145]A.P.U'!#REF!</definedName>
    <definedName name="TOTALITEM2.10_39">'[145]A.P.U'!#REF!</definedName>
    <definedName name="TOTALITEM2.10_4">'[144]A.P.U'!#REF!</definedName>
    <definedName name="TOTALITEM2.10_40">'[145]A.P.U'!#REF!</definedName>
    <definedName name="TOTALITEM2.10_41">'[145]A.P.U'!#REF!</definedName>
    <definedName name="TOTALITEM2.10_42">'[145]A.P.U'!#REF!</definedName>
    <definedName name="TOTALITEM2.10_43">'[145]A.P.U'!#REF!</definedName>
    <definedName name="TOTALITEM2.10_44">'[145]A.P.U'!#REF!</definedName>
    <definedName name="TOTALITEM2.10_45">'[145]A.P.U'!#REF!</definedName>
    <definedName name="TOTALITEM2.10_46">'[145]A.P.U'!#REF!</definedName>
    <definedName name="TOTALITEM2.10_47">'[145]A.P.U'!#REF!</definedName>
    <definedName name="TOTALITEM2.10_48">'[145]A.P.U'!#REF!</definedName>
    <definedName name="TOTALITEM2.10_49">'[145]A.P.U'!#REF!</definedName>
    <definedName name="TOTALITEM2.10_5">'[145]A.P.U'!#REF!</definedName>
    <definedName name="TOTALITEM2.10_50">'[145]A.P.U'!#REF!</definedName>
    <definedName name="TOTALITEM2.10_51">'[145]A.P.U'!#REF!</definedName>
    <definedName name="TOTALITEM2.10_52">'[145]A.P.U'!#REF!</definedName>
    <definedName name="TOTALITEM2.10_53">'[145]A.P.U'!#REF!</definedName>
    <definedName name="TOTALITEM2.10_54">'[145]A.P.U'!#REF!</definedName>
    <definedName name="TOTALITEM2.10_55">'[145]A.P.U'!#REF!</definedName>
    <definedName name="TOTALITEM2.10_56">'[145]A.P.U'!#REF!</definedName>
    <definedName name="TOTALITEM2.10_57">'[145]A.P.U'!#REF!</definedName>
    <definedName name="TOTALITEM2.10_58">'[145]A.P.U'!#REF!</definedName>
    <definedName name="TOTALITEM2.10_59">'[144]A.P.U'!#REF!</definedName>
    <definedName name="TOTALITEM2.10_60">'[144]A.P.U'!#REF!</definedName>
    <definedName name="TOTALITEM2.10_61">'[145]A.P.U'!#REF!</definedName>
    <definedName name="TOTALITEM2.10_62">'[145]A.P.U'!#REF!</definedName>
    <definedName name="TOTALITEM2.10_63">'[145]A.P.U'!#REF!</definedName>
    <definedName name="TOTALITEM2.10_64">'[145]A.P.U'!#REF!</definedName>
    <definedName name="TOTALITEM2.10_65">'[145]A.P.U'!#REF!</definedName>
    <definedName name="TOTALITEM2.10_66">'[145]A.P.U'!#REF!</definedName>
    <definedName name="TOTALITEM2.10_67">'[145]A.P.U'!#REF!</definedName>
    <definedName name="TOTALITEM2.10_68">'[145]A.P.U'!#REF!</definedName>
    <definedName name="TOTALITEM2.10_69">'[145]A.P.U'!#REF!</definedName>
    <definedName name="TOTALITEM2.10_70">'[145]A.P.U'!#REF!</definedName>
    <definedName name="TOTALITEM2.10_71">'[145]A.P.U'!#REF!</definedName>
    <definedName name="TOTALITEM2.10_72">'[145]A.P.U'!#REF!</definedName>
    <definedName name="TOTALITEM2.10_73">'[145]A.P.U'!#REF!</definedName>
    <definedName name="TOTALITEM2.10_74">'[145]A.P.U'!#REF!</definedName>
    <definedName name="TOTALITEM2.10_75">'[145]A.P.U'!#REF!</definedName>
    <definedName name="TOTALITEM2.10_76">'[145]A.P.U'!#REF!</definedName>
    <definedName name="TOTALITEM2.10_77">'[145]A.P.U'!#REF!</definedName>
    <definedName name="TOTALITEM2.10_78">'[145]A.P.U'!#REF!</definedName>
    <definedName name="TOTALITEM2.10_79">'[145]A.P.U'!#REF!</definedName>
    <definedName name="TOTALITEM2.10_80">'[145]A.P.U'!#REF!</definedName>
    <definedName name="TOTALITEM2.10_9">'[145]A.P.U'!#REF!</definedName>
    <definedName name="TOTALITEM2.11.1" localSheetId="5">'[143]A.P.U'!#REF!</definedName>
    <definedName name="TOTALITEM2.11.1">'[143]A.P.U'!#REF!</definedName>
    <definedName name="TOTALITEM2.11.1_1">'[144]A.P.U'!#REF!</definedName>
    <definedName name="TOTALITEM2.11.1_10">'[145]A.P.U'!#REF!</definedName>
    <definedName name="TOTALITEM2.11.1_11">'[145]A.P.U'!#REF!</definedName>
    <definedName name="TOTALITEM2.11.1_12">'[145]A.P.U'!#REF!</definedName>
    <definedName name="TOTALITEM2.11.1_13">'[145]A.P.U'!#REF!</definedName>
    <definedName name="TOTALITEM2.11.1_14">'[145]A.P.U'!#REF!</definedName>
    <definedName name="TOTALITEM2.11.1_15">'[145]A.P.U'!#REF!</definedName>
    <definedName name="TOTALITEM2.11.1_16">'[145]A.P.U'!#REF!</definedName>
    <definedName name="TOTALITEM2.11.1_17">'[145]A.P.U'!#REF!</definedName>
    <definedName name="TOTALITEM2.11.1_18">'[145]A.P.U'!#REF!</definedName>
    <definedName name="TOTALITEM2.11.1_19">'[145]A.P.U'!#REF!</definedName>
    <definedName name="TOTALITEM2.11.1_2">'[144]A.P.U'!#REF!</definedName>
    <definedName name="TOTALITEM2.11.1_20">'[145]A.P.U'!#REF!</definedName>
    <definedName name="TOTALITEM2.11.1_21">'[145]A.P.U'!#REF!</definedName>
    <definedName name="TOTALITEM2.11.1_22">'[145]A.P.U'!#REF!</definedName>
    <definedName name="TOTALITEM2.11.1_23">'[145]A.P.U'!#REF!</definedName>
    <definedName name="TOTALITEM2.11.1_24">'[145]A.P.U'!#REF!</definedName>
    <definedName name="TOTALITEM2.11.1_25">'[145]A.P.U'!#REF!</definedName>
    <definedName name="TOTALITEM2.11.1_26">'[145]A.P.U'!#REF!</definedName>
    <definedName name="TOTALITEM2.11.1_27">'[145]A.P.U'!#REF!</definedName>
    <definedName name="TOTALITEM2.11.1_28">'[145]A.P.U'!#REF!</definedName>
    <definedName name="TOTALITEM2.11.1_29">'[145]A.P.U'!#REF!</definedName>
    <definedName name="TOTALITEM2.11.1_3">'[146]A.P.U'!#REF!</definedName>
    <definedName name="TOTALITEM2.11.1_30">'[145]A.P.U'!#REF!</definedName>
    <definedName name="TOTALITEM2.11.1_31">'[145]A.P.U'!#REF!</definedName>
    <definedName name="TOTALITEM2.11.1_32">'[145]A.P.U'!#REF!</definedName>
    <definedName name="TOTALITEM2.11.1_33">'[145]A.P.U'!#REF!</definedName>
    <definedName name="TOTALITEM2.11.1_34">'[145]A.P.U'!#REF!</definedName>
    <definedName name="TOTALITEM2.11.1_35">'[145]A.P.U'!#REF!</definedName>
    <definedName name="TOTALITEM2.11.1_36">'[145]A.P.U'!#REF!</definedName>
    <definedName name="TOTALITEM2.11.1_37">'[145]A.P.U'!#REF!</definedName>
    <definedName name="TOTALITEM2.11.1_38">'[145]A.P.U'!#REF!</definedName>
    <definedName name="TOTALITEM2.11.1_39">'[145]A.P.U'!#REF!</definedName>
    <definedName name="TOTALITEM2.11.1_4">'[144]A.P.U'!#REF!</definedName>
    <definedName name="TOTALITEM2.11.1_40">'[145]A.P.U'!#REF!</definedName>
    <definedName name="TOTALITEM2.11.1_41">'[145]A.P.U'!#REF!</definedName>
    <definedName name="TOTALITEM2.11.1_42">'[145]A.P.U'!#REF!</definedName>
    <definedName name="TOTALITEM2.11.1_43">'[145]A.P.U'!#REF!</definedName>
    <definedName name="TOTALITEM2.11.1_44">'[145]A.P.U'!#REF!</definedName>
    <definedName name="TOTALITEM2.11.1_45">'[145]A.P.U'!#REF!</definedName>
    <definedName name="TOTALITEM2.11.1_46">'[145]A.P.U'!#REF!</definedName>
    <definedName name="TOTALITEM2.11.1_47">'[145]A.P.U'!#REF!</definedName>
    <definedName name="TOTALITEM2.11.1_48">'[145]A.P.U'!#REF!</definedName>
    <definedName name="TOTALITEM2.11.1_49">'[145]A.P.U'!#REF!</definedName>
    <definedName name="TOTALITEM2.11.1_5">'[145]A.P.U'!#REF!</definedName>
    <definedName name="TOTALITEM2.11.1_50">'[145]A.P.U'!#REF!</definedName>
    <definedName name="TOTALITEM2.11.1_51">'[145]A.P.U'!#REF!</definedName>
    <definedName name="TOTALITEM2.11.1_52">'[145]A.P.U'!#REF!</definedName>
    <definedName name="TOTALITEM2.11.1_53">'[145]A.P.U'!#REF!</definedName>
    <definedName name="TOTALITEM2.11.1_54">'[145]A.P.U'!#REF!</definedName>
    <definedName name="TOTALITEM2.11.1_55">'[145]A.P.U'!#REF!</definedName>
    <definedName name="TOTALITEM2.11.1_56">'[145]A.P.U'!#REF!</definedName>
    <definedName name="TOTALITEM2.11.1_57">'[145]A.P.U'!#REF!</definedName>
    <definedName name="TOTALITEM2.11.1_58">'[145]A.P.U'!#REF!</definedName>
    <definedName name="TOTALITEM2.11.1_59">'[144]A.P.U'!#REF!</definedName>
    <definedName name="TOTALITEM2.11.1_60">'[144]A.P.U'!#REF!</definedName>
    <definedName name="TOTALITEM2.11.1_61">'[145]A.P.U'!#REF!</definedName>
    <definedName name="TOTALITEM2.11.1_62">'[145]A.P.U'!#REF!</definedName>
    <definedName name="TOTALITEM2.11.1_63">'[145]A.P.U'!#REF!</definedName>
    <definedName name="TOTALITEM2.11.1_64">'[145]A.P.U'!#REF!</definedName>
    <definedName name="TOTALITEM2.11.1_65">'[145]A.P.U'!#REF!</definedName>
    <definedName name="TOTALITEM2.11.1_66">'[145]A.P.U'!#REF!</definedName>
    <definedName name="TOTALITEM2.11.1_67">'[145]A.P.U'!#REF!</definedName>
    <definedName name="TOTALITEM2.11.1_68">'[145]A.P.U'!#REF!</definedName>
    <definedName name="TOTALITEM2.11.1_69">'[145]A.P.U'!#REF!</definedName>
    <definedName name="TOTALITEM2.11.1_70">'[145]A.P.U'!#REF!</definedName>
    <definedName name="TOTALITEM2.11.1_71">'[145]A.P.U'!#REF!</definedName>
    <definedName name="TOTALITEM2.11.1_72">'[145]A.P.U'!#REF!</definedName>
    <definedName name="TOTALITEM2.11.1_73">'[145]A.P.U'!#REF!</definedName>
    <definedName name="TOTALITEM2.11.1_74">'[145]A.P.U'!#REF!</definedName>
    <definedName name="TOTALITEM2.11.1_75">'[145]A.P.U'!#REF!</definedName>
    <definedName name="TOTALITEM2.11.1_76">'[145]A.P.U'!#REF!</definedName>
    <definedName name="TOTALITEM2.11.1_77">'[145]A.P.U'!#REF!</definedName>
    <definedName name="TOTALITEM2.11.1_78">'[145]A.P.U'!#REF!</definedName>
    <definedName name="TOTALITEM2.11.1_79">'[145]A.P.U'!#REF!</definedName>
    <definedName name="TOTALITEM2.11.1_80">'[145]A.P.U'!#REF!</definedName>
    <definedName name="TOTALITEM2.11.1_9">'[145]A.P.U'!#REF!</definedName>
    <definedName name="TOTALITEM2.11.2" localSheetId="5">'[143]A.P.U'!#REF!</definedName>
    <definedName name="TOTALITEM2.11.2">'[143]A.P.U'!#REF!</definedName>
    <definedName name="TOTALITEM2.11.2_1">'[144]A.P.U'!#REF!</definedName>
    <definedName name="TOTALITEM2.11.2_10">'[145]A.P.U'!#REF!</definedName>
    <definedName name="TOTALITEM2.11.2_11">'[145]A.P.U'!#REF!</definedName>
    <definedName name="TOTALITEM2.11.2_12">'[145]A.P.U'!#REF!</definedName>
    <definedName name="TOTALITEM2.11.2_13">'[145]A.P.U'!#REF!</definedName>
    <definedName name="TOTALITEM2.11.2_14">'[145]A.P.U'!#REF!</definedName>
    <definedName name="TOTALITEM2.11.2_15">'[145]A.P.U'!#REF!</definedName>
    <definedName name="TOTALITEM2.11.2_16">'[145]A.P.U'!#REF!</definedName>
    <definedName name="TOTALITEM2.11.2_17">'[145]A.P.U'!#REF!</definedName>
    <definedName name="TOTALITEM2.11.2_18">'[145]A.P.U'!#REF!</definedName>
    <definedName name="TOTALITEM2.11.2_19">'[145]A.P.U'!#REF!</definedName>
    <definedName name="TOTALITEM2.11.2_2">'[144]A.P.U'!#REF!</definedName>
    <definedName name="TOTALITEM2.11.2_20">'[145]A.P.U'!#REF!</definedName>
    <definedName name="TOTALITEM2.11.2_21">'[145]A.P.U'!#REF!</definedName>
    <definedName name="TOTALITEM2.11.2_22">'[145]A.P.U'!#REF!</definedName>
    <definedName name="TOTALITEM2.11.2_23">'[145]A.P.U'!#REF!</definedName>
    <definedName name="TOTALITEM2.11.2_24">'[145]A.P.U'!#REF!</definedName>
    <definedName name="TOTALITEM2.11.2_25">'[145]A.P.U'!#REF!</definedName>
    <definedName name="TOTALITEM2.11.2_26">'[145]A.P.U'!#REF!</definedName>
    <definedName name="TOTALITEM2.11.2_27">'[145]A.P.U'!#REF!</definedName>
    <definedName name="TOTALITEM2.11.2_28">'[145]A.P.U'!#REF!</definedName>
    <definedName name="TOTALITEM2.11.2_29">'[145]A.P.U'!#REF!</definedName>
    <definedName name="TOTALITEM2.11.2_3">'[146]A.P.U'!#REF!</definedName>
    <definedName name="TOTALITEM2.11.2_30">'[145]A.P.U'!#REF!</definedName>
    <definedName name="TOTALITEM2.11.2_31">'[145]A.P.U'!#REF!</definedName>
    <definedName name="TOTALITEM2.11.2_32">'[145]A.P.U'!#REF!</definedName>
    <definedName name="TOTALITEM2.11.2_33">'[145]A.P.U'!#REF!</definedName>
    <definedName name="TOTALITEM2.11.2_34">'[145]A.P.U'!#REF!</definedName>
    <definedName name="TOTALITEM2.11.2_35">'[145]A.P.U'!#REF!</definedName>
    <definedName name="TOTALITEM2.11.2_36">'[145]A.P.U'!#REF!</definedName>
    <definedName name="TOTALITEM2.11.2_37">'[145]A.P.U'!#REF!</definedName>
    <definedName name="TOTALITEM2.11.2_38">'[145]A.P.U'!#REF!</definedName>
    <definedName name="TOTALITEM2.11.2_39">'[145]A.P.U'!#REF!</definedName>
    <definedName name="TOTALITEM2.11.2_4">'[144]A.P.U'!#REF!</definedName>
    <definedName name="TOTALITEM2.11.2_40">'[145]A.P.U'!#REF!</definedName>
    <definedName name="TOTALITEM2.11.2_41">'[145]A.P.U'!#REF!</definedName>
    <definedName name="TOTALITEM2.11.2_42">'[145]A.P.U'!#REF!</definedName>
    <definedName name="TOTALITEM2.11.2_43">'[145]A.P.U'!#REF!</definedName>
    <definedName name="TOTALITEM2.11.2_44">'[145]A.P.U'!#REF!</definedName>
    <definedName name="TOTALITEM2.11.2_45">'[145]A.P.U'!#REF!</definedName>
    <definedName name="TOTALITEM2.11.2_46">'[145]A.P.U'!#REF!</definedName>
    <definedName name="TOTALITEM2.11.2_47">'[145]A.P.U'!#REF!</definedName>
    <definedName name="TOTALITEM2.11.2_48">'[145]A.P.U'!#REF!</definedName>
    <definedName name="TOTALITEM2.11.2_49">'[145]A.P.U'!#REF!</definedName>
    <definedName name="TOTALITEM2.11.2_5">'[145]A.P.U'!#REF!</definedName>
    <definedName name="TOTALITEM2.11.2_50">'[145]A.P.U'!#REF!</definedName>
    <definedName name="TOTALITEM2.11.2_51">'[145]A.P.U'!#REF!</definedName>
    <definedName name="TOTALITEM2.11.2_52">'[145]A.P.U'!#REF!</definedName>
    <definedName name="TOTALITEM2.11.2_53">'[145]A.P.U'!#REF!</definedName>
    <definedName name="TOTALITEM2.11.2_54">'[145]A.P.U'!#REF!</definedName>
    <definedName name="TOTALITEM2.11.2_55">'[145]A.P.U'!#REF!</definedName>
    <definedName name="TOTALITEM2.11.2_56">'[145]A.P.U'!#REF!</definedName>
    <definedName name="TOTALITEM2.11.2_57">'[145]A.P.U'!#REF!</definedName>
    <definedName name="TOTALITEM2.11.2_58">'[145]A.P.U'!#REF!</definedName>
    <definedName name="TOTALITEM2.11.2_59">'[144]A.P.U'!#REF!</definedName>
    <definedName name="TOTALITEM2.11.2_60">'[144]A.P.U'!#REF!</definedName>
    <definedName name="TOTALITEM2.11.2_61">'[145]A.P.U'!#REF!</definedName>
    <definedName name="TOTALITEM2.11.2_62">'[145]A.P.U'!#REF!</definedName>
    <definedName name="TOTALITEM2.11.2_63">'[145]A.P.U'!#REF!</definedName>
    <definedName name="TOTALITEM2.11.2_64">'[145]A.P.U'!#REF!</definedName>
    <definedName name="TOTALITEM2.11.2_65">'[145]A.P.U'!#REF!</definedName>
    <definedName name="TOTALITEM2.11.2_66">'[145]A.P.U'!#REF!</definedName>
    <definedName name="TOTALITEM2.11.2_67">'[145]A.P.U'!#REF!</definedName>
    <definedName name="TOTALITEM2.11.2_68">'[145]A.P.U'!#REF!</definedName>
    <definedName name="TOTALITEM2.11.2_69">'[145]A.P.U'!#REF!</definedName>
    <definedName name="TOTALITEM2.11.2_70">'[145]A.P.U'!#REF!</definedName>
    <definedName name="TOTALITEM2.11.2_71">'[145]A.P.U'!#REF!</definedName>
    <definedName name="TOTALITEM2.11.2_72">'[145]A.P.U'!#REF!</definedName>
    <definedName name="TOTALITEM2.11.2_73">'[145]A.P.U'!#REF!</definedName>
    <definedName name="TOTALITEM2.11.2_74">'[145]A.P.U'!#REF!</definedName>
    <definedName name="TOTALITEM2.11.2_75">'[145]A.P.U'!#REF!</definedName>
    <definedName name="TOTALITEM2.11.2_76">'[145]A.P.U'!#REF!</definedName>
    <definedName name="TOTALITEM2.11.2_77">'[145]A.P.U'!#REF!</definedName>
    <definedName name="TOTALITEM2.11.2_78">'[145]A.P.U'!#REF!</definedName>
    <definedName name="TOTALITEM2.11.2_79">'[145]A.P.U'!#REF!</definedName>
    <definedName name="TOTALITEM2.11.2_80">'[145]A.P.U'!#REF!</definedName>
    <definedName name="TOTALITEM2.11.2_9">'[145]A.P.U'!#REF!</definedName>
    <definedName name="TOTALITEM2.12.1" localSheetId="5">'[143]A.P.U'!#REF!</definedName>
    <definedName name="TOTALITEM2.12.1">'[143]A.P.U'!#REF!</definedName>
    <definedName name="TOTALITEM2.12.1_1">'[144]A.P.U'!#REF!</definedName>
    <definedName name="TOTALITEM2.12.1_10">'[145]A.P.U'!#REF!</definedName>
    <definedName name="TOTALITEM2.12.1_11">'[145]A.P.U'!#REF!</definedName>
    <definedName name="TOTALITEM2.12.1_12">'[145]A.P.U'!#REF!</definedName>
    <definedName name="TOTALITEM2.12.1_13">'[145]A.P.U'!#REF!</definedName>
    <definedName name="TOTALITEM2.12.1_14">'[145]A.P.U'!#REF!</definedName>
    <definedName name="TOTALITEM2.12.1_15">'[145]A.P.U'!#REF!</definedName>
    <definedName name="TOTALITEM2.12.1_16">'[145]A.P.U'!#REF!</definedName>
    <definedName name="TOTALITEM2.12.1_17">'[145]A.P.U'!#REF!</definedName>
    <definedName name="TOTALITEM2.12.1_18">'[145]A.P.U'!#REF!</definedName>
    <definedName name="TOTALITEM2.12.1_19">'[145]A.P.U'!#REF!</definedName>
    <definedName name="TOTALITEM2.12.1_2">'[144]A.P.U'!#REF!</definedName>
    <definedName name="TOTALITEM2.12.1_20">'[145]A.P.U'!#REF!</definedName>
    <definedName name="TOTALITEM2.12.1_21">'[145]A.P.U'!#REF!</definedName>
    <definedName name="TOTALITEM2.12.1_22">'[145]A.P.U'!#REF!</definedName>
    <definedName name="TOTALITEM2.12.1_23">'[145]A.P.U'!#REF!</definedName>
    <definedName name="TOTALITEM2.12.1_24">'[145]A.P.U'!#REF!</definedName>
    <definedName name="TOTALITEM2.12.1_25">'[145]A.P.U'!#REF!</definedName>
    <definedName name="TOTALITEM2.12.1_26">'[145]A.P.U'!#REF!</definedName>
    <definedName name="TOTALITEM2.12.1_27">'[145]A.P.U'!#REF!</definedName>
    <definedName name="TOTALITEM2.12.1_28">'[145]A.P.U'!#REF!</definedName>
    <definedName name="TOTALITEM2.12.1_29">'[145]A.P.U'!#REF!</definedName>
    <definedName name="TOTALITEM2.12.1_3">'[146]A.P.U'!#REF!</definedName>
    <definedName name="TOTALITEM2.12.1_30">'[145]A.P.U'!#REF!</definedName>
    <definedName name="TOTALITEM2.12.1_31">'[145]A.P.U'!#REF!</definedName>
    <definedName name="TOTALITEM2.12.1_32">'[145]A.P.U'!#REF!</definedName>
    <definedName name="TOTALITEM2.12.1_33">'[145]A.P.U'!#REF!</definedName>
    <definedName name="TOTALITEM2.12.1_34">'[145]A.P.U'!#REF!</definedName>
    <definedName name="TOTALITEM2.12.1_35">'[145]A.P.U'!#REF!</definedName>
    <definedName name="TOTALITEM2.12.1_36">'[145]A.P.U'!#REF!</definedName>
    <definedName name="TOTALITEM2.12.1_37">'[145]A.P.U'!#REF!</definedName>
    <definedName name="TOTALITEM2.12.1_38">'[145]A.P.U'!#REF!</definedName>
    <definedName name="TOTALITEM2.12.1_39">'[145]A.P.U'!#REF!</definedName>
    <definedName name="TOTALITEM2.12.1_4">'[144]A.P.U'!#REF!</definedName>
    <definedName name="TOTALITEM2.12.1_40">'[145]A.P.U'!#REF!</definedName>
    <definedName name="TOTALITEM2.12.1_41">'[145]A.P.U'!#REF!</definedName>
    <definedName name="TOTALITEM2.12.1_42">'[145]A.P.U'!#REF!</definedName>
    <definedName name="TOTALITEM2.12.1_43">'[145]A.P.U'!#REF!</definedName>
    <definedName name="TOTALITEM2.12.1_44">'[145]A.P.U'!#REF!</definedName>
    <definedName name="TOTALITEM2.12.1_45">'[145]A.P.U'!#REF!</definedName>
    <definedName name="TOTALITEM2.12.1_46">'[145]A.P.U'!#REF!</definedName>
    <definedName name="TOTALITEM2.12.1_47">'[145]A.P.U'!#REF!</definedName>
    <definedName name="TOTALITEM2.12.1_48">'[145]A.P.U'!#REF!</definedName>
    <definedName name="TOTALITEM2.12.1_49">'[145]A.P.U'!#REF!</definedName>
    <definedName name="TOTALITEM2.12.1_5">'[145]A.P.U'!#REF!</definedName>
    <definedName name="TOTALITEM2.12.1_50">'[145]A.P.U'!#REF!</definedName>
    <definedName name="TOTALITEM2.12.1_51">'[145]A.P.U'!#REF!</definedName>
    <definedName name="TOTALITEM2.12.1_52">'[145]A.P.U'!#REF!</definedName>
    <definedName name="TOTALITEM2.12.1_53">'[145]A.P.U'!#REF!</definedName>
    <definedName name="TOTALITEM2.12.1_54">'[145]A.P.U'!#REF!</definedName>
    <definedName name="TOTALITEM2.12.1_55">'[145]A.P.U'!#REF!</definedName>
    <definedName name="TOTALITEM2.12.1_56">'[145]A.P.U'!#REF!</definedName>
    <definedName name="TOTALITEM2.12.1_57">'[145]A.P.U'!#REF!</definedName>
    <definedName name="TOTALITEM2.12.1_58">'[145]A.P.U'!#REF!</definedName>
    <definedName name="TOTALITEM2.12.1_59">'[144]A.P.U'!#REF!</definedName>
    <definedName name="TOTALITEM2.12.1_60">'[144]A.P.U'!#REF!</definedName>
    <definedName name="TOTALITEM2.12.1_61">'[145]A.P.U'!#REF!</definedName>
    <definedName name="TOTALITEM2.12.1_62">'[145]A.P.U'!#REF!</definedName>
    <definedName name="TOTALITEM2.12.1_63">'[145]A.P.U'!#REF!</definedName>
    <definedName name="TOTALITEM2.12.1_64">'[145]A.P.U'!#REF!</definedName>
    <definedName name="TOTALITEM2.12.1_65">'[145]A.P.U'!#REF!</definedName>
    <definedName name="TOTALITEM2.12.1_66">'[145]A.P.U'!#REF!</definedName>
    <definedName name="TOTALITEM2.12.1_67">'[145]A.P.U'!#REF!</definedName>
    <definedName name="TOTALITEM2.12.1_68">'[145]A.P.U'!#REF!</definedName>
    <definedName name="TOTALITEM2.12.1_69">'[145]A.P.U'!#REF!</definedName>
    <definedName name="TOTALITEM2.12.1_70">'[145]A.P.U'!#REF!</definedName>
    <definedName name="TOTALITEM2.12.1_71">'[145]A.P.U'!#REF!</definedName>
    <definedName name="TOTALITEM2.12.1_72">'[145]A.P.U'!#REF!</definedName>
    <definedName name="TOTALITEM2.12.1_73">'[145]A.P.U'!#REF!</definedName>
    <definedName name="TOTALITEM2.12.1_74">'[145]A.P.U'!#REF!</definedName>
    <definedName name="TOTALITEM2.12.1_75">'[145]A.P.U'!#REF!</definedName>
    <definedName name="TOTALITEM2.12.1_76">'[145]A.P.U'!#REF!</definedName>
    <definedName name="TOTALITEM2.12.1_77">'[145]A.P.U'!#REF!</definedName>
    <definedName name="TOTALITEM2.12.1_78">'[145]A.P.U'!#REF!</definedName>
    <definedName name="TOTALITEM2.12.1_79">'[145]A.P.U'!#REF!</definedName>
    <definedName name="TOTALITEM2.12.1_80">'[145]A.P.U'!#REF!</definedName>
    <definedName name="TOTALITEM2.12.1_9">'[145]A.P.U'!#REF!</definedName>
    <definedName name="TOTALITEM2.2" localSheetId="5">'[143]A.P.U'!#REF!</definedName>
    <definedName name="TOTALITEM2.2">'[143]A.P.U'!#REF!</definedName>
    <definedName name="TOTALITEM2.2_1">'[144]A.P.U'!#REF!</definedName>
    <definedName name="TOTALITEM2.2_10">'[145]A.P.U'!#REF!</definedName>
    <definedName name="TOTALITEM2.2_11">'[145]A.P.U'!#REF!</definedName>
    <definedName name="TOTALITEM2.2_12">'[145]A.P.U'!#REF!</definedName>
    <definedName name="TOTALITEM2.2_13">'[145]A.P.U'!#REF!</definedName>
    <definedName name="TOTALITEM2.2_14">'[145]A.P.U'!#REF!</definedName>
    <definedName name="TOTALITEM2.2_15">'[145]A.P.U'!#REF!</definedName>
    <definedName name="TOTALITEM2.2_16">'[145]A.P.U'!#REF!</definedName>
    <definedName name="TOTALITEM2.2_17">'[145]A.P.U'!#REF!</definedName>
    <definedName name="TOTALITEM2.2_18">'[145]A.P.U'!#REF!</definedName>
    <definedName name="TOTALITEM2.2_19">'[145]A.P.U'!#REF!</definedName>
    <definedName name="TOTALITEM2.2_2">'[144]A.P.U'!#REF!</definedName>
    <definedName name="TOTALITEM2.2_20">'[145]A.P.U'!#REF!</definedName>
    <definedName name="TOTALITEM2.2_21">'[145]A.P.U'!#REF!</definedName>
    <definedName name="TOTALITEM2.2_22">'[145]A.P.U'!#REF!</definedName>
    <definedName name="TOTALITEM2.2_23">'[145]A.P.U'!#REF!</definedName>
    <definedName name="TOTALITEM2.2_24">'[145]A.P.U'!#REF!</definedName>
    <definedName name="TOTALITEM2.2_25">'[145]A.P.U'!#REF!</definedName>
    <definedName name="TOTALITEM2.2_26">'[145]A.P.U'!#REF!</definedName>
    <definedName name="TOTALITEM2.2_27">'[145]A.P.U'!#REF!</definedName>
    <definedName name="TOTALITEM2.2_28">'[145]A.P.U'!#REF!</definedName>
    <definedName name="TOTALITEM2.2_29">'[145]A.P.U'!#REF!</definedName>
    <definedName name="TOTALITEM2.2_3">'[146]A.P.U'!#REF!</definedName>
    <definedName name="TOTALITEM2.2_30">'[145]A.P.U'!#REF!</definedName>
    <definedName name="TOTALITEM2.2_31">'[145]A.P.U'!#REF!</definedName>
    <definedName name="TOTALITEM2.2_32">'[145]A.P.U'!#REF!</definedName>
    <definedName name="TOTALITEM2.2_33">'[145]A.P.U'!#REF!</definedName>
    <definedName name="TOTALITEM2.2_34">'[145]A.P.U'!#REF!</definedName>
    <definedName name="TOTALITEM2.2_35">'[145]A.P.U'!#REF!</definedName>
    <definedName name="TOTALITEM2.2_36">'[145]A.P.U'!#REF!</definedName>
    <definedName name="TOTALITEM2.2_37">'[145]A.P.U'!#REF!</definedName>
    <definedName name="TOTALITEM2.2_38">'[145]A.P.U'!#REF!</definedName>
    <definedName name="TOTALITEM2.2_39">'[145]A.P.U'!#REF!</definedName>
    <definedName name="TOTALITEM2.2_4">'[144]A.P.U'!#REF!</definedName>
    <definedName name="TOTALITEM2.2_40">'[145]A.P.U'!#REF!</definedName>
    <definedName name="TOTALITEM2.2_41">'[145]A.P.U'!#REF!</definedName>
    <definedName name="TOTALITEM2.2_42">'[145]A.P.U'!#REF!</definedName>
    <definedName name="TOTALITEM2.2_43">'[145]A.P.U'!#REF!</definedName>
    <definedName name="TOTALITEM2.2_44">'[145]A.P.U'!#REF!</definedName>
    <definedName name="TOTALITEM2.2_45">'[145]A.P.U'!#REF!</definedName>
    <definedName name="TOTALITEM2.2_46">'[145]A.P.U'!#REF!</definedName>
    <definedName name="TOTALITEM2.2_47">'[145]A.P.U'!#REF!</definedName>
    <definedName name="TOTALITEM2.2_48">'[145]A.P.U'!#REF!</definedName>
    <definedName name="TOTALITEM2.2_49">'[145]A.P.U'!#REF!</definedName>
    <definedName name="TOTALITEM2.2_5">'[145]A.P.U'!#REF!</definedName>
    <definedName name="TOTALITEM2.2_50">'[145]A.P.U'!#REF!</definedName>
    <definedName name="TOTALITEM2.2_51">'[145]A.P.U'!#REF!</definedName>
    <definedName name="TOTALITEM2.2_52">'[145]A.P.U'!#REF!</definedName>
    <definedName name="TOTALITEM2.2_53">'[145]A.P.U'!#REF!</definedName>
    <definedName name="TOTALITEM2.2_54">'[145]A.P.U'!#REF!</definedName>
    <definedName name="TOTALITEM2.2_55">'[145]A.P.U'!#REF!</definedName>
    <definedName name="TOTALITEM2.2_56">'[145]A.P.U'!#REF!</definedName>
    <definedName name="TOTALITEM2.2_57">'[145]A.P.U'!#REF!</definedName>
    <definedName name="TOTALITEM2.2_58">'[145]A.P.U'!#REF!</definedName>
    <definedName name="TOTALITEM2.2_59">'[144]A.P.U'!#REF!</definedName>
    <definedName name="TOTALITEM2.2_60">'[144]A.P.U'!#REF!</definedName>
    <definedName name="TOTALITEM2.2_61">'[145]A.P.U'!#REF!</definedName>
    <definedName name="TOTALITEM2.2_62">'[145]A.P.U'!#REF!</definedName>
    <definedName name="TOTALITEM2.2_63">'[145]A.P.U'!#REF!</definedName>
    <definedName name="TOTALITEM2.2_64">'[145]A.P.U'!#REF!</definedName>
    <definedName name="TOTALITEM2.2_65">'[145]A.P.U'!#REF!</definedName>
    <definedName name="TOTALITEM2.2_66">'[145]A.P.U'!#REF!</definedName>
    <definedName name="TOTALITEM2.2_67">'[145]A.P.U'!#REF!</definedName>
    <definedName name="TOTALITEM2.2_68">'[145]A.P.U'!#REF!</definedName>
    <definedName name="TOTALITEM2.2_69">'[145]A.P.U'!#REF!</definedName>
    <definedName name="TOTALITEM2.2_70">'[145]A.P.U'!#REF!</definedName>
    <definedName name="TOTALITEM2.2_71">'[145]A.P.U'!#REF!</definedName>
    <definedName name="TOTALITEM2.2_72">'[145]A.P.U'!#REF!</definedName>
    <definedName name="TOTALITEM2.2_73">'[145]A.P.U'!#REF!</definedName>
    <definedName name="TOTALITEM2.2_74">'[145]A.P.U'!#REF!</definedName>
    <definedName name="TOTALITEM2.2_75">'[145]A.P.U'!#REF!</definedName>
    <definedName name="TOTALITEM2.2_76">'[145]A.P.U'!#REF!</definedName>
    <definedName name="TOTALITEM2.2_77">'[145]A.P.U'!#REF!</definedName>
    <definedName name="TOTALITEM2.2_78">'[145]A.P.U'!#REF!</definedName>
    <definedName name="TOTALITEM2.2_79">'[145]A.P.U'!#REF!</definedName>
    <definedName name="TOTALITEM2.2_80">'[145]A.P.U'!#REF!</definedName>
    <definedName name="TOTALITEM2.2_9">'[145]A.P.U'!#REF!</definedName>
    <definedName name="TOTALITEM2.3" localSheetId="5">'[143]A.P.U'!#REF!</definedName>
    <definedName name="TOTALITEM2.3">'[143]A.P.U'!#REF!</definedName>
    <definedName name="TOTALITEM2.3_1">'[144]A.P.U'!#REF!</definedName>
    <definedName name="TOTALITEM2.3_10">'[145]A.P.U'!#REF!</definedName>
    <definedName name="TOTALITEM2.3_11">'[145]A.P.U'!#REF!</definedName>
    <definedName name="TOTALITEM2.3_12">'[145]A.P.U'!#REF!</definedName>
    <definedName name="TOTALITEM2.3_13">'[145]A.P.U'!#REF!</definedName>
    <definedName name="TOTALITEM2.3_14">'[145]A.P.U'!#REF!</definedName>
    <definedName name="TOTALITEM2.3_15">'[145]A.P.U'!#REF!</definedName>
    <definedName name="TOTALITEM2.3_16">'[145]A.P.U'!#REF!</definedName>
    <definedName name="TOTALITEM2.3_17">'[145]A.P.U'!#REF!</definedName>
    <definedName name="TOTALITEM2.3_18">'[145]A.P.U'!#REF!</definedName>
    <definedName name="TOTALITEM2.3_19">'[145]A.P.U'!#REF!</definedName>
    <definedName name="TOTALITEM2.3_2">'[144]A.P.U'!#REF!</definedName>
    <definedName name="TOTALITEM2.3_20">'[145]A.P.U'!#REF!</definedName>
    <definedName name="TOTALITEM2.3_21">'[145]A.P.U'!#REF!</definedName>
    <definedName name="TOTALITEM2.3_22">'[145]A.P.U'!#REF!</definedName>
    <definedName name="TOTALITEM2.3_23">'[145]A.P.U'!#REF!</definedName>
    <definedName name="TOTALITEM2.3_24">'[145]A.P.U'!#REF!</definedName>
    <definedName name="TOTALITEM2.3_25">'[145]A.P.U'!#REF!</definedName>
    <definedName name="TOTALITEM2.3_26">'[145]A.P.U'!#REF!</definedName>
    <definedName name="TOTALITEM2.3_27">'[145]A.P.U'!#REF!</definedName>
    <definedName name="TOTALITEM2.3_28">'[145]A.P.U'!#REF!</definedName>
    <definedName name="TOTALITEM2.3_29">'[145]A.P.U'!#REF!</definedName>
    <definedName name="TOTALITEM2.3_3">'[146]A.P.U'!#REF!</definedName>
    <definedName name="TOTALITEM2.3_30">'[145]A.P.U'!#REF!</definedName>
    <definedName name="TOTALITEM2.3_31">'[145]A.P.U'!#REF!</definedName>
    <definedName name="TOTALITEM2.3_32">'[145]A.P.U'!#REF!</definedName>
    <definedName name="TOTALITEM2.3_33">'[145]A.P.U'!#REF!</definedName>
    <definedName name="TOTALITEM2.3_34">'[145]A.P.U'!#REF!</definedName>
    <definedName name="TOTALITEM2.3_35">'[145]A.P.U'!#REF!</definedName>
    <definedName name="TOTALITEM2.3_36">'[145]A.P.U'!#REF!</definedName>
    <definedName name="TOTALITEM2.3_37">'[145]A.P.U'!#REF!</definedName>
    <definedName name="TOTALITEM2.3_38">'[145]A.P.U'!#REF!</definedName>
    <definedName name="TOTALITEM2.3_39">'[145]A.P.U'!#REF!</definedName>
    <definedName name="TOTALITEM2.3_4">'[144]A.P.U'!#REF!</definedName>
    <definedName name="TOTALITEM2.3_40">'[145]A.P.U'!#REF!</definedName>
    <definedName name="TOTALITEM2.3_41">'[145]A.P.U'!#REF!</definedName>
    <definedName name="TOTALITEM2.3_42">'[145]A.P.U'!#REF!</definedName>
    <definedName name="TOTALITEM2.3_43">'[145]A.P.U'!#REF!</definedName>
    <definedName name="TOTALITEM2.3_44">'[145]A.P.U'!#REF!</definedName>
    <definedName name="TOTALITEM2.3_45">'[145]A.P.U'!#REF!</definedName>
    <definedName name="TOTALITEM2.3_46">'[145]A.P.U'!#REF!</definedName>
    <definedName name="TOTALITEM2.3_47">'[145]A.P.U'!#REF!</definedName>
    <definedName name="TOTALITEM2.3_48">'[145]A.P.U'!#REF!</definedName>
    <definedName name="TOTALITEM2.3_49">'[145]A.P.U'!#REF!</definedName>
    <definedName name="TOTALITEM2.3_5">'[145]A.P.U'!#REF!</definedName>
    <definedName name="TOTALITEM2.3_50">'[145]A.P.U'!#REF!</definedName>
    <definedName name="TOTALITEM2.3_51">'[145]A.P.U'!#REF!</definedName>
    <definedName name="TOTALITEM2.3_52">'[145]A.P.U'!#REF!</definedName>
    <definedName name="TOTALITEM2.3_53">'[145]A.P.U'!#REF!</definedName>
    <definedName name="TOTALITEM2.3_54">'[145]A.P.U'!#REF!</definedName>
    <definedName name="TOTALITEM2.3_55">'[145]A.P.U'!#REF!</definedName>
    <definedName name="TOTALITEM2.3_56">'[145]A.P.U'!#REF!</definedName>
    <definedName name="TOTALITEM2.3_57">'[145]A.P.U'!#REF!</definedName>
    <definedName name="TOTALITEM2.3_58">'[145]A.P.U'!#REF!</definedName>
    <definedName name="TOTALITEM2.3_59">'[144]A.P.U'!#REF!</definedName>
    <definedName name="TOTALITEM2.3_60">'[144]A.P.U'!#REF!</definedName>
    <definedName name="TOTALITEM2.3_61">'[145]A.P.U'!#REF!</definedName>
    <definedName name="TOTALITEM2.3_62">'[145]A.P.U'!#REF!</definedName>
    <definedName name="TOTALITEM2.3_63">'[145]A.P.U'!#REF!</definedName>
    <definedName name="TOTALITEM2.3_64">'[145]A.P.U'!#REF!</definedName>
    <definedName name="TOTALITEM2.3_65">'[145]A.P.U'!#REF!</definedName>
    <definedName name="TOTALITEM2.3_66">'[145]A.P.U'!#REF!</definedName>
    <definedName name="TOTALITEM2.3_67">'[145]A.P.U'!#REF!</definedName>
    <definedName name="TOTALITEM2.3_68">'[145]A.P.U'!#REF!</definedName>
    <definedName name="TOTALITEM2.3_69">'[145]A.P.U'!#REF!</definedName>
    <definedName name="TOTALITEM2.3_70">'[145]A.P.U'!#REF!</definedName>
    <definedName name="TOTALITEM2.3_71">'[145]A.P.U'!#REF!</definedName>
    <definedName name="TOTALITEM2.3_72">'[145]A.P.U'!#REF!</definedName>
    <definedName name="TOTALITEM2.3_73">'[145]A.P.U'!#REF!</definedName>
    <definedName name="TOTALITEM2.3_74">'[145]A.P.U'!#REF!</definedName>
    <definedName name="TOTALITEM2.3_75">'[145]A.P.U'!#REF!</definedName>
    <definedName name="TOTALITEM2.3_76">'[145]A.P.U'!#REF!</definedName>
    <definedName name="TOTALITEM2.3_77">'[145]A.P.U'!#REF!</definedName>
    <definedName name="TOTALITEM2.3_78">'[145]A.P.U'!#REF!</definedName>
    <definedName name="TOTALITEM2.3_79">'[145]A.P.U'!#REF!</definedName>
    <definedName name="TOTALITEM2.3_80">'[145]A.P.U'!#REF!</definedName>
    <definedName name="TOTALITEM2.3_9">'[145]A.P.U'!#REF!</definedName>
    <definedName name="TOTALITEM2.4" localSheetId="5">'[143]A.P.U'!#REF!</definedName>
    <definedName name="TOTALITEM2.4">'[143]A.P.U'!#REF!</definedName>
    <definedName name="TOTALITEM2.4_1">'[144]A.P.U'!#REF!</definedName>
    <definedName name="TOTALITEM2.4_10">'[145]A.P.U'!#REF!</definedName>
    <definedName name="TOTALITEM2.4_11">'[145]A.P.U'!#REF!</definedName>
    <definedName name="TOTALITEM2.4_12">'[145]A.P.U'!#REF!</definedName>
    <definedName name="TOTALITEM2.4_13">'[145]A.P.U'!#REF!</definedName>
    <definedName name="TOTALITEM2.4_14">'[145]A.P.U'!#REF!</definedName>
    <definedName name="TOTALITEM2.4_15">'[145]A.P.U'!#REF!</definedName>
    <definedName name="TOTALITEM2.4_16">'[145]A.P.U'!#REF!</definedName>
    <definedName name="TOTALITEM2.4_17">'[145]A.P.U'!#REF!</definedName>
    <definedName name="TOTALITEM2.4_18">'[145]A.P.U'!#REF!</definedName>
    <definedName name="TOTALITEM2.4_19">'[145]A.P.U'!#REF!</definedName>
    <definedName name="TOTALITEM2.4_2">'[144]A.P.U'!#REF!</definedName>
    <definedName name="TOTALITEM2.4_20">'[145]A.P.U'!#REF!</definedName>
    <definedName name="TOTALITEM2.4_21">'[145]A.P.U'!#REF!</definedName>
    <definedName name="TOTALITEM2.4_22">'[145]A.P.U'!#REF!</definedName>
    <definedName name="TOTALITEM2.4_23">'[145]A.P.U'!#REF!</definedName>
    <definedName name="TOTALITEM2.4_24">'[145]A.P.U'!#REF!</definedName>
    <definedName name="TOTALITEM2.4_25">'[145]A.P.U'!#REF!</definedName>
    <definedName name="TOTALITEM2.4_26">'[145]A.P.U'!#REF!</definedName>
    <definedName name="TOTALITEM2.4_27">'[145]A.P.U'!#REF!</definedName>
    <definedName name="TOTALITEM2.4_28">'[145]A.P.U'!#REF!</definedName>
    <definedName name="TOTALITEM2.4_29">'[145]A.P.U'!#REF!</definedName>
    <definedName name="TOTALITEM2.4_3">'[146]A.P.U'!#REF!</definedName>
    <definedName name="TOTALITEM2.4_30">'[145]A.P.U'!#REF!</definedName>
    <definedName name="TOTALITEM2.4_31">'[145]A.P.U'!#REF!</definedName>
    <definedName name="TOTALITEM2.4_32">'[145]A.P.U'!#REF!</definedName>
    <definedName name="TOTALITEM2.4_33">'[145]A.P.U'!#REF!</definedName>
    <definedName name="TOTALITEM2.4_34">'[145]A.P.U'!#REF!</definedName>
    <definedName name="TOTALITEM2.4_35">'[145]A.P.U'!#REF!</definedName>
    <definedName name="TOTALITEM2.4_36">'[145]A.P.U'!#REF!</definedName>
    <definedName name="TOTALITEM2.4_37">'[145]A.P.U'!#REF!</definedName>
    <definedName name="TOTALITEM2.4_38">'[145]A.P.U'!#REF!</definedName>
    <definedName name="TOTALITEM2.4_39">'[145]A.P.U'!#REF!</definedName>
    <definedName name="TOTALITEM2.4_4">'[144]A.P.U'!#REF!</definedName>
    <definedName name="TOTALITEM2.4_40">'[145]A.P.U'!#REF!</definedName>
    <definedName name="TOTALITEM2.4_41">'[145]A.P.U'!#REF!</definedName>
    <definedName name="TOTALITEM2.4_42">'[145]A.P.U'!#REF!</definedName>
    <definedName name="TOTALITEM2.4_43">'[145]A.P.U'!#REF!</definedName>
    <definedName name="TOTALITEM2.4_44">'[145]A.P.U'!#REF!</definedName>
    <definedName name="TOTALITEM2.4_45">'[145]A.P.U'!#REF!</definedName>
    <definedName name="TOTALITEM2.4_46">'[145]A.P.U'!#REF!</definedName>
    <definedName name="TOTALITEM2.4_47">'[145]A.P.U'!#REF!</definedName>
    <definedName name="TOTALITEM2.4_48">'[145]A.P.U'!#REF!</definedName>
    <definedName name="TOTALITEM2.4_49">'[145]A.P.U'!#REF!</definedName>
    <definedName name="TOTALITEM2.4_5">'[145]A.P.U'!#REF!</definedName>
    <definedName name="TOTALITEM2.4_50">'[145]A.P.U'!#REF!</definedName>
    <definedName name="TOTALITEM2.4_51">'[145]A.P.U'!#REF!</definedName>
    <definedName name="TOTALITEM2.4_52">'[145]A.P.U'!#REF!</definedName>
    <definedName name="TOTALITEM2.4_53">'[145]A.P.U'!#REF!</definedName>
    <definedName name="TOTALITEM2.4_54">'[145]A.P.U'!#REF!</definedName>
    <definedName name="TOTALITEM2.4_55">'[145]A.P.U'!#REF!</definedName>
    <definedName name="TOTALITEM2.4_56">'[145]A.P.U'!#REF!</definedName>
    <definedName name="TOTALITEM2.4_57">'[145]A.P.U'!#REF!</definedName>
    <definedName name="TOTALITEM2.4_58">'[145]A.P.U'!#REF!</definedName>
    <definedName name="TOTALITEM2.4_59">'[144]A.P.U'!#REF!</definedName>
    <definedName name="TOTALITEM2.4_60">'[144]A.P.U'!#REF!</definedName>
    <definedName name="TOTALITEM2.4_61">'[145]A.P.U'!#REF!</definedName>
    <definedName name="TOTALITEM2.4_62">'[145]A.P.U'!#REF!</definedName>
    <definedName name="TOTALITEM2.4_63">'[145]A.P.U'!#REF!</definedName>
    <definedName name="TOTALITEM2.4_64">'[145]A.P.U'!#REF!</definedName>
    <definedName name="TOTALITEM2.4_65">'[145]A.P.U'!#REF!</definedName>
    <definedName name="TOTALITEM2.4_66">'[145]A.P.U'!#REF!</definedName>
    <definedName name="TOTALITEM2.4_67">'[145]A.P.U'!#REF!</definedName>
    <definedName name="TOTALITEM2.4_68">'[145]A.P.U'!#REF!</definedName>
    <definedName name="TOTALITEM2.4_69">'[145]A.P.U'!#REF!</definedName>
    <definedName name="TOTALITEM2.4_70">'[145]A.P.U'!#REF!</definedName>
    <definedName name="TOTALITEM2.4_71">'[145]A.P.U'!#REF!</definedName>
    <definedName name="TOTALITEM2.4_72">'[145]A.P.U'!#REF!</definedName>
    <definedName name="TOTALITEM2.4_73">'[145]A.P.U'!#REF!</definedName>
    <definedName name="TOTALITEM2.4_74">'[145]A.P.U'!#REF!</definedName>
    <definedName name="TOTALITEM2.4_75">'[145]A.P.U'!#REF!</definedName>
    <definedName name="TOTALITEM2.4_76">'[145]A.P.U'!#REF!</definedName>
    <definedName name="TOTALITEM2.4_77">'[145]A.P.U'!#REF!</definedName>
    <definedName name="TOTALITEM2.4_78">'[145]A.P.U'!#REF!</definedName>
    <definedName name="TOTALITEM2.4_79">'[145]A.P.U'!#REF!</definedName>
    <definedName name="TOTALITEM2.4_80">'[145]A.P.U'!#REF!</definedName>
    <definedName name="TOTALITEM2.4_9">'[145]A.P.U'!#REF!</definedName>
    <definedName name="TOTALITEM2.5" localSheetId="5">'[143]A.P.U'!#REF!</definedName>
    <definedName name="TOTALITEM2.5">'[143]A.P.U'!#REF!</definedName>
    <definedName name="TOTALITEM2.5_1">'[144]A.P.U'!#REF!</definedName>
    <definedName name="TOTALITEM2.5_10">'[145]A.P.U'!#REF!</definedName>
    <definedName name="TOTALITEM2.5_11">'[145]A.P.U'!#REF!</definedName>
    <definedName name="TOTALITEM2.5_12">'[145]A.P.U'!#REF!</definedName>
    <definedName name="TOTALITEM2.5_13">'[145]A.P.U'!#REF!</definedName>
    <definedName name="TOTALITEM2.5_14">'[145]A.P.U'!#REF!</definedName>
    <definedName name="TOTALITEM2.5_15">'[145]A.P.U'!#REF!</definedName>
    <definedName name="TOTALITEM2.5_16">'[145]A.P.U'!#REF!</definedName>
    <definedName name="TOTALITEM2.5_17">'[145]A.P.U'!#REF!</definedName>
    <definedName name="TOTALITEM2.5_18">'[145]A.P.U'!#REF!</definedName>
    <definedName name="TOTALITEM2.5_19">'[145]A.P.U'!#REF!</definedName>
    <definedName name="TOTALITEM2.5_2">'[144]A.P.U'!#REF!</definedName>
    <definedName name="TOTALITEM2.5_20">'[145]A.P.U'!#REF!</definedName>
    <definedName name="TOTALITEM2.5_21">'[145]A.P.U'!#REF!</definedName>
    <definedName name="TOTALITEM2.5_22">'[145]A.P.U'!#REF!</definedName>
    <definedName name="TOTALITEM2.5_23">'[145]A.P.U'!#REF!</definedName>
    <definedName name="TOTALITEM2.5_24">'[145]A.P.U'!#REF!</definedName>
    <definedName name="TOTALITEM2.5_25">'[145]A.P.U'!#REF!</definedName>
    <definedName name="TOTALITEM2.5_26">'[145]A.P.U'!#REF!</definedName>
    <definedName name="TOTALITEM2.5_27">'[145]A.P.U'!#REF!</definedName>
    <definedName name="TOTALITEM2.5_28">'[145]A.P.U'!#REF!</definedName>
    <definedName name="TOTALITEM2.5_29">'[145]A.P.U'!#REF!</definedName>
    <definedName name="TOTALITEM2.5_3">'[146]A.P.U'!#REF!</definedName>
    <definedName name="TOTALITEM2.5_30">'[145]A.P.U'!#REF!</definedName>
    <definedName name="TOTALITEM2.5_31">'[145]A.P.U'!#REF!</definedName>
    <definedName name="TOTALITEM2.5_32">'[145]A.P.U'!#REF!</definedName>
    <definedName name="TOTALITEM2.5_33">'[145]A.P.U'!#REF!</definedName>
    <definedName name="TOTALITEM2.5_34">'[145]A.P.U'!#REF!</definedName>
    <definedName name="TOTALITEM2.5_35">'[145]A.P.U'!#REF!</definedName>
    <definedName name="TOTALITEM2.5_36">'[145]A.P.U'!#REF!</definedName>
    <definedName name="TOTALITEM2.5_37">'[145]A.P.U'!#REF!</definedName>
    <definedName name="TOTALITEM2.5_38">'[145]A.P.U'!#REF!</definedName>
    <definedName name="TOTALITEM2.5_39">'[145]A.P.U'!#REF!</definedName>
    <definedName name="TOTALITEM2.5_4">'[144]A.P.U'!#REF!</definedName>
    <definedName name="TOTALITEM2.5_40">'[145]A.P.U'!#REF!</definedName>
    <definedName name="TOTALITEM2.5_41">'[145]A.P.U'!#REF!</definedName>
    <definedName name="TOTALITEM2.5_42">'[145]A.P.U'!#REF!</definedName>
    <definedName name="TOTALITEM2.5_43">'[145]A.P.U'!#REF!</definedName>
    <definedName name="TOTALITEM2.5_44">'[145]A.P.U'!#REF!</definedName>
    <definedName name="TOTALITEM2.5_45">'[145]A.P.U'!#REF!</definedName>
    <definedName name="TOTALITEM2.5_46">'[145]A.P.U'!#REF!</definedName>
    <definedName name="TOTALITEM2.5_47">'[145]A.P.U'!#REF!</definedName>
    <definedName name="TOTALITEM2.5_48">'[145]A.P.U'!#REF!</definedName>
    <definedName name="TOTALITEM2.5_49">'[145]A.P.U'!#REF!</definedName>
    <definedName name="TOTALITEM2.5_5">'[145]A.P.U'!#REF!</definedName>
    <definedName name="TOTALITEM2.5_50">'[145]A.P.U'!#REF!</definedName>
    <definedName name="TOTALITEM2.5_51">'[145]A.P.U'!#REF!</definedName>
    <definedName name="TOTALITEM2.5_52">'[145]A.P.U'!#REF!</definedName>
    <definedName name="TOTALITEM2.5_53">'[145]A.P.U'!#REF!</definedName>
    <definedName name="TOTALITEM2.5_54">'[145]A.P.U'!#REF!</definedName>
    <definedName name="TOTALITEM2.5_55">'[145]A.P.U'!#REF!</definedName>
    <definedName name="TOTALITEM2.5_56">'[145]A.P.U'!#REF!</definedName>
    <definedName name="TOTALITEM2.5_57">'[145]A.P.U'!#REF!</definedName>
    <definedName name="TOTALITEM2.5_58">'[145]A.P.U'!#REF!</definedName>
    <definedName name="TOTALITEM2.5_59">'[144]A.P.U'!#REF!</definedName>
    <definedName name="TOTALITEM2.5_60">'[144]A.P.U'!#REF!</definedName>
    <definedName name="TOTALITEM2.5_61">'[145]A.P.U'!#REF!</definedName>
    <definedName name="TOTALITEM2.5_62">'[145]A.P.U'!#REF!</definedName>
    <definedName name="TOTALITEM2.5_63">'[145]A.P.U'!#REF!</definedName>
    <definedName name="TOTALITEM2.5_64">'[145]A.P.U'!#REF!</definedName>
    <definedName name="TOTALITEM2.5_65">'[145]A.P.U'!#REF!</definedName>
    <definedName name="TOTALITEM2.5_66">'[145]A.P.U'!#REF!</definedName>
    <definedName name="TOTALITEM2.5_67">'[145]A.P.U'!#REF!</definedName>
    <definedName name="TOTALITEM2.5_68">'[145]A.P.U'!#REF!</definedName>
    <definedName name="TOTALITEM2.5_69">'[145]A.P.U'!#REF!</definedName>
    <definedName name="TOTALITEM2.5_70">'[145]A.P.U'!#REF!</definedName>
    <definedName name="TOTALITEM2.5_71">'[145]A.P.U'!#REF!</definedName>
    <definedName name="TOTALITEM2.5_72">'[145]A.P.U'!#REF!</definedName>
    <definedName name="TOTALITEM2.5_73">'[145]A.P.U'!#REF!</definedName>
    <definedName name="TOTALITEM2.5_74">'[145]A.P.U'!#REF!</definedName>
    <definedName name="TOTALITEM2.5_75">'[145]A.P.U'!#REF!</definedName>
    <definedName name="TOTALITEM2.5_76">'[145]A.P.U'!#REF!</definedName>
    <definedName name="TOTALITEM2.5_77">'[145]A.P.U'!#REF!</definedName>
    <definedName name="TOTALITEM2.5_78">'[145]A.P.U'!#REF!</definedName>
    <definedName name="TOTALITEM2.5_79">'[145]A.P.U'!#REF!</definedName>
    <definedName name="TOTALITEM2.5_80">'[145]A.P.U'!#REF!</definedName>
    <definedName name="TOTALITEM2.5_9">'[145]A.P.U'!#REF!</definedName>
    <definedName name="TOTALITEM2.6" localSheetId="5">'[143]A.P.U'!#REF!</definedName>
    <definedName name="TOTALITEM2.6">'[143]A.P.U'!#REF!</definedName>
    <definedName name="TOTALITEM2.6_1">'[144]A.P.U'!#REF!</definedName>
    <definedName name="TOTALITEM2.6_10">'[145]A.P.U'!#REF!</definedName>
    <definedName name="TOTALITEM2.6_11">'[145]A.P.U'!#REF!</definedName>
    <definedName name="TOTALITEM2.6_12">'[145]A.P.U'!#REF!</definedName>
    <definedName name="TOTALITEM2.6_13">'[145]A.P.U'!#REF!</definedName>
    <definedName name="TOTALITEM2.6_14">'[145]A.P.U'!#REF!</definedName>
    <definedName name="TOTALITEM2.6_15">'[145]A.P.U'!#REF!</definedName>
    <definedName name="TOTALITEM2.6_16">'[145]A.P.U'!#REF!</definedName>
    <definedName name="TOTALITEM2.6_17">'[145]A.P.U'!#REF!</definedName>
    <definedName name="TOTALITEM2.6_18">'[145]A.P.U'!#REF!</definedName>
    <definedName name="TOTALITEM2.6_19">'[145]A.P.U'!#REF!</definedName>
    <definedName name="TOTALITEM2.6_2">'[144]A.P.U'!#REF!</definedName>
    <definedName name="TOTALITEM2.6_20">'[145]A.P.U'!#REF!</definedName>
    <definedName name="TOTALITEM2.6_21">'[145]A.P.U'!#REF!</definedName>
    <definedName name="TOTALITEM2.6_22">'[145]A.P.U'!#REF!</definedName>
    <definedName name="TOTALITEM2.6_23">'[145]A.P.U'!#REF!</definedName>
    <definedName name="TOTALITEM2.6_24">'[145]A.P.U'!#REF!</definedName>
    <definedName name="TOTALITEM2.6_25">'[145]A.P.U'!#REF!</definedName>
    <definedName name="TOTALITEM2.6_26">'[145]A.P.U'!#REF!</definedName>
    <definedName name="TOTALITEM2.6_27">'[145]A.P.U'!#REF!</definedName>
    <definedName name="TOTALITEM2.6_28">'[145]A.P.U'!#REF!</definedName>
    <definedName name="TOTALITEM2.6_29">'[145]A.P.U'!#REF!</definedName>
    <definedName name="TOTALITEM2.6_3">'[146]A.P.U'!#REF!</definedName>
    <definedName name="TOTALITEM2.6_30">'[145]A.P.U'!#REF!</definedName>
    <definedName name="TOTALITEM2.6_31">'[145]A.P.U'!#REF!</definedName>
    <definedName name="TOTALITEM2.6_32">'[145]A.P.U'!#REF!</definedName>
    <definedName name="TOTALITEM2.6_33">'[145]A.P.U'!#REF!</definedName>
    <definedName name="TOTALITEM2.6_34">'[145]A.P.U'!#REF!</definedName>
    <definedName name="TOTALITEM2.6_35">'[145]A.P.U'!#REF!</definedName>
    <definedName name="TOTALITEM2.6_36">'[145]A.P.U'!#REF!</definedName>
    <definedName name="TOTALITEM2.6_37">'[145]A.P.U'!#REF!</definedName>
    <definedName name="TOTALITEM2.6_38">'[145]A.P.U'!#REF!</definedName>
    <definedName name="TOTALITEM2.6_39">'[145]A.P.U'!#REF!</definedName>
    <definedName name="TOTALITEM2.6_4">'[144]A.P.U'!#REF!</definedName>
    <definedName name="TOTALITEM2.6_40">'[145]A.P.U'!#REF!</definedName>
    <definedName name="TOTALITEM2.6_41">'[145]A.P.U'!#REF!</definedName>
    <definedName name="TOTALITEM2.6_42">'[145]A.P.U'!#REF!</definedName>
    <definedName name="TOTALITEM2.6_43">'[145]A.P.U'!#REF!</definedName>
    <definedName name="TOTALITEM2.6_44">'[145]A.P.U'!#REF!</definedName>
    <definedName name="TOTALITEM2.6_45">'[145]A.P.U'!#REF!</definedName>
    <definedName name="TOTALITEM2.6_46">'[145]A.P.U'!#REF!</definedName>
    <definedName name="TOTALITEM2.6_47">'[145]A.P.U'!#REF!</definedName>
    <definedName name="TOTALITEM2.6_48">'[145]A.P.U'!#REF!</definedName>
    <definedName name="TOTALITEM2.6_49">'[145]A.P.U'!#REF!</definedName>
    <definedName name="TOTALITEM2.6_5">'[145]A.P.U'!#REF!</definedName>
    <definedName name="TOTALITEM2.6_50">'[145]A.P.U'!#REF!</definedName>
    <definedName name="TOTALITEM2.6_51">'[145]A.P.U'!#REF!</definedName>
    <definedName name="TOTALITEM2.6_52">'[145]A.P.U'!#REF!</definedName>
    <definedName name="TOTALITEM2.6_53">'[145]A.P.U'!#REF!</definedName>
    <definedName name="TOTALITEM2.6_54">'[145]A.P.U'!#REF!</definedName>
    <definedName name="TOTALITEM2.6_55">'[145]A.P.U'!#REF!</definedName>
    <definedName name="TOTALITEM2.6_56">'[145]A.P.U'!#REF!</definedName>
    <definedName name="TOTALITEM2.6_57">'[145]A.P.U'!#REF!</definedName>
    <definedName name="TOTALITEM2.6_58">'[145]A.P.U'!#REF!</definedName>
    <definedName name="TOTALITEM2.6_59">'[144]A.P.U'!#REF!</definedName>
    <definedName name="TOTALITEM2.6_60">'[144]A.P.U'!#REF!</definedName>
    <definedName name="TOTALITEM2.6_61">'[145]A.P.U'!#REF!</definedName>
    <definedName name="TOTALITEM2.6_62">'[145]A.P.U'!#REF!</definedName>
    <definedName name="TOTALITEM2.6_63">'[145]A.P.U'!#REF!</definedName>
    <definedName name="TOTALITEM2.6_64">'[145]A.P.U'!#REF!</definedName>
    <definedName name="TOTALITEM2.6_65">'[145]A.P.U'!#REF!</definedName>
    <definedName name="TOTALITEM2.6_66">'[145]A.P.U'!#REF!</definedName>
    <definedName name="TOTALITEM2.6_67">'[145]A.P.U'!#REF!</definedName>
    <definedName name="TOTALITEM2.6_68">'[145]A.P.U'!#REF!</definedName>
    <definedName name="TOTALITEM2.6_69">'[145]A.P.U'!#REF!</definedName>
    <definedName name="TOTALITEM2.6_70">'[145]A.P.U'!#REF!</definedName>
    <definedName name="TOTALITEM2.6_71">'[145]A.P.U'!#REF!</definedName>
    <definedName name="TOTALITEM2.6_72">'[145]A.P.U'!#REF!</definedName>
    <definedName name="TOTALITEM2.6_73">'[145]A.P.U'!#REF!</definedName>
    <definedName name="TOTALITEM2.6_74">'[145]A.P.U'!#REF!</definedName>
    <definedName name="TOTALITEM2.6_75">'[145]A.P.U'!#REF!</definedName>
    <definedName name="TOTALITEM2.6_76">'[145]A.P.U'!#REF!</definedName>
    <definedName name="TOTALITEM2.6_77">'[145]A.P.U'!#REF!</definedName>
    <definedName name="TOTALITEM2.6_78">'[145]A.P.U'!#REF!</definedName>
    <definedName name="TOTALITEM2.6_79">'[145]A.P.U'!#REF!</definedName>
    <definedName name="TOTALITEM2.6_80">'[145]A.P.U'!#REF!</definedName>
    <definedName name="TOTALITEM2.6_9">'[145]A.P.U'!#REF!</definedName>
    <definedName name="TOTALITEM2.7" localSheetId="5">'[143]A.P.U'!#REF!</definedName>
    <definedName name="TOTALITEM2.7">'[143]A.P.U'!#REF!</definedName>
    <definedName name="TOTALITEM2.7_1">'[144]A.P.U'!#REF!</definedName>
    <definedName name="TOTALITEM2.7_10">'[145]A.P.U'!#REF!</definedName>
    <definedName name="TOTALITEM2.7_11">'[145]A.P.U'!#REF!</definedName>
    <definedName name="TOTALITEM2.7_12">'[145]A.P.U'!#REF!</definedName>
    <definedName name="TOTALITEM2.7_13">'[145]A.P.U'!#REF!</definedName>
    <definedName name="TOTALITEM2.7_14">'[145]A.P.U'!#REF!</definedName>
    <definedName name="TOTALITEM2.7_15">'[145]A.P.U'!#REF!</definedName>
    <definedName name="TOTALITEM2.7_16">'[145]A.P.U'!#REF!</definedName>
    <definedName name="TOTALITEM2.7_17">'[145]A.P.U'!#REF!</definedName>
    <definedName name="TOTALITEM2.7_18">'[145]A.P.U'!#REF!</definedName>
    <definedName name="TOTALITEM2.7_19">'[145]A.P.U'!#REF!</definedName>
    <definedName name="TOTALITEM2.7_2">'[144]A.P.U'!#REF!</definedName>
    <definedName name="TOTALITEM2.7_20">'[145]A.P.U'!#REF!</definedName>
    <definedName name="TOTALITEM2.7_21">'[145]A.P.U'!#REF!</definedName>
    <definedName name="TOTALITEM2.7_22">'[145]A.P.U'!#REF!</definedName>
    <definedName name="TOTALITEM2.7_23">'[145]A.P.U'!#REF!</definedName>
    <definedName name="TOTALITEM2.7_24">'[145]A.P.U'!#REF!</definedName>
    <definedName name="TOTALITEM2.7_25">'[145]A.P.U'!#REF!</definedName>
    <definedName name="TOTALITEM2.7_26">'[145]A.P.U'!#REF!</definedName>
    <definedName name="TOTALITEM2.7_27">'[145]A.P.U'!#REF!</definedName>
    <definedName name="TOTALITEM2.7_28">'[145]A.P.U'!#REF!</definedName>
    <definedName name="TOTALITEM2.7_29">'[145]A.P.U'!#REF!</definedName>
    <definedName name="TOTALITEM2.7_3">'[146]A.P.U'!#REF!</definedName>
    <definedName name="TOTALITEM2.7_30">'[145]A.P.U'!#REF!</definedName>
    <definedName name="TOTALITEM2.7_31">'[145]A.P.U'!#REF!</definedName>
    <definedName name="TOTALITEM2.7_32">'[145]A.P.U'!#REF!</definedName>
    <definedName name="TOTALITEM2.7_33">'[145]A.P.U'!#REF!</definedName>
    <definedName name="TOTALITEM2.7_34">'[145]A.P.U'!#REF!</definedName>
    <definedName name="TOTALITEM2.7_35">'[145]A.P.U'!#REF!</definedName>
    <definedName name="TOTALITEM2.7_36">'[145]A.P.U'!#REF!</definedName>
    <definedName name="TOTALITEM2.7_37">'[145]A.P.U'!#REF!</definedName>
    <definedName name="TOTALITEM2.7_38">'[145]A.P.U'!#REF!</definedName>
    <definedName name="TOTALITEM2.7_39">'[145]A.P.U'!#REF!</definedName>
    <definedName name="TOTALITEM2.7_4">'[144]A.P.U'!#REF!</definedName>
    <definedName name="TOTALITEM2.7_40">'[145]A.P.U'!#REF!</definedName>
    <definedName name="TOTALITEM2.7_41">'[145]A.P.U'!#REF!</definedName>
    <definedName name="TOTALITEM2.7_42">'[145]A.P.U'!#REF!</definedName>
    <definedName name="TOTALITEM2.7_43">'[145]A.P.U'!#REF!</definedName>
    <definedName name="TOTALITEM2.7_44">'[145]A.P.U'!#REF!</definedName>
    <definedName name="TOTALITEM2.7_45">'[145]A.P.U'!#REF!</definedName>
    <definedName name="TOTALITEM2.7_46">'[145]A.P.U'!#REF!</definedName>
    <definedName name="TOTALITEM2.7_47">'[145]A.P.U'!#REF!</definedName>
    <definedName name="TOTALITEM2.7_48">'[145]A.P.U'!#REF!</definedName>
    <definedName name="TOTALITEM2.7_49">'[145]A.P.U'!#REF!</definedName>
    <definedName name="TOTALITEM2.7_5">'[145]A.P.U'!#REF!</definedName>
    <definedName name="TOTALITEM2.7_50">'[145]A.P.U'!#REF!</definedName>
    <definedName name="TOTALITEM2.7_51">'[145]A.P.U'!#REF!</definedName>
    <definedName name="TOTALITEM2.7_52">'[145]A.P.U'!#REF!</definedName>
    <definedName name="TOTALITEM2.7_53">'[145]A.P.U'!#REF!</definedName>
    <definedName name="TOTALITEM2.7_54">'[145]A.P.U'!#REF!</definedName>
    <definedName name="TOTALITEM2.7_55">'[145]A.P.U'!#REF!</definedName>
    <definedName name="TOTALITEM2.7_56">'[145]A.P.U'!#REF!</definedName>
    <definedName name="TOTALITEM2.7_57">'[145]A.P.U'!#REF!</definedName>
    <definedName name="TOTALITEM2.7_58">'[145]A.P.U'!#REF!</definedName>
    <definedName name="TOTALITEM2.7_59">'[144]A.P.U'!#REF!</definedName>
    <definedName name="TOTALITEM2.7_60">'[144]A.P.U'!#REF!</definedName>
    <definedName name="TOTALITEM2.7_61">'[145]A.P.U'!#REF!</definedName>
    <definedName name="TOTALITEM2.7_62">'[145]A.P.U'!#REF!</definedName>
    <definedName name="TOTALITEM2.7_63">'[145]A.P.U'!#REF!</definedName>
    <definedName name="TOTALITEM2.7_64">'[145]A.P.U'!#REF!</definedName>
    <definedName name="TOTALITEM2.7_65">'[145]A.P.U'!#REF!</definedName>
    <definedName name="TOTALITEM2.7_66">'[145]A.P.U'!#REF!</definedName>
    <definedName name="TOTALITEM2.7_67">'[145]A.P.U'!#REF!</definedName>
    <definedName name="TOTALITEM2.7_68">'[145]A.P.U'!#REF!</definedName>
    <definedName name="TOTALITEM2.7_69">'[145]A.P.U'!#REF!</definedName>
    <definedName name="TOTALITEM2.7_70">'[145]A.P.U'!#REF!</definedName>
    <definedName name="TOTALITEM2.7_71">'[145]A.P.U'!#REF!</definedName>
    <definedName name="TOTALITEM2.7_72">'[145]A.P.U'!#REF!</definedName>
    <definedName name="TOTALITEM2.7_73">'[145]A.P.U'!#REF!</definedName>
    <definedName name="TOTALITEM2.7_74">'[145]A.P.U'!#REF!</definedName>
    <definedName name="TOTALITEM2.7_75">'[145]A.P.U'!#REF!</definedName>
    <definedName name="TOTALITEM2.7_76">'[145]A.P.U'!#REF!</definedName>
    <definedName name="TOTALITEM2.7_77">'[145]A.P.U'!#REF!</definedName>
    <definedName name="TOTALITEM2.7_78">'[145]A.P.U'!#REF!</definedName>
    <definedName name="TOTALITEM2.7_79">'[145]A.P.U'!#REF!</definedName>
    <definedName name="TOTALITEM2.7_80">'[145]A.P.U'!#REF!</definedName>
    <definedName name="TOTALITEM2.7_9">'[145]A.P.U'!#REF!</definedName>
    <definedName name="TOTALITEM3.1.1" localSheetId="5">'[143]A.P.U'!#REF!</definedName>
    <definedName name="TOTALITEM3.1.1">'[143]A.P.U'!#REF!</definedName>
    <definedName name="TOTALITEM3.1.1_1">'[144]A.P.U'!#REF!</definedName>
    <definedName name="TOTALITEM3.1.1_10">'[145]A.P.U'!#REF!</definedName>
    <definedName name="TOTALITEM3.1.1_11">'[145]A.P.U'!#REF!</definedName>
    <definedName name="TOTALITEM3.1.1_12">'[145]A.P.U'!#REF!</definedName>
    <definedName name="TOTALITEM3.1.1_13">'[145]A.P.U'!#REF!</definedName>
    <definedName name="TOTALITEM3.1.1_14">'[145]A.P.U'!#REF!</definedName>
    <definedName name="TOTALITEM3.1.1_15">'[145]A.P.U'!#REF!</definedName>
    <definedName name="TOTALITEM3.1.1_16">'[145]A.P.U'!#REF!</definedName>
    <definedName name="TOTALITEM3.1.1_17">'[145]A.P.U'!#REF!</definedName>
    <definedName name="TOTALITEM3.1.1_18">'[145]A.P.U'!#REF!</definedName>
    <definedName name="TOTALITEM3.1.1_19">'[145]A.P.U'!#REF!</definedName>
    <definedName name="TOTALITEM3.1.1_2">'[144]A.P.U'!#REF!</definedName>
    <definedName name="TOTALITEM3.1.1_20">'[145]A.P.U'!#REF!</definedName>
    <definedName name="TOTALITEM3.1.1_21">'[145]A.P.U'!#REF!</definedName>
    <definedName name="TOTALITEM3.1.1_22">'[145]A.P.U'!#REF!</definedName>
    <definedName name="TOTALITEM3.1.1_23">'[145]A.P.U'!#REF!</definedName>
    <definedName name="TOTALITEM3.1.1_24">'[145]A.P.U'!#REF!</definedName>
    <definedName name="TOTALITEM3.1.1_25">'[145]A.P.U'!#REF!</definedName>
    <definedName name="TOTALITEM3.1.1_26">'[145]A.P.U'!#REF!</definedName>
    <definedName name="TOTALITEM3.1.1_27">'[145]A.P.U'!#REF!</definedName>
    <definedName name="TOTALITEM3.1.1_28">'[145]A.P.U'!#REF!</definedName>
    <definedName name="TOTALITEM3.1.1_29">'[145]A.P.U'!#REF!</definedName>
    <definedName name="TOTALITEM3.1.1_3">'[146]A.P.U'!#REF!</definedName>
    <definedName name="TOTALITEM3.1.1_30">'[145]A.P.U'!#REF!</definedName>
    <definedName name="TOTALITEM3.1.1_31">'[145]A.P.U'!#REF!</definedName>
    <definedName name="TOTALITEM3.1.1_32">'[145]A.P.U'!#REF!</definedName>
    <definedName name="TOTALITEM3.1.1_33">'[145]A.P.U'!#REF!</definedName>
    <definedName name="TOTALITEM3.1.1_34">'[145]A.P.U'!#REF!</definedName>
    <definedName name="TOTALITEM3.1.1_35">'[145]A.P.U'!#REF!</definedName>
    <definedName name="TOTALITEM3.1.1_36">'[145]A.P.U'!#REF!</definedName>
    <definedName name="TOTALITEM3.1.1_37">'[145]A.P.U'!#REF!</definedName>
    <definedName name="TOTALITEM3.1.1_38">'[145]A.P.U'!#REF!</definedName>
    <definedName name="TOTALITEM3.1.1_39">'[145]A.P.U'!#REF!</definedName>
    <definedName name="TOTALITEM3.1.1_4">'[144]A.P.U'!#REF!</definedName>
    <definedName name="TOTALITEM3.1.1_40">'[145]A.P.U'!#REF!</definedName>
    <definedName name="TOTALITEM3.1.1_41">'[145]A.P.U'!#REF!</definedName>
    <definedName name="TOTALITEM3.1.1_42">'[145]A.P.U'!#REF!</definedName>
    <definedName name="TOTALITEM3.1.1_43">'[145]A.P.U'!#REF!</definedName>
    <definedName name="TOTALITEM3.1.1_44">'[145]A.P.U'!#REF!</definedName>
    <definedName name="TOTALITEM3.1.1_45">'[145]A.P.U'!#REF!</definedName>
    <definedName name="TOTALITEM3.1.1_46">'[145]A.P.U'!#REF!</definedName>
    <definedName name="TOTALITEM3.1.1_47">'[145]A.P.U'!#REF!</definedName>
    <definedName name="TOTALITEM3.1.1_48">'[145]A.P.U'!#REF!</definedName>
    <definedName name="TOTALITEM3.1.1_49">'[145]A.P.U'!#REF!</definedName>
    <definedName name="TOTALITEM3.1.1_5">'[145]A.P.U'!#REF!</definedName>
    <definedName name="TOTALITEM3.1.1_50">'[145]A.P.U'!#REF!</definedName>
    <definedName name="TOTALITEM3.1.1_51">'[145]A.P.U'!#REF!</definedName>
    <definedName name="TOTALITEM3.1.1_52">'[145]A.P.U'!#REF!</definedName>
    <definedName name="TOTALITEM3.1.1_53">'[145]A.P.U'!#REF!</definedName>
    <definedName name="TOTALITEM3.1.1_54">'[145]A.P.U'!#REF!</definedName>
    <definedName name="TOTALITEM3.1.1_55">'[145]A.P.U'!#REF!</definedName>
    <definedName name="TOTALITEM3.1.1_56">'[145]A.P.U'!#REF!</definedName>
    <definedName name="TOTALITEM3.1.1_57">'[145]A.P.U'!#REF!</definedName>
    <definedName name="TOTALITEM3.1.1_58">'[145]A.P.U'!#REF!</definedName>
    <definedName name="TOTALITEM3.1.1_59">'[144]A.P.U'!#REF!</definedName>
    <definedName name="TOTALITEM3.1.1_60">'[144]A.P.U'!#REF!</definedName>
    <definedName name="TOTALITEM3.1.1_61">'[145]A.P.U'!#REF!</definedName>
    <definedName name="TOTALITEM3.1.1_62">'[145]A.P.U'!#REF!</definedName>
    <definedName name="TOTALITEM3.1.1_63">'[145]A.P.U'!#REF!</definedName>
    <definedName name="TOTALITEM3.1.1_64">'[145]A.P.U'!#REF!</definedName>
    <definedName name="TOTALITEM3.1.1_65">'[145]A.P.U'!#REF!</definedName>
    <definedName name="TOTALITEM3.1.1_66">'[145]A.P.U'!#REF!</definedName>
    <definedName name="TOTALITEM3.1.1_67">'[145]A.P.U'!#REF!</definedName>
    <definedName name="TOTALITEM3.1.1_68">'[145]A.P.U'!#REF!</definedName>
    <definedName name="TOTALITEM3.1.1_69">'[145]A.P.U'!#REF!</definedName>
    <definedName name="TOTALITEM3.1.1_70">'[145]A.P.U'!#REF!</definedName>
    <definedName name="TOTALITEM3.1.1_71">'[145]A.P.U'!#REF!</definedName>
    <definedName name="TOTALITEM3.1.1_72">'[145]A.P.U'!#REF!</definedName>
    <definedName name="TOTALITEM3.1.1_73">'[145]A.P.U'!#REF!</definedName>
    <definedName name="TOTALITEM3.1.1_74">'[145]A.P.U'!#REF!</definedName>
    <definedName name="TOTALITEM3.1.1_75">'[145]A.P.U'!#REF!</definedName>
    <definedName name="TOTALITEM3.1.1_76">'[145]A.P.U'!#REF!</definedName>
    <definedName name="TOTALITEM3.1.1_77">'[145]A.P.U'!#REF!</definedName>
    <definedName name="TOTALITEM3.1.1_78">'[145]A.P.U'!#REF!</definedName>
    <definedName name="TOTALITEM3.1.1_79">'[145]A.P.U'!#REF!</definedName>
    <definedName name="TOTALITEM3.1.1_80">'[145]A.P.U'!#REF!</definedName>
    <definedName name="TOTALITEM3.1.1_9">'[145]A.P.U'!#REF!</definedName>
    <definedName name="TOTALITEM3.1.2" localSheetId="5">'[143]A.P.U'!#REF!</definedName>
    <definedName name="TOTALITEM3.1.2">'[143]A.P.U'!#REF!</definedName>
    <definedName name="TOTALITEM3.1.2_1">'[144]A.P.U'!#REF!</definedName>
    <definedName name="TOTALITEM3.1.2_10">'[145]A.P.U'!#REF!</definedName>
    <definedName name="TOTALITEM3.1.2_11">'[145]A.P.U'!#REF!</definedName>
    <definedName name="TOTALITEM3.1.2_12">'[145]A.P.U'!#REF!</definedName>
    <definedName name="TOTALITEM3.1.2_13">'[145]A.P.U'!#REF!</definedName>
    <definedName name="TOTALITEM3.1.2_14">'[145]A.P.U'!#REF!</definedName>
    <definedName name="TOTALITEM3.1.2_15">'[145]A.P.U'!#REF!</definedName>
    <definedName name="TOTALITEM3.1.2_16">'[145]A.P.U'!#REF!</definedName>
    <definedName name="TOTALITEM3.1.2_17">'[145]A.P.U'!#REF!</definedName>
    <definedName name="TOTALITEM3.1.2_18">'[145]A.P.U'!#REF!</definedName>
    <definedName name="TOTALITEM3.1.2_19">'[145]A.P.U'!#REF!</definedName>
    <definedName name="TOTALITEM3.1.2_2">'[144]A.P.U'!#REF!</definedName>
    <definedName name="TOTALITEM3.1.2_20">'[145]A.P.U'!#REF!</definedName>
    <definedName name="TOTALITEM3.1.2_21">'[145]A.P.U'!#REF!</definedName>
    <definedName name="TOTALITEM3.1.2_22">'[145]A.P.U'!#REF!</definedName>
    <definedName name="TOTALITEM3.1.2_23">'[145]A.P.U'!#REF!</definedName>
    <definedName name="TOTALITEM3.1.2_24">'[145]A.P.U'!#REF!</definedName>
    <definedName name="TOTALITEM3.1.2_25">'[145]A.P.U'!#REF!</definedName>
    <definedName name="TOTALITEM3.1.2_26">'[145]A.P.U'!#REF!</definedName>
    <definedName name="TOTALITEM3.1.2_27">'[145]A.P.U'!#REF!</definedName>
    <definedName name="TOTALITEM3.1.2_28">'[145]A.P.U'!#REF!</definedName>
    <definedName name="TOTALITEM3.1.2_29">'[145]A.P.U'!#REF!</definedName>
    <definedName name="TOTALITEM3.1.2_3">'[146]A.P.U'!#REF!</definedName>
    <definedName name="TOTALITEM3.1.2_30">'[145]A.P.U'!#REF!</definedName>
    <definedName name="TOTALITEM3.1.2_31">'[145]A.P.U'!#REF!</definedName>
    <definedName name="TOTALITEM3.1.2_32">'[145]A.P.U'!#REF!</definedName>
    <definedName name="TOTALITEM3.1.2_33">'[145]A.P.U'!#REF!</definedName>
    <definedName name="TOTALITEM3.1.2_34">'[145]A.P.U'!#REF!</definedName>
    <definedName name="TOTALITEM3.1.2_35">'[145]A.P.U'!#REF!</definedName>
    <definedName name="TOTALITEM3.1.2_36">'[145]A.P.U'!#REF!</definedName>
    <definedName name="TOTALITEM3.1.2_37">'[145]A.P.U'!#REF!</definedName>
    <definedName name="TOTALITEM3.1.2_38">'[145]A.P.U'!#REF!</definedName>
    <definedName name="TOTALITEM3.1.2_39">'[145]A.P.U'!#REF!</definedName>
    <definedName name="TOTALITEM3.1.2_4">'[144]A.P.U'!#REF!</definedName>
    <definedName name="TOTALITEM3.1.2_40">'[145]A.P.U'!#REF!</definedName>
    <definedName name="TOTALITEM3.1.2_41">'[145]A.P.U'!#REF!</definedName>
    <definedName name="TOTALITEM3.1.2_42">'[145]A.P.U'!#REF!</definedName>
    <definedName name="TOTALITEM3.1.2_43">'[145]A.P.U'!#REF!</definedName>
    <definedName name="TOTALITEM3.1.2_44">'[145]A.P.U'!#REF!</definedName>
    <definedName name="TOTALITEM3.1.2_45">'[145]A.P.U'!#REF!</definedName>
    <definedName name="TOTALITEM3.1.2_46">'[145]A.P.U'!#REF!</definedName>
    <definedName name="TOTALITEM3.1.2_47">'[145]A.P.U'!#REF!</definedName>
    <definedName name="TOTALITEM3.1.2_48">'[145]A.P.U'!#REF!</definedName>
    <definedName name="TOTALITEM3.1.2_49">'[145]A.P.U'!#REF!</definedName>
    <definedName name="TOTALITEM3.1.2_5">'[145]A.P.U'!#REF!</definedName>
    <definedName name="TOTALITEM3.1.2_50">'[145]A.P.U'!#REF!</definedName>
    <definedName name="TOTALITEM3.1.2_51">'[145]A.P.U'!#REF!</definedName>
    <definedName name="TOTALITEM3.1.2_52">'[145]A.P.U'!#REF!</definedName>
    <definedName name="TOTALITEM3.1.2_53">'[145]A.P.U'!#REF!</definedName>
    <definedName name="TOTALITEM3.1.2_54">'[145]A.P.U'!#REF!</definedName>
    <definedName name="TOTALITEM3.1.2_55">'[145]A.P.U'!#REF!</definedName>
    <definedName name="TOTALITEM3.1.2_56">'[145]A.P.U'!#REF!</definedName>
    <definedName name="TOTALITEM3.1.2_57">'[145]A.P.U'!#REF!</definedName>
    <definedName name="TOTALITEM3.1.2_58">'[145]A.P.U'!#REF!</definedName>
    <definedName name="TOTALITEM3.1.2_59">'[144]A.P.U'!#REF!</definedName>
    <definedName name="TOTALITEM3.1.2_60">'[144]A.P.U'!#REF!</definedName>
    <definedName name="TOTALITEM3.1.2_61">'[145]A.P.U'!#REF!</definedName>
    <definedName name="TOTALITEM3.1.2_62">'[145]A.P.U'!#REF!</definedName>
    <definedName name="TOTALITEM3.1.2_63">'[145]A.P.U'!#REF!</definedName>
    <definedName name="TOTALITEM3.1.2_64">'[145]A.P.U'!#REF!</definedName>
    <definedName name="TOTALITEM3.1.2_65">'[145]A.P.U'!#REF!</definedName>
    <definedName name="TOTALITEM3.1.2_66">'[145]A.P.U'!#REF!</definedName>
    <definedName name="TOTALITEM3.1.2_67">'[145]A.P.U'!#REF!</definedName>
    <definedName name="TOTALITEM3.1.2_68">'[145]A.P.U'!#REF!</definedName>
    <definedName name="TOTALITEM3.1.2_69">'[145]A.P.U'!#REF!</definedName>
    <definedName name="TOTALITEM3.1.2_70">'[145]A.P.U'!#REF!</definedName>
    <definedName name="TOTALITEM3.1.2_71">'[145]A.P.U'!#REF!</definedName>
    <definedName name="TOTALITEM3.1.2_72">'[145]A.P.U'!#REF!</definedName>
    <definedName name="TOTALITEM3.1.2_73">'[145]A.P.U'!#REF!</definedName>
    <definedName name="TOTALITEM3.1.2_74">'[145]A.P.U'!#REF!</definedName>
    <definedName name="TOTALITEM3.1.2_75">'[145]A.P.U'!#REF!</definedName>
    <definedName name="TOTALITEM3.1.2_76">'[145]A.P.U'!#REF!</definedName>
    <definedName name="TOTALITEM3.1.2_77">'[145]A.P.U'!#REF!</definedName>
    <definedName name="TOTALITEM3.1.2_78">'[145]A.P.U'!#REF!</definedName>
    <definedName name="TOTALITEM3.1.2_79">'[145]A.P.U'!#REF!</definedName>
    <definedName name="TOTALITEM3.1.2_80">'[145]A.P.U'!#REF!</definedName>
    <definedName name="TOTALITEM3.1.2_9">'[145]A.P.U'!#REF!</definedName>
    <definedName name="TOTALITEM3.2" localSheetId="5">'[143]A.P.U'!#REF!</definedName>
    <definedName name="TOTALITEM3.2">'[143]A.P.U'!#REF!</definedName>
    <definedName name="TOTALITEM3.2_1">'[144]A.P.U'!#REF!</definedName>
    <definedName name="TOTALITEM3.2_10">'[145]A.P.U'!#REF!</definedName>
    <definedName name="TOTALITEM3.2_11">'[145]A.P.U'!#REF!</definedName>
    <definedName name="TOTALITEM3.2_12">'[145]A.P.U'!#REF!</definedName>
    <definedName name="TOTALITEM3.2_13">'[145]A.P.U'!#REF!</definedName>
    <definedName name="TOTALITEM3.2_14">'[145]A.P.U'!#REF!</definedName>
    <definedName name="TOTALITEM3.2_15">'[145]A.P.U'!#REF!</definedName>
    <definedName name="TOTALITEM3.2_16">'[145]A.P.U'!#REF!</definedName>
    <definedName name="TOTALITEM3.2_17">'[145]A.P.U'!#REF!</definedName>
    <definedName name="TOTALITEM3.2_18">'[145]A.P.U'!#REF!</definedName>
    <definedName name="TOTALITEM3.2_19">'[145]A.P.U'!#REF!</definedName>
    <definedName name="TOTALITEM3.2_2">'[144]A.P.U'!#REF!</definedName>
    <definedName name="TOTALITEM3.2_20">'[145]A.P.U'!#REF!</definedName>
    <definedName name="TOTALITEM3.2_21">'[145]A.P.U'!#REF!</definedName>
    <definedName name="TOTALITEM3.2_22">'[145]A.P.U'!#REF!</definedName>
    <definedName name="TOTALITEM3.2_23">'[145]A.P.U'!#REF!</definedName>
    <definedName name="TOTALITEM3.2_24">'[145]A.P.U'!#REF!</definedName>
    <definedName name="TOTALITEM3.2_25">'[145]A.P.U'!#REF!</definedName>
    <definedName name="TOTALITEM3.2_26">'[145]A.P.U'!#REF!</definedName>
    <definedName name="TOTALITEM3.2_27">'[145]A.P.U'!#REF!</definedName>
    <definedName name="TOTALITEM3.2_28">'[145]A.P.U'!#REF!</definedName>
    <definedName name="TOTALITEM3.2_29">'[145]A.P.U'!#REF!</definedName>
    <definedName name="TOTALITEM3.2_3">'[146]A.P.U'!#REF!</definedName>
    <definedName name="TOTALITEM3.2_30">'[145]A.P.U'!#REF!</definedName>
    <definedName name="TOTALITEM3.2_31">'[145]A.P.U'!#REF!</definedName>
    <definedName name="TOTALITEM3.2_32">'[145]A.P.U'!#REF!</definedName>
    <definedName name="TOTALITEM3.2_33">'[145]A.P.U'!#REF!</definedName>
    <definedName name="TOTALITEM3.2_34">'[145]A.P.U'!#REF!</definedName>
    <definedName name="TOTALITEM3.2_35">'[145]A.P.U'!#REF!</definedName>
    <definedName name="TOTALITEM3.2_36">'[145]A.P.U'!#REF!</definedName>
    <definedName name="TOTALITEM3.2_37">'[145]A.P.U'!#REF!</definedName>
    <definedName name="TOTALITEM3.2_38">'[145]A.P.U'!#REF!</definedName>
    <definedName name="TOTALITEM3.2_39">'[145]A.P.U'!#REF!</definedName>
    <definedName name="TOTALITEM3.2_4">'[144]A.P.U'!#REF!</definedName>
    <definedName name="TOTALITEM3.2_40">'[145]A.P.U'!#REF!</definedName>
    <definedName name="TOTALITEM3.2_41">'[145]A.P.U'!#REF!</definedName>
    <definedName name="TOTALITEM3.2_42">'[145]A.P.U'!#REF!</definedName>
    <definedName name="TOTALITEM3.2_43">'[145]A.P.U'!#REF!</definedName>
    <definedName name="TOTALITEM3.2_44">'[145]A.P.U'!#REF!</definedName>
    <definedName name="TOTALITEM3.2_45">'[145]A.P.U'!#REF!</definedName>
    <definedName name="TOTALITEM3.2_46">'[145]A.P.U'!#REF!</definedName>
    <definedName name="TOTALITEM3.2_47">'[145]A.P.U'!#REF!</definedName>
    <definedName name="TOTALITEM3.2_48">'[145]A.P.U'!#REF!</definedName>
    <definedName name="TOTALITEM3.2_49">'[145]A.P.U'!#REF!</definedName>
    <definedName name="TOTALITEM3.2_5">'[145]A.P.U'!#REF!</definedName>
    <definedName name="TOTALITEM3.2_50">'[145]A.P.U'!#REF!</definedName>
    <definedName name="TOTALITEM3.2_51">'[145]A.P.U'!#REF!</definedName>
    <definedName name="TOTALITEM3.2_52">'[145]A.P.U'!#REF!</definedName>
    <definedName name="TOTALITEM3.2_53">'[145]A.P.U'!#REF!</definedName>
    <definedName name="TOTALITEM3.2_54">'[145]A.P.U'!#REF!</definedName>
    <definedName name="TOTALITEM3.2_55">'[145]A.P.U'!#REF!</definedName>
    <definedName name="TOTALITEM3.2_56">'[145]A.P.U'!#REF!</definedName>
    <definedName name="TOTALITEM3.2_57">'[145]A.P.U'!#REF!</definedName>
    <definedName name="TOTALITEM3.2_58">'[145]A.P.U'!#REF!</definedName>
    <definedName name="TOTALITEM3.2_59">'[144]A.P.U'!#REF!</definedName>
    <definedName name="TOTALITEM3.2_60">'[144]A.P.U'!#REF!</definedName>
    <definedName name="TOTALITEM3.2_61">'[145]A.P.U'!#REF!</definedName>
    <definedName name="TOTALITEM3.2_62">'[145]A.P.U'!#REF!</definedName>
    <definedName name="TOTALITEM3.2_63">'[145]A.P.U'!#REF!</definedName>
    <definedName name="TOTALITEM3.2_64">'[145]A.P.U'!#REF!</definedName>
    <definedName name="TOTALITEM3.2_65">'[145]A.P.U'!#REF!</definedName>
    <definedName name="TOTALITEM3.2_66">'[145]A.P.U'!#REF!</definedName>
    <definedName name="TOTALITEM3.2_67">'[145]A.P.U'!#REF!</definedName>
    <definedName name="TOTALITEM3.2_68">'[145]A.P.U'!#REF!</definedName>
    <definedName name="TOTALITEM3.2_69">'[145]A.P.U'!#REF!</definedName>
    <definedName name="TOTALITEM3.2_70">'[145]A.P.U'!#REF!</definedName>
    <definedName name="TOTALITEM3.2_71">'[145]A.P.U'!#REF!</definedName>
    <definedName name="TOTALITEM3.2_72">'[145]A.P.U'!#REF!</definedName>
    <definedName name="TOTALITEM3.2_73">'[145]A.P.U'!#REF!</definedName>
    <definedName name="TOTALITEM3.2_74">'[145]A.P.U'!#REF!</definedName>
    <definedName name="TOTALITEM3.2_75">'[145]A.P.U'!#REF!</definedName>
    <definedName name="TOTALITEM3.2_76">'[145]A.P.U'!#REF!</definedName>
    <definedName name="TOTALITEM3.2_77">'[145]A.P.U'!#REF!</definedName>
    <definedName name="TOTALITEM3.2_78">'[145]A.P.U'!#REF!</definedName>
    <definedName name="TOTALITEM3.2_79">'[145]A.P.U'!#REF!</definedName>
    <definedName name="TOTALITEM3.2_80">'[145]A.P.U'!#REF!</definedName>
    <definedName name="TOTALITEM3.2_9">'[145]A.P.U'!#REF!</definedName>
    <definedName name="TOTALITEM3.3" localSheetId="5">'[143]A.P.U'!#REF!</definedName>
    <definedName name="TOTALITEM3.3">'[143]A.P.U'!#REF!</definedName>
    <definedName name="TOTALITEM3.3_1">'[144]A.P.U'!#REF!</definedName>
    <definedName name="TOTALITEM3.3_10">'[145]A.P.U'!#REF!</definedName>
    <definedName name="TOTALITEM3.3_11">'[145]A.P.U'!#REF!</definedName>
    <definedName name="TOTALITEM3.3_12">'[145]A.P.U'!#REF!</definedName>
    <definedName name="TOTALITEM3.3_13">'[145]A.P.U'!#REF!</definedName>
    <definedName name="TOTALITEM3.3_14">'[145]A.P.U'!#REF!</definedName>
    <definedName name="TOTALITEM3.3_15">'[145]A.P.U'!#REF!</definedName>
    <definedName name="TOTALITEM3.3_16">'[145]A.P.U'!#REF!</definedName>
    <definedName name="TOTALITEM3.3_17">'[145]A.P.U'!#REF!</definedName>
    <definedName name="TOTALITEM3.3_18">'[145]A.P.U'!#REF!</definedName>
    <definedName name="TOTALITEM3.3_19">'[145]A.P.U'!#REF!</definedName>
    <definedName name="TOTALITEM3.3_2">'[144]A.P.U'!#REF!</definedName>
    <definedName name="TOTALITEM3.3_20">'[145]A.P.U'!#REF!</definedName>
    <definedName name="TOTALITEM3.3_21">'[145]A.P.U'!#REF!</definedName>
    <definedName name="TOTALITEM3.3_22">'[145]A.P.U'!#REF!</definedName>
    <definedName name="TOTALITEM3.3_23">'[145]A.P.U'!#REF!</definedName>
    <definedName name="TOTALITEM3.3_24">'[145]A.P.U'!#REF!</definedName>
    <definedName name="TOTALITEM3.3_25">'[145]A.P.U'!#REF!</definedName>
    <definedName name="TOTALITEM3.3_26">'[145]A.P.U'!#REF!</definedName>
    <definedName name="TOTALITEM3.3_27">'[145]A.P.U'!#REF!</definedName>
    <definedName name="TOTALITEM3.3_28">'[145]A.P.U'!#REF!</definedName>
    <definedName name="TOTALITEM3.3_29">'[145]A.P.U'!#REF!</definedName>
    <definedName name="TOTALITEM3.3_3">'[146]A.P.U'!#REF!</definedName>
    <definedName name="TOTALITEM3.3_30">'[145]A.P.U'!#REF!</definedName>
    <definedName name="TOTALITEM3.3_31">'[145]A.P.U'!#REF!</definedName>
    <definedName name="TOTALITEM3.3_32">'[145]A.P.U'!#REF!</definedName>
    <definedName name="TOTALITEM3.3_33">'[145]A.P.U'!#REF!</definedName>
    <definedName name="TOTALITEM3.3_34">'[145]A.P.U'!#REF!</definedName>
    <definedName name="TOTALITEM3.3_35">'[145]A.P.U'!#REF!</definedName>
    <definedName name="TOTALITEM3.3_36">'[145]A.P.U'!#REF!</definedName>
    <definedName name="TOTALITEM3.3_37">'[145]A.P.U'!#REF!</definedName>
    <definedName name="TOTALITEM3.3_38">'[145]A.P.U'!#REF!</definedName>
    <definedName name="TOTALITEM3.3_39">'[145]A.P.U'!#REF!</definedName>
    <definedName name="TOTALITEM3.3_4">'[144]A.P.U'!#REF!</definedName>
    <definedName name="TOTALITEM3.3_40">'[145]A.P.U'!#REF!</definedName>
    <definedName name="TOTALITEM3.3_41">'[145]A.P.U'!#REF!</definedName>
    <definedName name="TOTALITEM3.3_42">'[145]A.P.U'!#REF!</definedName>
    <definedName name="TOTALITEM3.3_43">'[145]A.P.U'!#REF!</definedName>
    <definedName name="TOTALITEM3.3_44">'[145]A.P.U'!#REF!</definedName>
    <definedName name="TOTALITEM3.3_45">'[145]A.P.U'!#REF!</definedName>
    <definedName name="TOTALITEM3.3_46">'[145]A.P.U'!#REF!</definedName>
    <definedName name="TOTALITEM3.3_47">'[145]A.P.U'!#REF!</definedName>
    <definedName name="TOTALITEM3.3_48">'[145]A.P.U'!#REF!</definedName>
    <definedName name="TOTALITEM3.3_49">'[145]A.P.U'!#REF!</definedName>
    <definedName name="TOTALITEM3.3_5">'[145]A.P.U'!#REF!</definedName>
    <definedName name="TOTALITEM3.3_50">'[145]A.P.U'!#REF!</definedName>
    <definedName name="TOTALITEM3.3_51">'[145]A.P.U'!#REF!</definedName>
    <definedName name="TOTALITEM3.3_52">'[145]A.P.U'!#REF!</definedName>
    <definedName name="TOTALITEM3.3_53">'[145]A.P.U'!#REF!</definedName>
    <definedName name="TOTALITEM3.3_54">'[145]A.P.U'!#REF!</definedName>
    <definedName name="TOTALITEM3.3_55">'[145]A.P.U'!#REF!</definedName>
    <definedName name="TOTALITEM3.3_56">'[145]A.P.U'!#REF!</definedName>
    <definedName name="TOTALITEM3.3_57">'[145]A.P.U'!#REF!</definedName>
    <definedName name="TOTALITEM3.3_58">'[145]A.P.U'!#REF!</definedName>
    <definedName name="TOTALITEM3.3_59">'[144]A.P.U'!#REF!</definedName>
    <definedName name="TOTALITEM3.3_60">'[144]A.P.U'!#REF!</definedName>
    <definedName name="TOTALITEM3.3_61">'[145]A.P.U'!#REF!</definedName>
    <definedName name="TOTALITEM3.3_62">'[145]A.P.U'!#REF!</definedName>
    <definedName name="TOTALITEM3.3_63">'[145]A.P.U'!#REF!</definedName>
    <definedName name="TOTALITEM3.3_64">'[145]A.P.U'!#REF!</definedName>
    <definedName name="TOTALITEM3.3_65">'[145]A.P.U'!#REF!</definedName>
    <definedName name="TOTALITEM3.3_66">'[145]A.P.U'!#REF!</definedName>
    <definedName name="TOTALITEM3.3_67">'[145]A.P.U'!#REF!</definedName>
    <definedName name="TOTALITEM3.3_68">'[145]A.P.U'!#REF!</definedName>
    <definedName name="TOTALITEM3.3_69">'[145]A.P.U'!#REF!</definedName>
    <definedName name="TOTALITEM3.3_70">'[145]A.P.U'!#REF!</definedName>
    <definedName name="TOTALITEM3.3_71">'[145]A.P.U'!#REF!</definedName>
    <definedName name="TOTALITEM3.3_72">'[145]A.P.U'!#REF!</definedName>
    <definedName name="TOTALITEM3.3_73">'[145]A.P.U'!#REF!</definedName>
    <definedName name="TOTALITEM3.3_74">'[145]A.P.U'!#REF!</definedName>
    <definedName name="TOTALITEM3.3_75">'[145]A.P.U'!#REF!</definedName>
    <definedName name="TOTALITEM3.3_76">'[145]A.P.U'!#REF!</definedName>
    <definedName name="TOTALITEM3.3_77">'[145]A.P.U'!#REF!</definedName>
    <definedName name="TOTALITEM3.3_78">'[145]A.P.U'!#REF!</definedName>
    <definedName name="TOTALITEM3.3_79">'[145]A.P.U'!#REF!</definedName>
    <definedName name="TOTALITEM3.3_80">'[145]A.P.U'!#REF!</definedName>
    <definedName name="TOTALITEM3.3_9">'[145]A.P.U'!#REF!</definedName>
    <definedName name="TOTALITEM3.4.1" localSheetId="5">'[143]A.P.U'!#REF!</definedName>
    <definedName name="TOTALITEM3.4.1">'[143]A.P.U'!#REF!</definedName>
    <definedName name="TOTALITEM3.4.1_1">'[144]A.P.U'!#REF!</definedName>
    <definedName name="TOTALITEM3.4.1_10">'[145]A.P.U'!#REF!</definedName>
    <definedName name="TOTALITEM3.4.1_11">'[145]A.P.U'!#REF!</definedName>
    <definedName name="TOTALITEM3.4.1_12">'[145]A.P.U'!#REF!</definedName>
    <definedName name="TOTALITEM3.4.1_13">'[145]A.P.U'!#REF!</definedName>
    <definedName name="TOTALITEM3.4.1_14">'[145]A.P.U'!#REF!</definedName>
    <definedName name="TOTALITEM3.4.1_15">'[145]A.P.U'!#REF!</definedName>
    <definedName name="TOTALITEM3.4.1_16">'[145]A.P.U'!#REF!</definedName>
    <definedName name="TOTALITEM3.4.1_17">'[145]A.P.U'!#REF!</definedName>
    <definedName name="TOTALITEM3.4.1_18">'[145]A.P.U'!#REF!</definedName>
    <definedName name="TOTALITEM3.4.1_19">'[145]A.P.U'!#REF!</definedName>
    <definedName name="TOTALITEM3.4.1_2">'[144]A.P.U'!#REF!</definedName>
    <definedName name="TOTALITEM3.4.1_20">'[145]A.P.U'!#REF!</definedName>
    <definedName name="TOTALITEM3.4.1_21">'[145]A.P.U'!#REF!</definedName>
    <definedName name="TOTALITEM3.4.1_22">'[145]A.P.U'!#REF!</definedName>
    <definedName name="TOTALITEM3.4.1_23">'[145]A.P.U'!#REF!</definedName>
    <definedName name="TOTALITEM3.4.1_24">'[145]A.P.U'!#REF!</definedName>
    <definedName name="TOTALITEM3.4.1_25">'[145]A.P.U'!#REF!</definedName>
    <definedName name="TOTALITEM3.4.1_26">'[145]A.P.U'!#REF!</definedName>
    <definedName name="TOTALITEM3.4.1_27">'[145]A.P.U'!#REF!</definedName>
    <definedName name="TOTALITEM3.4.1_28">'[145]A.P.U'!#REF!</definedName>
    <definedName name="TOTALITEM3.4.1_29">'[145]A.P.U'!#REF!</definedName>
    <definedName name="TOTALITEM3.4.1_3">'[146]A.P.U'!#REF!</definedName>
    <definedName name="TOTALITEM3.4.1_30">'[145]A.P.U'!#REF!</definedName>
    <definedName name="TOTALITEM3.4.1_31">'[145]A.P.U'!#REF!</definedName>
    <definedName name="TOTALITEM3.4.1_32">'[145]A.P.U'!#REF!</definedName>
    <definedName name="TOTALITEM3.4.1_33">'[145]A.P.U'!#REF!</definedName>
    <definedName name="TOTALITEM3.4.1_34">'[145]A.P.U'!#REF!</definedName>
    <definedName name="TOTALITEM3.4.1_35">'[145]A.P.U'!#REF!</definedName>
    <definedName name="TOTALITEM3.4.1_36">'[145]A.P.U'!#REF!</definedName>
    <definedName name="TOTALITEM3.4.1_37">'[145]A.P.U'!#REF!</definedName>
    <definedName name="TOTALITEM3.4.1_38">'[145]A.P.U'!#REF!</definedName>
    <definedName name="TOTALITEM3.4.1_39">'[145]A.P.U'!#REF!</definedName>
    <definedName name="TOTALITEM3.4.1_4">'[144]A.P.U'!#REF!</definedName>
    <definedName name="TOTALITEM3.4.1_40">'[145]A.P.U'!#REF!</definedName>
    <definedName name="TOTALITEM3.4.1_41">'[145]A.P.U'!#REF!</definedName>
    <definedName name="TOTALITEM3.4.1_42">'[145]A.P.U'!#REF!</definedName>
    <definedName name="TOTALITEM3.4.1_43">'[145]A.P.U'!#REF!</definedName>
    <definedName name="TOTALITEM3.4.1_44">'[145]A.P.U'!#REF!</definedName>
    <definedName name="TOTALITEM3.4.1_45">'[145]A.P.U'!#REF!</definedName>
    <definedName name="TOTALITEM3.4.1_46">'[145]A.P.U'!#REF!</definedName>
    <definedName name="TOTALITEM3.4.1_47">'[145]A.P.U'!#REF!</definedName>
    <definedName name="TOTALITEM3.4.1_48">'[145]A.P.U'!#REF!</definedName>
    <definedName name="TOTALITEM3.4.1_49">'[145]A.P.U'!#REF!</definedName>
    <definedName name="TOTALITEM3.4.1_5">'[145]A.P.U'!#REF!</definedName>
    <definedName name="TOTALITEM3.4.1_50">'[145]A.P.U'!#REF!</definedName>
    <definedName name="TOTALITEM3.4.1_51">'[145]A.P.U'!#REF!</definedName>
    <definedName name="TOTALITEM3.4.1_52">'[145]A.P.U'!#REF!</definedName>
    <definedName name="TOTALITEM3.4.1_53">'[145]A.P.U'!#REF!</definedName>
    <definedName name="TOTALITEM3.4.1_54">'[145]A.P.U'!#REF!</definedName>
    <definedName name="TOTALITEM3.4.1_55">'[145]A.P.U'!#REF!</definedName>
    <definedName name="TOTALITEM3.4.1_56">'[145]A.P.U'!#REF!</definedName>
    <definedName name="TOTALITEM3.4.1_57">'[145]A.P.U'!#REF!</definedName>
    <definedName name="TOTALITEM3.4.1_58">'[145]A.P.U'!#REF!</definedName>
    <definedName name="TOTALITEM3.4.1_59">'[144]A.P.U'!#REF!</definedName>
    <definedName name="TOTALITEM3.4.1_60">'[144]A.P.U'!#REF!</definedName>
    <definedName name="TOTALITEM3.4.1_61">'[145]A.P.U'!#REF!</definedName>
    <definedName name="TOTALITEM3.4.1_62">'[145]A.P.U'!#REF!</definedName>
    <definedName name="TOTALITEM3.4.1_63">'[145]A.P.U'!#REF!</definedName>
    <definedName name="TOTALITEM3.4.1_64">'[145]A.P.U'!#REF!</definedName>
    <definedName name="TOTALITEM3.4.1_65">'[145]A.P.U'!#REF!</definedName>
    <definedName name="TOTALITEM3.4.1_66">'[145]A.P.U'!#REF!</definedName>
    <definedName name="TOTALITEM3.4.1_67">'[145]A.P.U'!#REF!</definedName>
    <definedName name="TOTALITEM3.4.1_68">'[145]A.P.U'!#REF!</definedName>
    <definedName name="TOTALITEM3.4.1_69">'[145]A.P.U'!#REF!</definedName>
    <definedName name="TOTALITEM3.4.1_70">'[145]A.P.U'!#REF!</definedName>
    <definedName name="TOTALITEM3.4.1_71">'[145]A.P.U'!#REF!</definedName>
    <definedName name="TOTALITEM3.4.1_72">'[145]A.P.U'!#REF!</definedName>
    <definedName name="TOTALITEM3.4.1_73">'[145]A.P.U'!#REF!</definedName>
    <definedName name="TOTALITEM3.4.1_74">'[145]A.P.U'!#REF!</definedName>
    <definedName name="TOTALITEM3.4.1_75">'[145]A.P.U'!#REF!</definedName>
    <definedName name="TOTALITEM3.4.1_76">'[145]A.P.U'!#REF!</definedName>
    <definedName name="TOTALITEM3.4.1_77">'[145]A.P.U'!#REF!</definedName>
    <definedName name="TOTALITEM3.4.1_78">'[145]A.P.U'!#REF!</definedName>
    <definedName name="TOTALITEM3.4.1_79">'[145]A.P.U'!#REF!</definedName>
    <definedName name="TOTALITEM3.4.1_80">'[145]A.P.U'!#REF!</definedName>
    <definedName name="TOTALITEM3.4.1_9">'[145]A.P.U'!#REF!</definedName>
    <definedName name="TOTALITEM3.4.2" localSheetId="5">'[143]A.P.U'!#REF!</definedName>
    <definedName name="TOTALITEM3.4.2">'[143]A.P.U'!#REF!</definedName>
    <definedName name="TOTALITEM3.4.2_1">'[144]A.P.U'!#REF!</definedName>
    <definedName name="TOTALITEM3.4.2_10">'[145]A.P.U'!#REF!</definedName>
    <definedName name="TOTALITEM3.4.2_11">'[145]A.P.U'!#REF!</definedName>
    <definedName name="TOTALITEM3.4.2_12">'[145]A.P.U'!#REF!</definedName>
    <definedName name="TOTALITEM3.4.2_13">'[145]A.P.U'!#REF!</definedName>
    <definedName name="TOTALITEM3.4.2_14">'[145]A.P.U'!#REF!</definedName>
    <definedName name="TOTALITEM3.4.2_15">'[145]A.P.U'!#REF!</definedName>
    <definedName name="TOTALITEM3.4.2_16">'[145]A.P.U'!#REF!</definedName>
    <definedName name="TOTALITEM3.4.2_17">'[145]A.P.U'!#REF!</definedName>
    <definedName name="TOTALITEM3.4.2_18">'[145]A.P.U'!#REF!</definedName>
    <definedName name="TOTALITEM3.4.2_19">'[145]A.P.U'!#REF!</definedName>
    <definedName name="TOTALITEM3.4.2_2">'[144]A.P.U'!#REF!</definedName>
    <definedName name="TOTALITEM3.4.2_20">'[145]A.P.U'!#REF!</definedName>
    <definedName name="TOTALITEM3.4.2_21">'[145]A.P.U'!#REF!</definedName>
    <definedName name="TOTALITEM3.4.2_22">'[145]A.P.U'!#REF!</definedName>
    <definedName name="TOTALITEM3.4.2_23">'[145]A.P.U'!#REF!</definedName>
    <definedName name="TOTALITEM3.4.2_24">'[145]A.P.U'!#REF!</definedName>
    <definedName name="TOTALITEM3.4.2_25">'[145]A.P.U'!#REF!</definedName>
    <definedName name="TOTALITEM3.4.2_26">'[145]A.P.U'!#REF!</definedName>
    <definedName name="TOTALITEM3.4.2_27">'[145]A.P.U'!#REF!</definedName>
    <definedName name="TOTALITEM3.4.2_28">'[145]A.P.U'!#REF!</definedName>
    <definedName name="TOTALITEM3.4.2_29">'[145]A.P.U'!#REF!</definedName>
    <definedName name="TOTALITEM3.4.2_3">'[146]A.P.U'!#REF!</definedName>
    <definedName name="TOTALITEM3.4.2_30">'[145]A.P.U'!#REF!</definedName>
    <definedName name="TOTALITEM3.4.2_31">'[145]A.P.U'!#REF!</definedName>
    <definedName name="TOTALITEM3.4.2_32">'[145]A.P.U'!#REF!</definedName>
    <definedName name="TOTALITEM3.4.2_33">'[145]A.P.U'!#REF!</definedName>
    <definedName name="TOTALITEM3.4.2_34">'[145]A.P.U'!#REF!</definedName>
    <definedName name="TOTALITEM3.4.2_35">'[145]A.P.U'!#REF!</definedName>
    <definedName name="TOTALITEM3.4.2_36">'[145]A.P.U'!#REF!</definedName>
    <definedName name="TOTALITEM3.4.2_37">'[145]A.P.U'!#REF!</definedName>
    <definedName name="TOTALITEM3.4.2_38">'[145]A.P.U'!#REF!</definedName>
    <definedName name="TOTALITEM3.4.2_39">'[145]A.P.U'!#REF!</definedName>
    <definedName name="TOTALITEM3.4.2_4">'[144]A.P.U'!#REF!</definedName>
    <definedName name="TOTALITEM3.4.2_40">'[145]A.P.U'!#REF!</definedName>
    <definedName name="TOTALITEM3.4.2_41">'[145]A.P.U'!#REF!</definedName>
    <definedName name="TOTALITEM3.4.2_42">'[145]A.P.U'!#REF!</definedName>
    <definedName name="TOTALITEM3.4.2_43">'[145]A.P.U'!#REF!</definedName>
    <definedName name="TOTALITEM3.4.2_44">'[145]A.P.U'!#REF!</definedName>
    <definedName name="TOTALITEM3.4.2_45">'[145]A.P.U'!#REF!</definedName>
    <definedName name="TOTALITEM3.4.2_46">'[145]A.P.U'!#REF!</definedName>
    <definedName name="TOTALITEM3.4.2_47">'[145]A.P.U'!#REF!</definedName>
    <definedName name="TOTALITEM3.4.2_48">'[145]A.P.U'!#REF!</definedName>
    <definedName name="TOTALITEM3.4.2_49">'[145]A.P.U'!#REF!</definedName>
    <definedName name="TOTALITEM3.4.2_5">'[145]A.P.U'!#REF!</definedName>
    <definedName name="TOTALITEM3.4.2_50">'[145]A.P.U'!#REF!</definedName>
    <definedName name="TOTALITEM3.4.2_51">'[145]A.P.U'!#REF!</definedName>
    <definedName name="TOTALITEM3.4.2_52">'[145]A.P.U'!#REF!</definedName>
    <definedName name="TOTALITEM3.4.2_53">'[145]A.P.U'!#REF!</definedName>
    <definedName name="TOTALITEM3.4.2_54">'[145]A.P.U'!#REF!</definedName>
    <definedName name="TOTALITEM3.4.2_55">'[145]A.P.U'!#REF!</definedName>
    <definedName name="TOTALITEM3.4.2_56">'[145]A.P.U'!#REF!</definedName>
    <definedName name="TOTALITEM3.4.2_57">'[145]A.P.U'!#REF!</definedName>
    <definedName name="TOTALITEM3.4.2_58">'[145]A.P.U'!#REF!</definedName>
    <definedName name="TOTALITEM3.4.2_59">'[144]A.P.U'!#REF!</definedName>
    <definedName name="TOTALITEM3.4.2_60">'[144]A.P.U'!#REF!</definedName>
    <definedName name="TOTALITEM3.4.2_61">'[145]A.P.U'!#REF!</definedName>
    <definedName name="TOTALITEM3.4.2_62">'[145]A.P.U'!#REF!</definedName>
    <definedName name="TOTALITEM3.4.2_63">'[145]A.P.U'!#REF!</definedName>
    <definedName name="TOTALITEM3.4.2_64">'[145]A.P.U'!#REF!</definedName>
    <definedName name="TOTALITEM3.4.2_65">'[145]A.P.U'!#REF!</definedName>
    <definedName name="TOTALITEM3.4.2_66">'[145]A.P.U'!#REF!</definedName>
    <definedName name="TOTALITEM3.4.2_67">'[145]A.P.U'!#REF!</definedName>
    <definedName name="TOTALITEM3.4.2_68">'[145]A.P.U'!#REF!</definedName>
    <definedName name="TOTALITEM3.4.2_69">'[145]A.P.U'!#REF!</definedName>
    <definedName name="TOTALITEM3.4.2_70">'[145]A.P.U'!#REF!</definedName>
    <definedName name="TOTALITEM3.4.2_71">'[145]A.P.U'!#REF!</definedName>
    <definedName name="TOTALITEM3.4.2_72">'[145]A.P.U'!#REF!</definedName>
    <definedName name="TOTALITEM3.4.2_73">'[145]A.P.U'!#REF!</definedName>
    <definedName name="TOTALITEM3.4.2_74">'[145]A.P.U'!#REF!</definedName>
    <definedName name="TOTALITEM3.4.2_75">'[145]A.P.U'!#REF!</definedName>
    <definedName name="TOTALITEM3.4.2_76">'[145]A.P.U'!#REF!</definedName>
    <definedName name="TOTALITEM3.4.2_77">'[145]A.P.U'!#REF!</definedName>
    <definedName name="TOTALITEM3.4.2_78">'[145]A.P.U'!#REF!</definedName>
    <definedName name="TOTALITEM3.4.2_79">'[145]A.P.U'!#REF!</definedName>
    <definedName name="TOTALITEM3.4.2_80">'[145]A.P.U'!#REF!</definedName>
    <definedName name="TOTALITEM3.4.2_9">'[145]A.P.U'!#REF!</definedName>
    <definedName name="TOTALITEM3.4.3" localSheetId="5">'[143]A.P.U'!#REF!</definedName>
    <definedName name="TOTALITEM3.4.3">'[143]A.P.U'!#REF!</definedName>
    <definedName name="TOTALITEM3.4.3_1">'[144]A.P.U'!#REF!</definedName>
    <definedName name="TOTALITEM3.4.3_10">'[145]A.P.U'!#REF!</definedName>
    <definedName name="TOTALITEM3.4.3_11">'[145]A.P.U'!#REF!</definedName>
    <definedName name="TOTALITEM3.4.3_12">'[145]A.P.U'!#REF!</definedName>
    <definedName name="TOTALITEM3.4.3_13">'[145]A.P.U'!#REF!</definedName>
    <definedName name="TOTALITEM3.4.3_14">'[145]A.P.U'!#REF!</definedName>
    <definedName name="TOTALITEM3.4.3_15">'[145]A.P.U'!#REF!</definedName>
    <definedName name="TOTALITEM3.4.3_16">'[145]A.P.U'!#REF!</definedName>
    <definedName name="TOTALITEM3.4.3_17">'[145]A.P.U'!#REF!</definedName>
    <definedName name="TOTALITEM3.4.3_18">'[145]A.P.U'!#REF!</definedName>
    <definedName name="TOTALITEM3.4.3_19">'[145]A.P.U'!#REF!</definedName>
    <definedName name="TOTALITEM3.4.3_2">'[144]A.P.U'!#REF!</definedName>
    <definedName name="TOTALITEM3.4.3_20">'[145]A.P.U'!#REF!</definedName>
    <definedName name="TOTALITEM3.4.3_21">'[145]A.P.U'!#REF!</definedName>
    <definedName name="TOTALITEM3.4.3_22">'[145]A.P.U'!#REF!</definedName>
    <definedName name="TOTALITEM3.4.3_23">'[145]A.P.U'!#REF!</definedName>
    <definedName name="TOTALITEM3.4.3_24">'[145]A.P.U'!#REF!</definedName>
    <definedName name="TOTALITEM3.4.3_25">'[145]A.P.U'!#REF!</definedName>
    <definedName name="TOTALITEM3.4.3_26">'[145]A.P.U'!#REF!</definedName>
    <definedName name="TOTALITEM3.4.3_27">'[145]A.P.U'!#REF!</definedName>
    <definedName name="TOTALITEM3.4.3_28">'[145]A.P.U'!#REF!</definedName>
    <definedName name="TOTALITEM3.4.3_29">'[145]A.P.U'!#REF!</definedName>
    <definedName name="TOTALITEM3.4.3_3">'[146]A.P.U'!#REF!</definedName>
    <definedName name="TOTALITEM3.4.3_30">'[145]A.P.U'!#REF!</definedName>
    <definedName name="TOTALITEM3.4.3_31">'[145]A.P.U'!#REF!</definedName>
    <definedName name="TOTALITEM3.4.3_32">'[145]A.P.U'!#REF!</definedName>
    <definedName name="TOTALITEM3.4.3_33">'[145]A.P.U'!#REF!</definedName>
    <definedName name="TOTALITEM3.4.3_34">'[145]A.P.U'!#REF!</definedName>
    <definedName name="TOTALITEM3.4.3_35">'[145]A.P.U'!#REF!</definedName>
    <definedName name="TOTALITEM3.4.3_36">'[145]A.P.U'!#REF!</definedName>
    <definedName name="TOTALITEM3.4.3_37">'[145]A.P.U'!#REF!</definedName>
    <definedName name="TOTALITEM3.4.3_38">'[145]A.P.U'!#REF!</definedName>
    <definedName name="TOTALITEM3.4.3_39">'[145]A.P.U'!#REF!</definedName>
    <definedName name="TOTALITEM3.4.3_4">'[144]A.P.U'!#REF!</definedName>
    <definedName name="TOTALITEM3.4.3_40">'[145]A.P.U'!#REF!</definedName>
    <definedName name="TOTALITEM3.4.3_41">'[145]A.P.U'!#REF!</definedName>
    <definedName name="TOTALITEM3.4.3_42">'[145]A.P.U'!#REF!</definedName>
    <definedName name="TOTALITEM3.4.3_43">'[145]A.P.U'!#REF!</definedName>
    <definedName name="TOTALITEM3.4.3_44">'[145]A.P.U'!#REF!</definedName>
    <definedName name="TOTALITEM3.4.3_45">'[145]A.P.U'!#REF!</definedName>
    <definedName name="TOTALITEM3.4.3_46">'[145]A.P.U'!#REF!</definedName>
    <definedName name="TOTALITEM3.4.3_47">'[145]A.P.U'!#REF!</definedName>
    <definedName name="TOTALITEM3.4.3_48">'[145]A.P.U'!#REF!</definedName>
    <definedName name="TOTALITEM3.4.3_49">'[145]A.P.U'!#REF!</definedName>
    <definedName name="TOTALITEM3.4.3_5">'[145]A.P.U'!#REF!</definedName>
    <definedName name="TOTALITEM3.4.3_50">'[145]A.P.U'!#REF!</definedName>
    <definedName name="TOTALITEM3.4.3_51">'[145]A.P.U'!#REF!</definedName>
    <definedName name="TOTALITEM3.4.3_52">'[145]A.P.U'!#REF!</definedName>
    <definedName name="TOTALITEM3.4.3_53">'[145]A.P.U'!#REF!</definedName>
    <definedName name="TOTALITEM3.4.3_54">'[145]A.P.U'!#REF!</definedName>
    <definedName name="TOTALITEM3.4.3_55">'[145]A.P.U'!#REF!</definedName>
    <definedName name="TOTALITEM3.4.3_56">'[145]A.P.U'!#REF!</definedName>
    <definedName name="TOTALITEM3.4.3_57">'[145]A.P.U'!#REF!</definedName>
    <definedName name="TOTALITEM3.4.3_58">'[145]A.P.U'!#REF!</definedName>
    <definedName name="TOTALITEM3.4.3_59">'[144]A.P.U'!#REF!</definedName>
    <definedName name="TOTALITEM3.4.3_60">'[144]A.P.U'!#REF!</definedName>
    <definedName name="TOTALITEM3.4.3_61">'[145]A.P.U'!#REF!</definedName>
    <definedName name="TOTALITEM3.4.3_62">'[145]A.P.U'!#REF!</definedName>
    <definedName name="TOTALITEM3.4.3_63">'[145]A.P.U'!#REF!</definedName>
    <definedName name="TOTALITEM3.4.3_64">'[145]A.P.U'!#REF!</definedName>
    <definedName name="TOTALITEM3.4.3_65">'[145]A.P.U'!#REF!</definedName>
    <definedName name="TOTALITEM3.4.3_66">'[145]A.P.U'!#REF!</definedName>
    <definedName name="TOTALITEM3.4.3_67">'[145]A.P.U'!#REF!</definedName>
    <definedName name="TOTALITEM3.4.3_68">'[145]A.P.U'!#REF!</definedName>
    <definedName name="TOTALITEM3.4.3_69">'[145]A.P.U'!#REF!</definedName>
    <definedName name="TOTALITEM3.4.3_70">'[145]A.P.U'!#REF!</definedName>
    <definedName name="TOTALITEM3.4.3_71">'[145]A.P.U'!#REF!</definedName>
    <definedName name="TOTALITEM3.4.3_72">'[145]A.P.U'!#REF!</definedName>
    <definedName name="TOTALITEM3.4.3_73">'[145]A.P.U'!#REF!</definedName>
    <definedName name="TOTALITEM3.4.3_74">'[145]A.P.U'!#REF!</definedName>
    <definedName name="TOTALITEM3.4.3_75">'[145]A.P.U'!#REF!</definedName>
    <definedName name="TOTALITEM3.4.3_76">'[145]A.P.U'!#REF!</definedName>
    <definedName name="TOTALITEM3.4.3_77">'[145]A.P.U'!#REF!</definedName>
    <definedName name="TOTALITEM3.4.3_78">'[145]A.P.U'!#REF!</definedName>
    <definedName name="TOTALITEM3.4.3_79">'[145]A.P.U'!#REF!</definedName>
    <definedName name="TOTALITEM3.4.3_80">'[145]A.P.U'!#REF!</definedName>
    <definedName name="TOTALITEM3.4.3_9">'[145]A.P.U'!#REF!</definedName>
    <definedName name="TOTALITEM3.5.1" localSheetId="5">'[143]A.P.U'!#REF!</definedName>
    <definedName name="TOTALITEM3.5.1">'[143]A.P.U'!#REF!</definedName>
    <definedName name="TOTALITEM3.5.1_1">'[144]A.P.U'!#REF!</definedName>
    <definedName name="TOTALITEM3.5.1_10">'[145]A.P.U'!#REF!</definedName>
    <definedName name="TOTALITEM3.5.1_11">'[145]A.P.U'!#REF!</definedName>
    <definedName name="TOTALITEM3.5.1_12">'[145]A.P.U'!#REF!</definedName>
    <definedName name="TOTALITEM3.5.1_13">'[145]A.P.U'!#REF!</definedName>
    <definedName name="TOTALITEM3.5.1_14">'[145]A.P.U'!#REF!</definedName>
    <definedName name="TOTALITEM3.5.1_15">'[145]A.P.U'!#REF!</definedName>
    <definedName name="TOTALITEM3.5.1_16">'[145]A.P.U'!#REF!</definedName>
    <definedName name="TOTALITEM3.5.1_17">'[145]A.P.U'!#REF!</definedName>
    <definedName name="TOTALITEM3.5.1_18">'[145]A.P.U'!#REF!</definedName>
    <definedName name="TOTALITEM3.5.1_19">'[145]A.P.U'!#REF!</definedName>
    <definedName name="TOTALITEM3.5.1_2">'[144]A.P.U'!#REF!</definedName>
    <definedName name="TOTALITEM3.5.1_20">'[145]A.P.U'!#REF!</definedName>
    <definedName name="TOTALITEM3.5.1_21">'[145]A.P.U'!#REF!</definedName>
    <definedName name="TOTALITEM3.5.1_22">'[145]A.P.U'!#REF!</definedName>
    <definedName name="TOTALITEM3.5.1_23">'[145]A.P.U'!#REF!</definedName>
    <definedName name="TOTALITEM3.5.1_24">'[145]A.P.U'!#REF!</definedName>
    <definedName name="TOTALITEM3.5.1_25">'[145]A.P.U'!#REF!</definedName>
    <definedName name="TOTALITEM3.5.1_26">'[145]A.P.U'!#REF!</definedName>
    <definedName name="TOTALITEM3.5.1_27">'[145]A.P.U'!#REF!</definedName>
    <definedName name="TOTALITEM3.5.1_28">'[145]A.P.U'!#REF!</definedName>
    <definedName name="TOTALITEM3.5.1_29">'[145]A.P.U'!#REF!</definedName>
    <definedName name="TOTALITEM3.5.1_3">'[146]A.P.U'!#REF!</definedName>
    <definedName name="TOTALITEM3.5.1_30">'[145]A.P.U'!#REF!</definedName>
    <definedName name="TOTALITEM3.5.1_31">'[145]A.P.U'!#REF!</definedName>
    <definedName name="TOTALITEM3.5.1_32">'[145]A.P.U'!#REF!</definedName>
    <definedName name="TOTALITEM3.5.1_33">'[145]A.P.U'!#REF!</definedName>
    <definedName name="TOTALITEM3.5.1_34">'[145]A.P.U'!#REF!</definedName>
    <definedName name="TOTALITEM3.5.1_35">'[145]A.P.U'!#REF!</definedName>
    <definedName name="TOTALITEM3.5.1_36">'[145]A.P.U'!#REF!</definedName>
    <definedName name="TOTALITEM3.5.1_37">'[145]A.P.U'!#REF!</definedName>
    <definedName name="TOTALITEM3.5.1_38">'[145]A.P.U'!#REF!</definedName>
    <definedName name="TOTALITEM3.5.1_39">'[145]A.P.U'!#REF!</definedName>
    <definedName name="TOTALITEM3.5.1_4">'[144]A.P.U'!#REF!</definedName>
    <definedName name="TOTALITEM3.5.1_40">'[145]A.P.U'!#REF!</definedName>
    <definedName name="TOTALITEM3.5.1_41">'[145]A.P.U'!#REF!</definedName>
    <definedName name="TOTALITEM3.5.1_42">'[145]A.P.U'!#REF!</definedName>
    <definedName name="TOTALITEM3.5.1_43">'[145]A.P.U'!#REF!</definedName>
    <definedName name="TOTALITEM3.5.1_44">'[145]A.P.U'!#REF!</definedName>
    <definedName name="TOTALITEM3.5.1_45">'[145]A.P.U'!#REF!</definedName>
    <definedName name="TOTALITEM3.5.1_46">'[145]A.P.U'!#REF!</definedName>
    <definedName name="TOTALITEM3.5.1_47">'[145]A.P.U'!#REF!</definedName>
    <definedName name="TOTALITEM3.5.1_48">'[145]A.P.U'!#REF!</definedName>
    <definedName name="TOTALITEM3.5.1_49">'[145]A.P.U'!#REF!</definedName>
    <definedName name="TOTALITEM3.5.1_5">'[145]A.P.U'!#REF!</definedName>
    <definedName name="TOTALITEM3.5.1_50">'[145]A.P.U'!#REF!</definedName>
    <definedName name="TOTALITEM3.5.1_51">'[145]A.P.U'!#REF!</definedName>
    <definedName name="TOTALITEM3.5.1_52">'[145]A.P.U'!#REF!</definedName>
    <definedName name="TOTALITEM3.5.1_53">'[145]A.P.U'!#REF!</definedName>
    <definedName name="TOTALITEM3.5.1_54">'[145]A.P.U'!#REF!</definedName>
    <definedName name="TOTALITEM3.5.1_55">'[145]A.P.U'!#REF!</definedName>
    <definedName name="TOTALITEM3.5.1_56">'[145]A.P.U'!#REF!</definedName>
    <definedName name="TOTALITEM3.5.1_57">'[145]A.P.U'!#REF!</definedName>
    <definedName name="TOTALITEM3.5.1_58">'[145]A.P.U'!#REF!</definedName>
    <definedName name="TOTALITEM3.5.1_59">'[144]A.P.U'!#REF!</definedName>
    <definedName name="TOTALITEM3.5.1_60">'[144]A.P.U'!#REF!</definedName>
    <definedName name="TOTALITEM3.5.1_61">'[145]A.P.U'!#REF!</definedName>
    <definedName name="TOTALITEM3.5.1_62">'[145]A.P.U'!#REF!</definedName>
    <definedName name="TOTALITEM3.5.1_63">'[145]A.P.U'!#REF!</definedName>
    <definedName name="TOTALITEM3.5.1_64">'[145]A.P.U'!#REF!</definedName>
    <definedName name="TOTALITEM3.5.1_65">'[145]A.P.U'!#REF!</definedName>
    <definedName name="TOTALITEM3.5.1_66">'[145]A.P.U'!#REF!</definedName>
    <definedName name="TOTALITEM3.5.1_67">'[145]A.P.U'!#REF!</definedName>
    <definedName name="TOTALITEM3.5.1_68">'[145]A.P.U'!#REF!</definedName>
    <definedName name="TOTALITEM3.5.1_69">'[145]A.P.U'!#REF!</definedName>
    <definedName name="TOTALITEM3.5.1_70">'[145]A.P.U'!#REF!</definedName>
    <definedName name="TOTALITEM3.5.1_71">'[145]A.P.U'!#REF!</definedName>
    <definedName name="TOTALITEM3.5.1_72">'[145]A.P.U'!#REF!</definedName>
    <definedName name="TOTALITEM3.5.1_73">'[145]A.P.U'!#REF!</definedName>
    <definedName name="TOTALITEM3.5.1_74">'[145]A.P.U'!#REF!</definedName>
    <definedName name="TOTALITEM3.5.1_75">'[145]A.P.U'!#REF!</definedName>
    <definedName name="TOTALITEM3.5.1_76">'[145]A.P.U'!#REF!</definedName>
    <definedName name="TOTALITEM3.5.1_77">'[145]A.P.U'!#REF!</definedName>
    <definedName name="TOTALITEM3.5.1_78">'[145]A.P.U'!#REF!</definedName>
    <definedName name="TOTALITEM3.5.1_79">'[145]A.P.U'!#REF!</definedName>
    <definedName name="TOTALITEM3.5.1_80">'[145]A.P.U'!#REF!</definedName>
    <definedName name="TOTALITEM3.5.1_9">'[145]A.P.U'!#REF!</definedName>
    <definedName name="TOTALITEM3.5.2" localSheetId="5">'[143]A.P.U'!#REF!</definedName>
    <definedName name="TOTALITEM3.5.2">'[143]A.P.U'!#REF!</definedName>
    <definedName name="TOTALITEM3.5.2_1">'[144]A.P.U'!#REF!</definedName>
    <definedName name="TOTALITEM3.5.2_10">'[145]A.P.U'!#REF!</definedName>
    <definedName name="TOTALITEM3.5.2_11">'[145]A.P.U'!#REF!</definedName>
    <definedName name="TOTALITEM3.5.2_12">'[145]A.P.U'!#REF!</definedName>
    <definedName name="TOTALITEM3.5.2_13">'[145]A.P.U'!#REF!</definedName>
    <definedName name="TOTALITEM3.5.2_14">'[145]A.P.U'!#REF!</definedName>
    <definedName name="TOTALITEM3.5.2_15">'[145]A.P.U'!#REF!</definedName>
    <definedName name="TOTALITEM3.5.2_16">'[145]A.P.U'!#REF!</definedName>
    <definedName name="TOTALITEM3.5.2_17">'[145]A.P.U'!#REF!</definedName>
    <definedName name="TOTALITEM3.5.2_18">'[145]A.P.U'!#REF!</definedName>
    <definedName name="TOTALITEM3.5.2_19">'[145]A.P.U'!#REF!</definedName>
    <definedName name="TOTALITEM3.5.2_2">'[144]A.P.U'!#REF!</definedName>
    <definedName name="TOTALITEM3.5.2_20">'[145]A.P.U'!#REF!</definedName>
    <definedName name="TOTALITEM3.5.2_21">'[145]A.P.U'!#REF!</definedName>
    <definedName name="TOTALITEM3.5.2_22">'[145]A.P.U'!#REF!</definedName>
    <definedName name="TOTALITEM3.5.2_23">'[145]A.P.U'!#REF!</definedName>
    <definedName name="TOTALITEM3.5.2_24">'[145]A.P.U'!#REF!</definedName>
    <definedName name="TOTALITEM3.5.2_25">'[145]A.P.U'!#REF!</definedName>
    <definedName name="TOTALITEM3.5.2_26">'[145]A.P.U'!#REF!</definedName>
    <definedName name="TOTALITEM3.5.2_27">'[145]A.P.U'!#REF!</definedName>
    <definedName name="TOTALITEM3.5.2_28">'[145]A.P.U'!#REF!</definedName>
    <definedName name="TOTALITEM3.5.2_29">'[145]A.P.U'!#REF!</definedName>
    <definedName name="TOTALITEM3.5.2_3">'[146]A.P.U'!#REF!</definedName>
    <definedName name="TOTALITEM3.5.2_30">'[145]A.P.U'!#REF!</definedName>
    <definedName name="TOTALITEM3.5.2_31">'[145]A.P.U'!#REF!</definedName>
    <definedName name="TOTALITEM3.5.2_32">'[145]A.P.U'!#REF!</definedName>
    <definedName name="TOTALITEM3.5.2_33">'[145]A.P.U'!#REF!</definedName>
    <definedName name="TOTALITEM3.5.2_34">'[145]A.P.U'!#REF!</definedName>
    <definedName name="TOTALITEM3.5.2_35">'[145]A.P.U'!#REF!</definedName>
    <definedName name="TOTALITEM3.5.2_36">'[145]A.P.U'!#REF!</definedName>
    <definedName name="TOTALITEM3.5.2_37">'[145]A.P.U'!#REF!</definedName>
    <definedName name="TOTALITEM3.5.2_38">'[145]A.P.U'!#REF!</definedName>
    <definedName name="TOTALITEM3.5.2_39">'[145]A.P.U'!#REF!</definedName>
    <definedName name="TOTALITEM3.5.2_4">'[144]A.P.U'!#REF!</definedName>
    <definedName name="TOTALITEM3.5.2_40">'[145]A.P.U'!#REF!</definedName>
    <definedName name="TOTALITEM3.5.2_41">'[145]A.P.U'!#REF!</definedName>
    <definedName name="TOTALITEM3.5.2_42">'[145]A.P.U'!#REF!</definedName>
    <definedName name="TOTALITEM3.5.2_43">'[145]A.P.U'!#REF!</definedName>
    <definedName name="TOTALITEM3.5.2_44">'[145]A.P.U'!#REF!</definedName>
    <definedName name="TOTALITEM3.5.2_45">'[145]A.P.U'!#REF!</definedName>
    <definedName name="TOTALITEM3.5.2_46">'[145]A.P.U'!#REF!</definedName>
    <definedName name="TOTALITEM3.5.2_47">'[145]A.P.U'!#REF!</definedName>
    <definedName name="TOTALITEM3.5.2_48">'[145]A.P.U'!#REF!</definedName>
    <definedName name="TOTALITEM3.5.2_49">'[145]A.P.U'!#REF!</definedName>
    <definedName name="TOTALITEM3.5.2_5">'[145]A.P.U'!#REF!</definedName>
    <definedName name="TOTALITEM3.5.2_50">'[145]A.P.U'!#REF!</definedName>
    <definedName name="TOTALITEM3.5.2_51">'[145]A.P.U'!#REF!</definedName>
    <definedName name="TOTALITEM3.5.2_52">'[145]A.P.U'!#REF!</definedName>
    <definedName name="TOTALITEM3.5.2_53">'[145]A.P.U'!#REF!</definedName>
    <definedName name="TOTALITEM3.5.2_54">'[145]A.P.U'!#REF!</definedName>
    <definedName name="TOTALITEM3.5.2_55">'[145]A.P.U'!#REF!</definedName>
    <definedName name="TOTALITEM3.5.2_56">'[145]A.P.U'!#REF!</definedName>
    <definedName name="TOTALITEM3.5.2_57">'[145]A.P.U'!#REF!</definedName>
    <definedName name="TOTALITEM3.5.2_58">'[145]A.P.U'!#REF!</definedName>
    <definedName name="TOTALITEM3.5.2_59">'[144]A.P.U'!#REF!</definedName>
    <definedName name="TOTALITEM3.5.2_60">'[144]A.P.U'!#REF!</definedName>
    <definedName name="TOTALITEM3.5.2_61">'[145]A.P.U'!#REF!</definedName>
    <definedName name="TOTALITEM3.5.2_62">'[145]A.P.U'!#REF!</definedName>
    <definedName name="TOTALITEM3.5.2_63">'[145]A.P.U'!#REF!</definedName>
    <definedName name="TOTALITEM3.5.2_64">'[145]A.P.U'!#REF!</definedName>
    <definedName name="TOTALITEM3.5.2_65">'[145]A.P.U'!#REF!</definedName>
    <definedName name="TOTALITEM3.5.2_66">'[145]A.P.U'!#REF!</definedName>
    <definedName name="TOTALITEM3.5.2_67">'[145]A.P.U'!#REF!</definedName>
    <definedName name="TOTALITEM3.5.2_68">'[145]A.P.U'!#REF!</definedName>
    <definedName name="TOTALITEM3.5.2_69">'[145]A.P.U'!#REF!</definedName>
    <definedName name="TOTALITEM3.5.2_70">'[145]A.P.U'!#REF!</definedName>
    <definedName name="TOTALITEM3.5.2_71">'[145]A.P.U'!#REF!</definedName>
    <definedName name="TOTALITEM3.5.2_72">'[145]A.P.U'!#REF!</definedName>
    <definedName name="TOTALITEM3.5.2_73">'[145]A.P.U'!#REF!</definedName>
    <definedName name="TOTALITEM3.5.2_74">'[145]A.P.U'!#REF!</definedName>
    <definedName name="TOTALITEM3.5.2_75">'[145]A.P.U'!#REF!</definedName>
    <definedName name="TOTALITEM3.5.2_76">'[145]A.P.U'!#REF!</definedName>
    <definedName name="TOTALITEM3.5.2_77">'[145]A.P.U'!#REF!</definedName>
    <definedName name="TOTALITEM3.5.2_78">'[145]A.P.U'!#REF!</definedName>
    <definedName name="TOTALITEM3.5.2_79">'[145]A.P.U'!#REF!</definedName>
    <definedName name="TOTALITEM3.5.2_80">'[145]A.P.U'!#REF!</definedName>
    <definedName name="TOTALITEM3.5.2_9">'[145]A.P.U'!#REF!</definedName>
    <definedName name="TOTALITEM3.5.3" localSheetId="5">'[143]A.P.U'!#REF!</definedName>
    <definedName name="TOTALITEM3.5.3">'[143]A.P.U'!#REF!</definedName>
    <definedName name="TOTALITEM3.5.3_1">'[144]A.P.U'!#REF!</definedName>
    <definedName name="TOTALITEM3.5.3_10">'[145]A.P.U'!#REF!</definedName>
    <definedName name="TOTALITEM3.5.3_11">'[145]A.P.U'!#REF!</definedName>
    <definedName name="TOTALITEM3.5.3_12">'[145]A.P.U'!#REF!</definedName>
    <definedName name="TOTALITEM3.5.3_13">'[145]A.P.U'!#REF!</definedName>
    <definedName name="TOTALITEM3.5.3_14">'[145]A.P.U'!#REF!</definedName>
    <definedName name="TOTALITEM3.5.3_15">'[145]A.P.U'!#REF!</definedName>
    <definedName name="TOTALITEM3.5.3_16">'[145]A.P.U'!#REF!</definedName>
    <definedName name="TOTALITEM3.5.3_17">'[145]A.P.U'!#REF!</definedName>
    <definedName name="TOTALITEM3.5.3_18">'[145]A.P.U'!#REF!</definedName>
    <definedName name="TOTALITEM3.5.3_19">'[145]A.P.U'!#REF!</definedName>
    <definedName name="TOTALITEM3.5.3_2">'[144]A.P.U'!#REF!</definedName>
    <definedName name="TOTALITEM3.5.3_20">'[145]A.P.U'!#REF!</definedName>
    <definedName name="TOTALITEM3.5.3_21">'[145]A.P.U'!#REF!</definedName>
    <definedName name="TOTALITEM3.5.3_22">'[145]A.P.U'!#REF!</definedName>
    <definedName name="TOTALITEM3.5.3_23">'[145]A.P.U'!#REF!</definedName>
    <definedName name="TOTALITEM3.5.3_24">'[145]A.P.U'!#REF!</definedName>
    <definedName name="TOTALITEM3.5.3_25">'[145]A.P.U'!#REF!</definedName>
    <definedName name="TOTALITEM3.5.3_26">'[145]A.P.U'!#REF!</definedName>
    <definedName name="TOTALITEM3.5.3_27">'[145]A.P.U'!#REF!</definedName>
    <definedName name="TOTALITEM3.5.3_28">'[145]A.P.U'!#REF!</definedName>
    <definedName name="TOTALITEM3.5.3_29">'[145]A.P.U'!#REF!</definedName>
    <definedName name="TOTALITEM3.5.3_3">'[146]A.P.U'!#REF!</definedName>
    <definedName name="TOTALITEM3.5.3_30">'[145]A.P.U'!#REF!</definedName>
    <definedName name="TOTALITEM3.5.3_31">'[145]A.P.U'!#REF!</definedName>
    <definedName name="TOTALITEM3.5.3_32">'[145]A.P.U'!#REF!</definedName>
    <definedName name="TOTALITEM3.5.3_33">'[145]A.P.U'!#REF!</definedName>
    <definedName name="TOTALITEM3.5.3_34">'[145]A.P.U'!#REF!</definedName>
    <definedName name="TOTALITEM3.5.3_35">'[145]A.P.U'!#REF!</definedName>
    <definedName name="TOTALITEM3.5.3_36">'[145]A.P.U'!#REF!</definedName>
    <definedName name="TOTALITEM3.5.3_37">'[145]A.P.U'!#REF!</definedName>
    <definedName name="TOTALITEM3.5.3_38">'[145]A.P.U'!#REF!</definedName>
    <definedName name="TOTALITEM3.5.3_39">'[145]A.P.U'!#REF!</definedName>
    <definedName name="TOTALITEM3.5.3_4">'[144]A.P.U'!#REF!</definedName>
    <definedName name="TOTALITEM3.5.3_40">'[145]A.P.U'!#REF!</definedName>
    <definedName name="TOTALITEM3.5.3_41">'[145]A.P.U'!#REF!</definedName>
    <definedName name="TOTALITEM3.5.3_42">'[145]A.P.U'!#REF!</definedName>
    <definedName name="TOTALITEM3.5.3_43">'[145]A.P.U'!#REF!</definedName>
    <definedName name="TOTALITEM3.5.3_44">'[145]A.P.U'!#REF!</definedName>
    <definedName name="TOTALITEM3.5.3_45">'[145]A.P.U'!#REF!</definedName>
    <definedName name="TOTALITEM3.5.3_46">'[145]A.P.U'!#REF!</definedName>
    <definedName name="TOTALITEM3.5.3_47">'[145]A.P.U'!#REF!</definedName>
    <definedName name="TOTALITEM3.5.3_48">'[145]A.P.U'!#REF!</definedName>
    <definedName name="TOTALITEM3.5.3_49">'[145]A.P.U'!#REF!</definedName>
    <definedName name="TOTALITEM3.5.3_5">'[145]A.P.U'!#REF!</definedName>
    <definedName name="TOTALITEM3.5.3_50">'[145]A.P.U'!#REF!</definedName>
    <definedName name="TOTALITEM3.5.3_51">'[145]A.P.U'!#REF!</definedName>
    <definedName name="TOTALITEM3.5.3_52">'[145]A.P.U'!#REF!</definedName>
    <definedName name="TOTALITEM3.5.3_53">'[145]A.P.U'!#REF!</definedName>
    <definedName name="TOTALITEM3.5.3_54">'[145]A.P.U'!#REF!</definedName>
    <definedName name="TOTALITEM3.5.3_55">'[145]A.P.U'!#REF!</definedName>
    <definedName name="TOTALITEM3.5.3_56">'[145]A.P.U'!#REF!</definedName>
    <definedName name="TOTALITEM3.5.3_57">'[145]A.P.U'!#REF!</definedName>
    <definedName name="TOTALITEM3.5.3_58">'[145]A.P.U'!#REF!</definedName>
    <definedName name="TOTALITEM3.5.3_59">'[144]A.P.U'!#REF!</definedName>
    <definedName name="TOTALITEM3.5.3_60">'[144]A.P.U'!#REF!</definedName>
    <definedName name="TOTALITEM3.5.3_61">'[145]A.P.U'!#REF!</definedName>
    <definedName name="TOTALITEM3.5.3_62">'[145]A.P.U'!#REF!</definedName>
    <definedName name="TOTALITEM3.5.3_63">'[145]A.P.U'!#REF!</definedName>
    <definedName name="TOTALITEM3.5.3_64">'[145]A.P.U'!#REF!</definedName>
    <definedName name="TOTALITEM3.5.3_65">'[145]A.P.U'!#REF!</definedName>
    <definedName name="TOTALITEM3.5.3_66">'[145]A.P.U'!#REF!</definedName>
    <definedName name="TOTALITEM3.5.3_67">'[145]A.P.U'!#REF!</definedName>
    <definedName name="TOTALITEM3.5.3_68">'[145]A.P.U'!#REF!</definedName>
    <definedName name="TOTALITEM3.5.3_69">'[145]A.P.U'!#REF!</definedName>
    <definedName name="TOTALITEM3.5.3_70">'[145]A.P.U'!#REF!</definedName>
    <definedName name="TOTALITEM3.5.3_71">'[145]A.P.U'!#REF!</definedName>
    <definedName name="TOTALITEM3.5.3_72">'[145]A.P.U'!#REF!</definedName>
    <definedName name="TOTALITEM3.5.3_73">'[145]A.P.U'!#REF!</definedName>
    <definedName name="TOTALITEM3.5.3_74">'[145]A.P.U'!#REF!</definedName>
    <definedName name="TOTALITEM3.5.3_75">'[145]A.P.U'!#REF!</definedName>
    <definedName name="TOTALITEM3.5.3_76">'[145]A.P.U'!#REF!</definedName>
    <definedName name="TOTALITEM3.5.3_77">'[145]A.P.U'!#REF!</definedName>
    <definedName name="TOTALITEM3.5.3_78">'[145]A.P.U'!#REF!</definedName>
    <definedName name="TOTALITEM3.5.3_79">'[145]A.P.U'!#REF!</definedName>
    <definedName name="TOTALITEM3.5.3_80">'[145]A.P.U'!#REF!</definedName>
    <definedName name="TOTALITEM3.5.3_9">'[145]A.P.U'!#REF!</definedName>
    <definedName name="TOTALITEM4.1.2" localSheetId="5">'[143]A.P.U'!#REF!</definedName>
    <definedName name="TOTALITEM4.1.2">'[143]A.P.U'!#REF!</definedName>
    <definedName name="TOTALITEM4.1.2_1">'[144]A.P.U'!#REF!</definedName>
    <definedName name="TOTALITEM4.1.2_10">'[145]A.P.U'!#REF!</definedName>
    <definedName name="TOTALITEM4.1.2_11">'[145]A.P.U'!#REF!</definedName>
    <definedName name="TOTALITEM4.1.2_12">'[145]A.P.U'!#REF!</definedName>
    <definedName name="TOTALITEM4.1.2_13">'[145]A.P.U'!#REF!</definedName>
    <definedName name="TOTALITEM4.1.2_14">'[145]A.P.U'!#REF!</definedName>
    <definedName name="TOTALITEM4.1.2_15">'[145]A.P.U'!#REF!</definedName>
    <definedName name="TOTALITEM4.1.2_16">'[145]A.P.U'!#REF!</definedName>
    <definedName name="TOTALITEM4.1.2_17">'[145]A.P.U'!#REF!</definedName>
    <definedName name="TOTALITEM4.1.2_18">'[145]A.P.U'!#REF!</definedName>
    <definedName name="TOTALITEM4.1.2_19">'[145]A.P.U'!#REF!</definedName>
    <definedName name="TOTALITEM4.1.2_2">'[144]A.P.U'!#REF!</definedName>
    <definedName name="TOTALITEM4.1.2_20">'[145]A.P.U'!#REF!</definedName>
    <definedName name="TOTALITEM4.1.2_21">'[145]A.P.U'!#REF!</definedName>
    <definedName name="TOTALITEM4.1.2_22">'[145]A.P.U'!#REF!</definedName>
    <definedName name="TOTALITEM4.1.2_23">'[145]A.P.U'!#REF!</definedName>
    <definedName name="TOTALITEM4.1.2_24">'[145]A.P.U'!#REF!</definedName>
    <definedName name="TOTALITEM4.1.2_25">'[145]A.P.U'!#REF!</definedName>
    <definedName name="TOTALITEM4.1.2_26">'[145]A.P.U'!#REF!</definedName>
    <definedName name="TOTALITEM4.1.2_27">'[145]A.P.U'!#REF!</definedName>
    <definedName name="TOTALITEM4.1.2_28">'[145]A.P.U'!#REF!</definedName>
    <definedName name="TOTALITEM4.1.2_29">'[145]A.P.U'!#REF!</definedName>
    <definedName name="TOTALITEM4.1.2_3">'[146]A.P.U'!#REF!</definedName>
    <definedName name="TOTALITEM4.1.2_30">'[145]A.P.U'!#REF!</definedName>
    <definedName name="TOTALITEM4.1.2_31">'[145]A.P.U'!#REF!</definedName>
    <definedName name="TOTALITEM4.1.2_32">'[145]A.P.U'!#REF!</definedName>
    <definedName name="TOTALITEM4.1.2_33">'[145]A.P.U'!#REF!</definedName>
    <definedName name="TOTALITEM4.1.2_34">'[145]A.P.U'!#REF!</definedName>
    <definedName name="TOTALITEM4.1.2_35">'[145]A.P.U'!#REF!</definedName>
    <definedName name="TOTALITEM4.1.2_36">'[145]A.P.U'!#REF!</definedName>
    <definedName name="TOTALITEM4.1.2_37">'[145]A.P.U'!#REF!</definedName>
    <definedName name="TOTALITEM4.1.2_38">'[145]A.P.U'!#REF!</definedName>
    <definedName name="TOTALITEM4.1.2_39">'[145]A.P.U'!#REF!</definedName>
    <definedName name="TOTALITEM4.1.2_4">'[144]A.P.U'!#REF!</definedName>
    <definedName name="TOTALITEM4.1.2_40">'[145]A.P.U'!#REF!</definedName>
    <definedName name="TOTALITEM4.1.2_41">'[145]A.P.U'!#REF!</definedName>
    <definedName name="TOTALITEM4.1.2_42">'[145]A.P.U'!#REF!</definedName>
    <definedName name="TOTALITEM4.1.2_43">'[145]A.P.U'!#REF!</definedName>
    <definedName name="TOTALITEM4.1.2_44">'[145]A.P.U'!#REF!</definedName>
    <definedName name="TOTALITEM4.1.2_45">'[145]A.P.U'!#REF!</definedName>
    <definedName name="TOTALITEM4.1.2_46">'[145]A.P.U'!#REF!</definedName>
    <definedName name="TOTALITEM4.1.2_47">'[145]A.P.U'!#REF!</definedName>
    <definedName name="TOTALITEM4.1.2_48">'[145]A.P.U'!#REF!</definedName>
    <definedName name="TOTALITEM4.1.2_49">'[145]A.P.U'!#REF!</definedName>
    <definedName name="TOTALITEM4.1.2_5">'[145]A.P.U'!#REF!</definedName>
    <definedName name="TOTALITEM4.1.2_50">'[145]A.P.U'!#REF!</definedName>
    <definedName name="TOTALITEM4.1.2_51">'[145]A.P.U'!#REF!</definedName>
    <definedName name="TOTALITEM4.1.2_52">'[145]A.P.U'!#REF!</definedName>
    <definedName name="TOTALITEM4.1.2_53">'[145]A.P.U'!#REF!</definedName>
    <definedName name="TOTALITEM4.1.2_54">'[145]A.P.U'!#REF!</definedName>
    <definedName name="TOTALITEM4.1.2_55">'[145]A.P.U'!#REF!</definedName>
    <definedName name="TOTALITEM4.1.2_56">'[145]A.P.U'!#REF!</definedName>
    <definedName name="TOTALITEM4.1.2_57">'[145]A.P.U'!#REF!</definedName>
    <definedName name="TOTALITEM4.1.2_58">'[145]A.P.U'!#REF!</definedName>
    <definedName name="TOTALITEM4.1.2_59">'[144]A.P.U'!#REF!</definedName>
    <definedName name="TOTALITEM4.1.2_60">'[144]A.P.U'!#REF!</definedName>
    <definedName name="TOTALITEM4.1.2_61">'[145]A.P.U'!#REF!</definedName>
    <definedName name="TOTALITEM4.1.2_62">'[145]A.P.U'!#REF!</definedName>
    <definedName name="TOTALITEM4.1.2_63">'[145]A.P.U'!#REF!</definedName>
    <definedName name="TOTALITEM4.1.2_64">'[145]A.P.U'!#REF!</definedName>
    <definedName name="TOTALITEM4.1.2_65">'[145]A.P.U'!#REF!</definedName>
    <definedName name="TOTALITEM4.1.2_66">'[145]A.P.U'!#REF!</definedName>
    <definedName name="TOTALITEM4.1.2_67">'[145]A.P.U'!#REF!</definedName>
    <definedName name="TOTALITEM4.1.2_68">'[145]A.P.U'!#REF!</definedName>
    <definedName name="TOTALITEM4.1.2_69">'[145]A.P.U'!#REF!</definedName>
    <definedName name="TOTALITEM4.1.2_70">'[145]A.P.U'!#REF!</definedName>
    <definedName name="TOTALITEM4.1.2_71">'[145]A.P.U'!#REF!</definedName>
    <definedName name="TOTALITEM4.1.2_72">'[145]A.P.U'!#REF!</definedName>
    <definedName name="TOTALITEM4.1.2_73">'[145]A.P.U'!#REF!</definedName>
    <definedName name="TOTALITEM4.1.2_74">'[145]A.P.U'!#REF!</definedName>
    <definedName name="TOTALITEM4.1.2_75">'[145]A.P.U'!#REF!</definedName>
    <definedName name="TOTALITEM4.1.2_76">'[145]A.P.U'!#REF!</definedName>
    <definedName name="TOTALITEM4.1.2_77">'[145]A.P.U'!#REF!</definedName>
    <definedName name="TOTALITEM4.1.2_78">'[145]A.P.U'!#REF!</definedName>
    <definedName name="TOTALITEM4.1.2_79">'[145]A.P.U'!#REF!</definedName>
    <definedName name="TOTALITEM4.1.2_80">'[145]A.P.U'!#REF!</definedName>
    <definedName name="TOTALITEM4.1.2_9">'[145]A.P.U'!#REF!</definedName>
    <definedName name="TOTALITEM4.1.3" localSheetId="5">'[143]A.P.U'!#REF!</definedName>
    <definedName name="TOTALITEM4.1.3">'[143]A.P.U'!#REF!</definedName>
    <definedName name="TOTALITEM4.1.3_1">'[144]A.P.U'!#REF!</definedName>
    <definedName name="TOTALITEM4.1.3_10">'[145]A.P.U'!#REF!</definedName>
    <definedName name="TOTALITEM4.1.3_11">'[145]A.P.U'!#REF!</definedName>
    <definedName name="TOTALITEM4.1.3_12">'[145]A.P.U'!#REF!</definedName>
    <definedName name="TOTALITEM4.1.3_13">'[145]A.P.U'!#REF!</definedName>
    <definedName name="TOTALITEM4.1.3_14">'[145]A.P.U'!#REF!</definedName>
    <definedName name="TOTALITEM4.1.3_15">'[145]A.P.U'!#REF!</definedName>
    <definedName name="TOTALITEM4.1.3_16">'[145]A.P.U'!#REF!</definedName>
    <definedName name="TOTALITEM4.1.3_17">'[145]A.P.U'!#REF!</definedName>
    <definedName name="TOTALITEM4.1.3_18">'[145]A.P.U'!#REF!</definedName>
    <definedName name="TOTALITEM4.1.3_19">'[145]A.P.U'!#REF!</definedName>
    <definedName name="TOTALITEM4.1.3_2">'[144]A.P.U'!#REF!</definedName>
    <definedName name="TOTALITEM4.1.3_20">'[145]A.P.U'!#REF!</definedName>
    <definedName name="TOTALITEM4.1.3_21">'[145]A.P.U'!#REF!</definedName>
    <definedName name="TOTALITEM4.1.3_22">'[145]A.P.U'!#REF!</definedName>
    <definedName name="TOTALITEM4.1.3_23">'[145]A.P.U'!#REF!</definedName>
    <definedName name="TOTALITEM4.1.3_24">'[145]A.P.U'!#REF!</definedName>
    <definedName name="TOTALITEM4.1.3_25">'[145]A.P.U'!#REF!</definedName>
    <definedName name="TOTALITEM4.1.3_26">'[145]A.P.U'!#REF!</definedName>
    <definedName name="TOTALITEM4.1.3_27">'[145]A.P.U'!#REF!</definedName>
    <definedName name="TOTALITEM4.1.3_28">'[145]A.P.U'!#REF!</definedName>
    <definedName name="TOTALITEM4.1.3_29">'[145]A.P.U'!#REF!</definedName>
    <definedName name="TOTALITEM4.1.3_3">'[146]A.P.U'!#REF!</definedName>
    <definedName name="TOTALITEM4.1.3_30">'[145]A.P.U'!#REF!</definedName>
    <definedName name="TOTALITEM4.1.3_31">'[145]A.P.U'!#REF!</definedName>
    <definedName name="TOTALITEM4.1.3_32">'[145]A.P.U'!#REF!</definedName>
    <definedName name="TOTALITEM4.1.3_33">'[145]A.P.U'!#REF!</definedName>
    <definedName name="TOTALITEM4.1.3_34">'[145]A.P.U'!#REF!</definedName>
    <definedName name="TOTALITEM4.1.3_35">'[145]A.P.U'!#REF!</definedName>
    <definedName name="TOTALITEM4.1.3_36">'[145]A.P.U'!#REF!</definedName>
    <definedName name="TOTALITEM4.1.3_37">'[145]A.P.U'!#REF!</definedName>
    <definedName name="TOTALITEM4.1.3_38">'[145]A.P.U'!#REF!</definedName>
    <definedName name="TOTALITEM4.1.3_39">'[145]A.P.U'!#REF!</definedName>
    <definedName name="TOTALITEM4.1.3_4">'[144]A.P.U'!#REF!</definedName>
    <definedName name="TOTALITEM4.1.3_40">'[145]A.P.U'!#REF!</definedName>
    <definedName name="TOTALITEM4.1.3_41">'[145]A.P.U'!#REF!</definedName>
    <definedName name="TOTALITEM4.1.3_42">'[145]A.P.U'!#REF!</definedName>
    <definedName name="TOTALITEM4.1.3_43">'[145]A.P.U'!#REF!</definedName>
    <definedName name="TOTALITEM4.1.3_44">'[145]A.P.U'!#REF!</definedName>
    <definedName name="TOTALITEM4.1.3_45">'[145]A.P.U'!#REF!</definedName>
    <definedName name="TOTALITEM4.1.3_46">'[145]A.P.U'!#REF!</definedName>
    <definedName name="TOTALITEM4.1.3_47">'[145]A.P.U'!#REF!</definedName>
    <definedName name="TOTALITEM4.1.3_48">'[145]A.P.U'!#REF!</definedName>
    <definedName name="TOTALITEM4.1.3_49">'[145]A.P.U'!#REF!</definedName>
    <definedName name="TOTALITEM4.1.3_5">'[145]A.P.U'!#REF!</definedName>
    <definedName name="TOTALITEM4.1.3_50">'[145]A.P.U'!#REF!</definedName>
    <definedName name="TOTALITEM4.1.3_51">'[145]A.P.U'!#REF!</definedName>
    <definedName name="TOTALITEM4.1.3_52">'[145]A.P.U'!#REF!</definedName>
    <definedName name="TOTALITEM4.1.3_53">'[145]A.P.U'!#REF!</definedName>
    <definedName name="TOTALITEM4.1.3_54">'[145]A.P.U'!#REF!</definedName>
    <definedName name="TOTALITEM4.1.3_55">'[145]A.P.U'!#REF!</definedName>
    <definedName name="TOTALITEM4.1.3_56">'[145]A.P.U'!#REF!</definedName>
    <definedName name="TOTALITEM4.1.3_57">'[145]A.P.U'!#REF!</definedName>
    <definedName name="TOTALITEM4.1.3_58">'[145]A.P.U'!#REF!</definedName>
    <definedName name="TOTALITEM4.1.3_59">'[144]A.P.U'!#REF!</definedName>
    <definedName name="TOTALITEM4.1.3_60">'[144]A.P.U'!#REF!</definedName>
    <definedName name="TOTALITEM4.1.3_61">'[145]A.P.U'!#REF!</definedName>
    <definedName name="TOTALITEM4.1.3_62">'[145]A.P.U'!#REF!</definedName>
    <definedName name="TOTALITEM4.1.3_63">'[145]A.P.U'!#REF!</definedName>
    <definedName name="TOTALITEM4.1.3_64">'[145]A.P.U'!#REF!</definedName>
    <definedName name="TOTALITEM4.1.3_65">'[145]A.P.U'!#REF!</definedName>
    <definedName name="TOTALITEM4.1.3_66">'[145]A.P.U'!#REF!</definedName>
    <definedName name="TOTALITEM4.1.3_67">'[145]A.P.U'!#REF!</definedName>
    <definedName name="TOTALITEM4.1.3_68">'[145]A.P.U'!#REF!</definedName>
    <definedName name="TOTALITEM4.1.3_69">'[145]A.P.U'!#REF!</definedName>
    <definedName name="TOTALITEM4.1.3_70">'[145]A.P.U'!#REF!</definedName>
    <definedName name="TOTALITEM4.1.3_71">'[145]A.P.U'!#REF!</definedName>
    <definedName name="TOTALITEM4.1.3_72">'[145]A.P.U'!#REF!</definedName>
    <definedName name="TOTALITEM4.1.3_73">'[145]A.P.U'!#REF!</definedName>
    <definedName name="TOTALITEM4.1.3_74">'[145]A.P.U'!#REF!</definedName>
    <definedName name="TOTALITEM4.1.3_75">'[145]A.P.U'!#REF!</definedName>
    <definedName name="TOTALITEM4.1.3_76">'[145]A.P.U'!#REF!</definedName>
    <definedName name="TOTALITEM4.1.3_77">'[145]A.P.U'!#REF!</definedName>
    <definedName name="TOTALITEM4.1.3_78">'[145]A.P.U'!#REF!</definedName>
    <definedName name="TOTALITEM4.1.3_79">'[145]A.P.U'!#REF!</definedName>
    <definedName name="TOTALITEM4.1.3_80">'[145]A.P.U'!#REF!</definedName>
    <definedName name="TOTALITEM4.1.3_9">'[145]A.P.U'!#REF!</definedName>
    <definedName name="TOTALITEM4.1.4" localSheetId="5">'[143]A.P.U'!#REF!</definedName>
    <definedName name="TOTALITEM4.1.4">'[143]A.P.U'!#REF!</definedName>
    <definedName name="TOTALITEM4.1.4_1">'[144]A.P.U'!#REF!</definedName>
    <definedName name="TOTALITEM4.1.4_10">'[145]A.P.U'!#REF!</definedName>
    <definedName name="TOTALITEM4.1.4_11">'[145]A.P.U'!#REF!</definedName>
    <definedName name="TOTALITEM4.1.4_12">'[145]A.P.U'!#REF!</definedName>
    <definedName name="TOTALITEM4.1.4_13">'[145]A.P.U'!#REF!</definedName>
    <definedName name="TOTALITEM4.1.4_14">'[145]A.P.U'!#REF!</definedName>
    <definedName name="TOTALITEM4.1.4_15">'[145]A.P.U'!#REF!</definedName>
    <definedName name="TOTALITEM4.1.4_16">'[145]A.P.U'!#REF!</definedName>
    <definedName name="TOTALITEM4.1.4_17">'[145]A.P.U'!#REF!</definedName>
    <definedName name="TOTALITEM4.1.4_18">'[145]A.P.U'!#REF!</definedName>
    <definedName name="TOTALITEM4.1.4_19">'[145]A.P.U'!#REF!</definedName>
    <definedName name="TOTALITEM4.1.4_2">'[144]A.P.U'!#REF!</definedName>
    <definedName name="TOTALITEM4.1.4_20">'[145]A.P.U'!#REF!</definedName>
    <definedName name="TOTALITEM4.1.4_21">'[145]A.P.U'!#REF!</definedName>
    <definedName name="TOTALITEM4.1.4_22">'[145]A.P.U'!#REF!</definedName>
    <definedName name="TOTALITEM4.1.4_23">'[145]A.P.U'!#REF!</definedName>
    <definedName name="TOTALITEM4.1.4_24">'[145]A.P.U'!#REF!</definedName>
    <definedName name="TOTALITEM4.1.4_25">'[145]A.P.U'!#REF!</definedName>
    <definedName name="TOTALITEM4.1.4_26">'[145]A.P.U'!#REF!</definedName>
    <definedName name="TOTALITEM4.1.4_27">'[145]A.P.U'!#REF!</definedName>
    <definedName name="TOTALITEM4.1.4_28">'[145]A.P.U'!#REF!</definedName>
    <definedName name="TOTALITEM4.1.4_29">'[145]A.P.U'!#REF!</definedName>
    <definedName name="TOTALITEM4.1.4_3">'[146]A.P.U'!#REF!</definedName>
    <definedName name="TOTALITEM4.1.4_30">'[145]A.P.U'!#REF!</definedName>
    <definedName name="TOTALITEM4.1.4_31">'[145]A.P.U'!#REF!</definedName>
    <definedName name="TOTALITEM4.1.4_32">'[145]A.P.U'!#REF!</definedName>
    <definedName name="TOTALITEM4.1.4_33">'[145]A.P.U'!#REF!</definedName>
    <definedName name="TOTALITEM4.1.4_34">'[145]A.P.U'!#REF!</definedName>
    <definedName name="TOTALITEM4.1.4_35">'[145]A.P.U'!#REF!</definedName>
    <definedName name="TOTALITEM4.1.4_36">'[145]A.P.U'!#REF!</definedName>
    <definedName name="TOTALITEM4.1.4_37">'[145]A.P.U'!#REF!</definedName>
    <definedName name="TOTALITEM4.1.4_38">'[145]A.P.U'!#REF!</definedName>
    <definedName name="TOTALITEM4.1.4_39">'[145]A.P.U'!#REF!</definedName>
    <definedName name="TOTALITEM4.1.4_4">'[144]A.P.U'!#REF!</definedName>
    <definedName name="TOTALITEM4.1.4_40">'[145]A.P.U'!#REF!</definedName>
    <definedName name="TOTALITEM4.1.4_41">'[145]A.P.U'!#REF!</definedName>
    <definedName name="TOTALITEM4.1.4_42">'[145]A.P.U'!#REF!</definedName>
    <definedName name="TOTALITEM4.1.4_43">'[145]A.P.U'!#REF!</definedName>
    <definedName name="TOTALITEM4.1.4_44">'[145]A.P.U'!#REF!</definedName>
    <definedName name="TOTALITEM4.1.4_45">'[145]A.P.U'!#REF!</definedName>
    <definedName name="TOTALITEM4.1.4_46">'[145]A.P.U'!#REF!</definedName>
    <definedName name="TOTALITEM4.1.4_47">'[145]A.P.U'!#REF!</definedName>
    <definedName name="TOTALITEM4.1.4_48">'[145]A.P.U'!#REF!</definedName>
    <definedName name="TOTALITEM4.1.4_49">'[145]A.P.U'!#REF!</definedName>
    <definedName name="TOTALITEM4.1.4_5">'[145]A.P.U'!#REF!</definedName>
    <definedName name="TOTALITEM4.1.4_50">'[145]A.P.U'!#REF!</definedName>
    <definedName name="TOTALITEM4.1.4_51">'[145]A.P.U'!#REF!</definedName>
    <definedName name="TOTALITEM4.1.4_52">'[145]A.P.U'!#REF!</definedName>
    <definedName name="TOTALITEM4.1.4_53">'[145]A.P.U'!#REF!</definedName>
    <definedName name="TOTALITEM4.1.4_54">'[145]A.P.U'!#REF!</definedName>
    <definedName name="TOTALITEM4.1.4_55">'[145]A.P.U'!#REF!</definedName>
    <definedName name="TOTALITEM4.1.4_56">'[145]A.P.U'!#REF!</definedName>
    <definedName name="TOTALITEM4.1.4_57">'[145]A.P.U'!#REF!</definedName>
    <definedName name="TOTALITEM4.1.4_58">'[145]A.P.U'!#REF!</definedName>
    <definedName name="TOTALITEM4.1.4_59">'[144]A.P.U'!#REF!</definedName>
    <definedName name="TOTALITEM4.1.4_60">'[144]A.P.U'!#REF!</definedName>
    <definedName name="TOTALITEM4.1.4_61">'[145]A.P.U'!#REF!</definedName>
    <definedName name="TOTALITEM4.1.4_62">'[145]A.P.U'!#REF!</definedName>
    <definedName name="TOTALITEM4.1.4_63">'[145]A.P.U'!#REF!</definedName>
    <definedName name="TOTALITEM4.1.4_64">'[145]A.P.U'!#REF!</definedName>
    <definedName name="TOTALITEM4.1.4_65">'[145]A.P.U'!#REF!</definedName>
    <definedName name="TOTALITEM4.1.4_66">'[145]A.P.U'!#REF!</definedName>
    <definedName name="TOTALITEM4.1.4_67">'[145]A.P.U'!#REF!</definedName>
    <definedName name="TOTALITEM4.1.4_68">'[145]A.P.U'!#REF!</definedName>
    <definedName name="TOTALITEM4.1.4_69">'[145]A.P.U'!#REF!</definedName>
    <definedName name="TOTALITEM4.1.4_70">'[145]A.P.U'!#REF!</definedName>
    <definedName name="TOTALITEM4.1.4_71">'[145]A.P.U'!#REF!</definedName>
    <definedName name="TOTALITEM4.1.4_72">'[145]A.P.U'!#REF!</definedName>
    <definedName name="TOTALITEM4.1.4_73">'[145]A.P.U'!#REF!</definedName>
    <definedName name="TOTALITEM4.1.4_74">'[145]A.P.U'!#REF!</definedName>
    <definedName name="TOTALITEM4.1.4_75">'[145]A.P.U'!#REF!</definedName>
    <definedName name="TOTALITEM4.1.4_76">'[145]A.P.U'!#REF!</definedName>
    <definedName name="TOTALITEM4.1.4_77">'[145]A.P.U'!#REF!</definedName>
    <definedName name="TOTALITEM4.1.4_78">'[145]A.P.U'!#REF!</definedName>
    <definedName name="TOTALITEM4.1.4_79">'[145]A.P.U'!#REF!</definedName>
    <definedName name="TOTALITEM4.1.4_80">'[145]A.P.U'!#REF!</definedName>
    <definedName name="TOTALITEM4.1.4_9">'[145]A.P.U'!#REF!</definedName>
    <definedName name="TOTALITEM4.2" localSheetId="5">'[143]A.P.U'!#REF!</definedName>
    <definedName name="TOTALITEM4.2">'[143]A.P.U'!#REF!</definedName>
    <definedName name="TOTALITEM4.2_1">'[144]A.P.U'!#REF!</definedName>
    <definedName name="TOTALITEM4.2_10">'[145]A.P.U'!#REF!</definedName>
    <definedName name="TOTALITEM4.2_11">'[145]A.P.U'!#REF!</definedName>
    <definedName name="TOTALITEM4.2_12">'[145]A.P.U'!#REF!</definedName>
    <definedName name="TOTALITEM4.2_13">'[145]A.P.U'!#REF!</definedName>
    <definedName name="TOTALITEM4.2_14">'[145]A.P.U'!#REF!</definedName>
    <definedName name="TOTALITEM4.2_15">'[145]A.P.U'!#REF!</definedName>
    <definedName name="TOTALITEM4.2_16">'[145]A.P.U'!#REF!</definedName>
    <definedName name="TOTALITEM4.2_17">'[145]A.P.U'!#REF!</definedName>
    <definedName name="TOTALITEM4.2_18">'[145]A.P.U'!#REF!</definedName>
    <definedName name="TOTALITEM4.2_19">'[145]A.P.U'!#REF!</definedName>
    <definedName name="TOTALITEM4.2_2">'[144]A.P.U'!#REF!</definedName>
    <definedName name="TOTALITEM4.2_20">'[145]A.P.U'!#REF!</definedName>
    <definedName name="TOTALITEM4.2_21">'[145]A.P.U'!#REF!</definedName>
    <definedName name="TOTALITEM4.2_22">'[145]A.P.U'!#REF!</definedName>
    <definedName name="TOTALITEM4.2_23">'[145]A.P.U'!#REF!</definedName>
    <definedName name="TOTALITEM4.2_24">'[145]A.P.U'!#REF!</definedName>
    <definedName name="TOTALITEM4.2_25">'[145]A.P.U'!#REF!</definedName>
    <definedName name="TOTALITEM4.2_26">'[145]A.P.U'!#REF!</definedName>
    <definedName name="TOTALITEM4.2_27">'[145]A.P.U'!#REF!</definedName>
    <definedName name="TOTALITEM4.2_28">'[145]A.P.U'!#REF!</definedName>
    <definedName name="TOTALITEM4.2_29">'[145]A.P.U'!#REF!</definedName>
    <definedName name="TOTALITEM4.2_3">'[146]A.P.U'!#REF!</definedName>
    <definedName name="TOTALITEM4.2_30">'[145]A.P.U'!#REF!</definedName>
    <definedName name="TOTALITEM4.2_31">'[145]A.P.U'!#REF!</definedName>
    <definedName name="TOTALITEM4.2_32">'[145]A.P.U'!#REF!</definedName>
    <definedName name="TOTALITEM4.2_33">'[145]A.P.U'!#REF!</definedName>
    <definedName name="TOTALITEM4.2_34">'[145]A.P.U'!#REF!</definedName>
    <definedName name="TOTALITEM4.2_35">'[145]A.P.U'!#REF!</definedName>
    <definedName name="TOTALITEM4.2_36">'[145]A.P.U'!#REF!</definedName>
    <definedName name="TOTALITEM4.2_37">'[145]A.P.U'!#REF!</definedName>
    <definedName name="TOTALITEM4.2_38">'[145]A.P.U'!#REF!</definedName>
    <definedName name="TOTALITEM4.2_39">'[145]A.P.U'!#REF!</definedName>
    <definedName name="TOTALITEM4.2_4">'[144]A.P.U'!#REF!</definedName>
    <definedName name="TOTALITEM4.2_40">'[145]A.P.U'!#REF!</definedName>
    <definedName name="TOTALITEM4.2_41">'[145]A.P.U'!#REF!</definedName>
    <definedName name="TOTALITEM4.2_42">'[145]A.P.U'!#REF!</definedName>
    <definedName name="TOTALITEM4.2_43">'[145]A.P.U'!#REF!</definedName>
    <definedName name="TOTALITEM4.2_44">'[145]A.P.U'!#REF!</definedName>
    <definedName name="TOTALITEM4.2_45">'[145]A.P.U'!#REF!</definedName>
    <definedName name="TOTALITEM4.2_46">'[145]A.P.U'!#REF!</definedName>
    <definedName name="TOTALITEM4.2_47">'[145]A.P.U'!#REF!</definedName>
    <definedName name="TOTALITEM4.2_48">'[145]A.P.U'!#REF!</definedName>
    <definedName name="TOTALITEM4.2_49">'[145]A.P.U'!#REF!</definedName>
    <definedName name="TOTALITEM4.2_5">'[145]A.P.U'!#REF!</definedName>
    <definedName name="TOTALITEM4.2_50">'[145]A.P.U'!#REF!</definedName>
    <definedName name="TOTALITEM4.2_51">'[145]A.P.U'!#REF!</definedName>
    <definedName name="TOTALITEM4.2_52">'[145]A.P.U'!#REF!</definedName>
    <definedName name="TOTALITEM4.2_53">'[145]A.P.U'!#REF!</definedName>
    <definedName name="TOTALITEM4.2_54">'[145]A.P.U'!#REF!</definedName>
    <definedName name="TOTALITEM4.2_55">'[145]A.P.U'!#REF!</definedName>
    <definedName name="TOTALITEM4.2_56">'[145]A.P.U'!#REF!</definedName>
    <definedName name="TOTALITEM4.2_57">'[145]A.P.U'!#REF!</definedName>
    <definedName name="TOTALITEM4.2_58">'[145]A.P.U'!#REF!</definedName>
    <definedName name="TOTALITEM4.2_59">'[144]A.P.U'!#REF!</definedName>
    <definedName name="TOTALITEM4.2_60">'[144]A.P.U'!#REF!</definedName>
    <definedName name="TOTALITEM4.2_61">'[145]A.P.U'!#REF!</definedName>
    <definedName name="TOTALITEM4.2_62">'[145]A.P.U'!#REF!</definedName>
    <definedName name="TOTALITEM4.2_63">'[145]A.P.U'!#REF!</definedName>
    <definedName name="TOTALITEM4.2_64">'[145]A.P.U'!#REF!</definedName>
    <definedName name="TOTALITEM4.2_65">'[145]A.P.U'!#REF!</definedName>
    <definedName name="TOTALITEM4.2_66">'[145]A.P.U'!#REF!</definedName>
    <definedName name="TOTALITEM4.2_67">'[145]A.P.U'!#REF!</definedName>
    <definedName name="TOTALITEM4.2_68">'[145]A.P.U'!#REF!</definedName>
    <definedName name="TOTALITEM4.2_69">'[145]A.P.U'!#REF!</definedName>
    <definedName name="TOTALITEM4.2_70">'[145]A.P.U'!#REF!</definedName>
    <definedName name="TOTALITEM4.2_71">'[145]A.P.U'!#REF!</definedName>
    <definedName name="TOTALITEM4.2_72">'[145]A.P.U'!#REF!</definedName>
    <definedName name="TOTALITEM4.2_73">'[145]A.P.U'!#REF!</definedName>
    <definedName name="TOTALITEM4.2_74">'[145]A.P.U'!#REF!</definedName>
    <definedName name="TOTALITEM4.2_75">'[145]A.P.U'!#REF!</definedName>
    <definedName name="TOTALITEM4.2_76">'[145]A.P.U'!#REF!</definedName>
    <definedName name="TOTALITEM4.2_77">'[145]A.P.U'!#REF!</definedName>
    <definedName name="TOTALITEM4.2_78">'[145]A.P.U'!#REF!</definedName>
    <definedName name="TOTALITEM4.2_79">'[145]A.P.U'!#REF!</definedName>
    <definedName name="TOTALITEM4.2_80">'[145]A.P.U'!#REF!</definedName>
    <definedName name="TOTALITEM4.2_9">'[145]A.P.U'!#REF!</definedName>
    <definedName name="TOTALITEM4.3" localSheetId="5">'[143]A.P.U'!#REF!</definedName>
    <definedName name="TOTALITEM4.3">'[143]A.P.U'!#REF!</definedName>
    <definedName name="TOTALITEM4.3_1">'[144]A.P.U'!#REF!</definedName>
    <definedName name="TOTALITEM4.3_10">'[145]A.P.U'!#REF!</definedName>
    <definedName name="TOTALITEM4.3_11">'[145]A.P.U'!#REF!</definedName>
    <definedName name="TOTALITEM4.3_12">'[145]A.P.U'!#REF!</definedName>
    <definedName name="TOTALITEM4.3_13">'[145]A.P.U'!#REF!</definedName>
    <definedName name="TOTALITEM4.3_14">'[145]A.P.U'!#REF!</definedName>
    <definedName name="TOTALITEM4.3_15">'[145]A.P.U'!#REF!</definedName>
    <definedName name="TOTALITEM4.3_16">'[145]A.P.U'!#REF!</definedName>
    <definedName name="TOTALITEM4.3_17">'[145]A.P.U'!#REF!</definedName>
    <definedName name="TOTALITEM4.3_18">'[145]A.P.U'!#REF!</definedName>
    <definedName name="TOTALITEM4.3_19">'[145]A.P.U'!#REF!</definedName>
    <definedName name="TOTALITEM4.3_2">'[144]A.P.U'!#REF!</definedName>
    <definedName name="TOTALITEM4.3_20">'[145]A.P.U'!#REF!</definedName>
    <definedName name="TOTALITEM4.3_21">'[145]A.P.U'!#REF!</definedName>
    <definedName name="TOTALITEM4.3_22">'[145]A.P.U'!#REF!</definedName>
    <definedName name="TOTALITEM4.3_23">'[145]A.P.U'!#REF!</definedName>
    <definedName name="TOTALITEM4.3_24">'[145]A.P.U'!#REF!</definedName>
    <definedName name="TOTALITEM4.3_25">'[145]A.P.U'!#REF!</definedName>
    <definedName name="TOTALITEM4.3_26">'[145]A.P.U'!#REF!</definedName>
    <definedName name="TOTALITEM4.3_27">'[145]A.P.U'!#REF!</definedName>
    <definedName name="TOTALITEM4.3_28">'[145]A.P.U'!#REF!</definedName>
    <definedName name="TOTALITEM4.3_29">'[145]A.P.U'!#REF!</definedName>
    <definedName name="TOTALITEM4.3_3">'[146]A.P.U'!#REF!</definedName>
    <definedName name="TOTALITEM4.3_30">'[145]A.P.U'!#REF!</definedName>
    <definedName name="TOTALITEM4.3_31">'[145]A.P.U'!#REF!</definedName>
    <definedName name="TOTALITEM4.3_32">'[145]A.P.U'!#REF!</definedName>
    <definedName name="TOTALITEM4.3_33">'[145]A.P.U'!#REF!</definedName>
    <definedName name="TOTALITEM4.3_34">'[145]A.P.U'!#REF!</definedName>
    <definedName name="TOTALITEM4.3_35">'[145]A.P.U'!#REF!</definedName>
    <definedName name="TOTALITEM4.3_36">'[145]A.P.U'!#REF!</definedName>
    <definedName name="TOTALITEM4.3_37">'[145]A.P.U'!#REF!</definedName>
    <definedName name="TOTALITEM4.3_38">'[145]A.P.U'!#REF!</definedName>
    <definedName name="TOTALITEM4.3_39">'[145]A.P.U'!#REF!</definedName>
    <definedName name="TOTALITEM4.3_4">'[144]A.P.U'!#REF!</definedName>
    <definedName name="TOTALITEM4.3_40">'[145]A.P.U'!#REF!</definedName>
    <definedName name="TOTALITEM4.3_41">'[145]A.P.U'!#REF!</definedName>
    <definedName name="TOTALITEM4.3_42">'[145]A.P.U'!#REF!</definedName>
    <definedName name="TOTALITEM4.3_43">'[145]A.P.U'!#REF!</definedName>
    <definedName name="TOTALITEM4.3_44">'[145]A.P.U'!#REF!</definedName>
    <definedName name="TOTALITEM4.3_45">'[145]A.P.U'!#REF!</definedName>
    <definedName name="TOTALITEM4.3_46">'[145]A.P.U'!#REF!</definedName>
    <definedName name="TOTALITEM4.3_47">'[145]A.P.U'!#REF!</definedName>
    <definedName name="TOTALITEM4.3_48">'[145]A.P.U'!#REF!</definedName>
    <definedName name="TOTALITEM4.3_49">'[145]A.P.U'!#REF!</definedName>
    <definedName name="TOTALITEM4.3_5">'[145]A.P.U'!#REF!</definedName>
    <definedName name="TOTALITEM4.3_50">'[145]A.P.U'!#REF!</definedName>
    <definedName name="TOTALITEM4.3_51">'[145]A.P.U'!#REF!</definedName>
    <definedName name="TOTALITEM4.3_52">'[145]A.P.U'!#REF!</definedName>
    <definedName name="TOTALITEM4.3_53">'[145]A.P.U'!#REF!</definedName>
    <definedName name="TOTALITEM4.3_54">'[145]A.P.U'!#REF!</definedName>
    <definedName name="TOTALITEM4.3_55">'[145]A.P.U'!#REF!</definedName>
    <definedName name="TOTALITEM4.3_56">'[145]A.P.U'!#REF!</definedName>
    <definedName name="TOTALITEM4.3_57">'[145]A.P.U'!#REF!</definedName>
    <definedName name="TOTALITEM4.3_58">'[145]A.P.U'!#REF!</definedName>
    <definedName name="TOTALITEM4.3_59">'[144]A.P.U'!#REF!</definedName>
    <definedName name="TOTALITEM4.3_60">'[144]A.P.U'!#REF!</definedName>
    <definedName name="TOTALITEM4.3_61">'[145]A.P.U'!#REF!</definedName>
    <definedName name="TOTALITEM4.3_62">'[145]A.P.U'!#REF!</definedName>
    <definedName name="TOTALITEM4.3_63">'[145]A.P.U'!#REF!</definedName>
    <definedName name="TOTALITEM4.3_64">'[145]A.P.U'!#REF!</definedName>
    <definedName name="TOTALITEM4.3_65">'[145]A.P.U'!#REF!</definedName>
    <definedName name="TOTALITEM4.3_66">'[145]A.P.U'!#REF!</definedName>
    <definedName name="TOTALITEM4.3_67">'[145]A.P.U'!#REF!</definedName>
    <definedName name="TOTALITEM4.3_68">'[145]A.P.U'!#REF!</definedName>
    <definedName name="TOTALITEM4.3_69">'[145]A.P.U'!#REF!</definedName>
    <definedName name="TOTALITEM4.3_70">'[145]A.P.U'!#REF!</definedName>
    <definedName name="TOTALITEM4.3_71">'[145]A.P.U'!#REF!</definedName>
    <definedName name="TOTALITEM4.3_72">'[145]A.P.U'!#REF!</definedName>
    <definedName name="TOTALITEM4.3_73">'[145]A.P.U'!#REF!</definedName>
    <definedName name="TOTALITEM4.3_74">'[145]A.P.U'!#REF!</definedName>
    <definedName name="TOTALITEM4.3_75">'[145]A.P.U'!#REF!</definedName>
    <definedName name="TOTALITEM4.3_76">'[145]A.P.U'!#REF!</definedName>
    <definedName name="TOTALITEM4.3_77">'[145]A.P.U'!#REF!</definedName>
    <definedName name="TOTALITEM4.3_78">'[145]A.P.U'!#REF!</definedName>
    <definedName name="TOTALITEM4.3_79">'[145]A.P.U'!#REF!</definedName>
    <definedName name="TOTALITEM4.3_80">'[145]A.P.U'!#REF!</definedName>
    <definedName name="TOTALITEM4.3_9">'[145]A.P.U'!#REF!</definedName>
    <definedName name="TOTALITEM4.4" localSheetId="5">'[143]A.P.U'!#REF!</definedName>
    <definedName name="TOTALITEM4.4">'[143]A.P.U'!#REF!</definedName>
    <definedName name="TOTALITEM4.4_1">'[144]A.P.U'!#REF!</definedName>
    <definedName name="TOTALITEM4.4_10">'[145]A.P.U'!#REF!</definedName>
    <definedName name="TOTALITEM4.4_11">'[145]A.P.U'!#REF!</definedName>
    <definedName name="TOTALITEM4.4_12">'[145]A.P.U'!#REF!</definedName>
    <definedName name="TOTALITEM4.4_13">'[145]A.P.U'!#REF!</definedName>
    <definedName name="TOTALITEM4.4_14">'[145]A.P.U'!#REF!</definedName>
    <definedName name="TOTALITEM4.4_15">'[145]A.P.U'!#REF!</definedName>
    <definedName name="TOTALITEM4.4_16">'[145]A.P.U'!#REF!</definedName>
    <definedName name="TOTALITEM4.4_17">'[145]A.P.U'!#REF!</definedName>
    <definedName name="TOTALITEM4.4_18">'[145]A.P.U'!#REF!</definedName>
    <definedName name="TOTALITEM4.4_19">'[145]A.P.U'!#REF!</definedName>
    <definedName name="TOTALITEM4.4_2">'[144]A.P.U'!#REF!</definedName>
    <definedName name="TOTALITEM4.4_20">'[145]A.P.U'!#REF!</definedName>
    <definedName name="TOTALITEM4.4_21">'[145]A.P.U'!#REF!</definedName>
    <definedName name="TOTALITEM4.4_22">'[145]A.P.U'!#REF!</definedName>
    <definedName name="TOTALITEM4.4_23">'[145]A.P.U'!#REF!</definedName>
    <definedName name="TOTALITEM4.4_24">'[145]A.P.U'!#REF!</definedName>
    <definedName name="TOTALITEM4.4_25">'[145]A.P.U'!#REF!</definedName>
    <definedName name="TOTALITEM4.4_26">'[145]A.P.U'!#REF!</definedName>
    <definedName name="TOTALITEM4.4_27">'[145]A.P.U'!#REF!</definedName>
    <definedName name="TOTALITEM4.4_28">'[145]A.P.U'!#REF!</definedName>
    <definedName name="TOTALITEM4.4_29">'[145]A.P.U'!#REF!</definedName>
    <definedName name="TOTALITEM4.4_3">'[146]A.P.U'!#REF!</definedName>
    <definedName name="TOTALITEM4.4_30">'[145]A.P.U'!#REF!</definedName>
    <definedName name="TOTALITEM4.4_31">'[145]A.P.U'!#REF!</definedName>
    <definedName name="TOTALITEM4.4_32">'[145]A.P.U'!#REF!</definedName>
    <definedName name="TOTALITEM4.4_33">'[145]A.P.U'!#REF!</definedName>
    <definedName name="TOTALITEM4.4_34">'[145]A.P.U'!#REF!</definedName>
    <definedName name="TOTALITEM4.4_35">'[145]A.P.U'!#REF!</definedName>
    <definedName name="TOTALITEM4.4_36">'[145]A.P.U'!#REF!</definedName>
    <definedName name="TOTALITEM4.4_37">'[145]A.P.U'!#REF!</definedName>
    <definedName name="TOTALITEM4.4_38">'[145]A.P.U'!#REF!</definedName>
    <definedName name="TOTALITEM4.4_39">'[145]A.P.U'!#REF!</definedName>
    <definedName name="TOTALITEM4.4_4">'[144]A.P.U'!#REF!</definedName>
    <definedName name="TOTALITEM4.4_40">'[145]A.P.U'!#REF!</definedName>
    <definedName name="TOTALITEM4.4_41">'[145]A.P.U'!#REF!</definedName>
    <definedName name="TOTALITEM4.4_42">'[145]A.P.U'!#REF!</definedName>
    <definedName name="TOTALITEM4.4_43">'[145]A.P.U'!#REF!</definedName>
    <definedName name="TOTALITEM4.4_44">'[145]A.P.U'!#REF!</definedName>
    <definedName name="TOTALITEM4.4_45">'[145]A.P.U'!#REF!</definedName>
    <definedName name="TOTALITEM4.4_46">'[145]A.P.U'!#REF!</definedName>
    <definedName name="TOTALITEM4.4_47">'[145]A.P.U'!#REF!</definedName>
    <definedName name="TOTALITEM4.4_48">'[145]A.P.U'!#REF!</definedName>
    <definedName name="TOTALITEM4.4_49">'[145]A.P.U'!#REF!</definedName>
    <definedName name="TOTALITEM4.4_5">'[145]A.P.U'!#REF!</definedName>
    <definedName name="TOTALITEM4.4_50">'[145]A.P.U'!#REF!</definedName>
    <definedName name="TOTALITEM4.4_51">'[145]A.P.U'!#REF!</definedName>
    <definedName name="TOTALITEM4.4_52">'[145]A.P.U'!#REF!</definedName>
    <definedName name="TOTALITEM4.4_53">'[145]A.P.U'!#REF!</definedName>
    <definedName name="TOTALITEM4.4_54">'[145]A.P.U'!#REF!</definedName>
    <definedName name="TOTALITEM4.4_55">'[145]A.P.U'!#REF!</definedName>
    <definedName name="TOTALITEM4.4_56">'[145]A.P.U'!#REF!</definedName>
    <definedName name="TOTALITEM4.4_57">'[145]A.P.U'!#REF!</definedName>
    <definedName name="TOTALITEM4.4_58">'[145]A.P.U'!#REF!</definedName>
    <definedName name="TOTALITEM4.4_59">'[144]A.P.U'!#REF!</definedName>
    <definedName name="TOTALITEM4.4_60">'[144]A.P.U'!#REF!</definedName>
    <definedName name="TOTALITEM4.4_61">'[145]A.P.U'!#REF!</definedName>
    <definedName name="TOTALITEM4.4_62">'[145]A.P.U'!#REF!</definedName>
    <definedName name="TOTALITEM4.4_63">'[145]A.P.U'!#REF!</definedName>
    <definedName name="TOTALITEM4.4_64">'[145]A.P.U'!#REF!</definedName>
    <definedName name="TOTALITEM4.4_65">'[145]A.P.U'!#REF!</definedName>
    <definedName name="TOTALITEM4.4_66">'[145]A.P.U'!#REF!</definedName>
    <definedName name="TOTALITEM4.4_67">'[145]A.P.U'!#REF!</definedName>
    <definedName name="TOTALITEM4.4_68">'[145]A.P.U'!#REF!</definedName>
    <definedName name="TOTALITEM4.4_69">'[145]A.P.U'!#REF!</definedName>
    <definedName name="TOTALITEM4.4_70">'[145]A.P.U'!#REF!</definedName>
    <definedName name="TOTALITEM4.4_71">'[145]A.P.U'!#REF!</definedName>
    <definedName name="TOTALITEM4.4_72">'[145]A.P.U'!#REF!</definedName>
    <definedName name="TOTALITEM4.4_73">'[145]A.P.U'!#REF!</definedName>
    <definedName name="TOTALITEM4.4_74">'[145]A.P.U'!#REF!</definedName>
    <definedName name="TOTALITEM4.4_75">'[145]A.P.U'!#REF!</definedName>
    <definedName name="TOTALITEM4.4_76">'[145]A.P.U'!#REF!</definedName>
    <definedName name="TOTALITEM4.4_77">'[145]A.P.U'!#REF!</definedName>
    <definedName name="TOTALITEM4.4_78">'[145]A.P.U'!#REF!</definedName>
    <definedName name="TOTALITEM4.4_79">'[145]A.P.U'!#REF!</definedName>
    <definedName name="TOTALITEM4.4_80">'[145]A.P.U'!#REF!</definedName>
    <definedName name="TOTALITEM4.4_9">'[145]A.P.U'!#REF!</definedName>
    <definedName name="TOTALITEM4.5" localSheetId="5">'[143]A.P.U'!#REF!</definedName>
    <definedName name="TOTALITEM4.5">'[143]A.P.U'!#REF!</definedName>
    <definedName name="TOTALITEM4.5_1">'[144]A.P.U'!#REF!</definedName>
    <definedName name="TOTALITEM4.5_10">'[145]A.P.U'!#REF!</definedName>
    <definedName name="TOTALITEM4.5_11">'[145]A.P.U'!#REF!</definedName>
    <definedName name="TOTALITEM4.5_12">'[145]A.P.U'!#REF!</definedName>
    <definedName name="TOTALITEM4.5_13">'[145]A.P.U'!#REF!</definedName>
    <definedName name="TOTALITEM4.5_14">'[145]A.P.U'!#REF!</definedName>
    <definedName name="TOTALITEM4.5_15">'[145]A.P.U'!#REF!</definedName>
    <definedName name="TOTALITEM4.5_16">'[145]A.P.U'!#REF!</definedName>
    <definedName name="TOTALITEM4.5_17">'[145]A.P.U'!#REF!</definedName>
    <definedName name="TOTALITEM4.5_18">'[145]A.P.U'!#REF!</definedName>
    <definedName name="TOTALITEM4.5_19">'[145]A.P.U'!#REF!</definedName>
    <definedName name="TOTALITEM4.5_2">'[144]A.P.U'!#REF!</definedName>
    <definedName name="TOTALITEM4.5_20">'[145]A.P.U'!#REF!</definedName>
    <definedName name="TOTALITEM4.5_21">'[145]A.P.U'!#REF!</definedName>
    <definedName name="TOTALITEM4.5_22">'[145]A.P.U'!#REF!</definedName>
    <definedName name="TOTALITEM4.5_23">'[145]A.P.U'!#REF!</definedName>
    <definedName name="TOTALITEM4.5_24">'[145]A.P.U'!#REF!</definedName>
    <definedName name="TOTALITEM4.5_25">'[145]A.P.U'!#REF!</definedName>
    <definedName name="TOTALITEM4.5_26">'[145]A.P.U'!#REF!</definedName>
    <definedName name="TOTALITEM4.5_27">'[145]A.P.U'!#REF!</definedName>
    <definedName name="TOTALITEM4.5_28">'[145]A.P.U'!#REF!</definedName>
    <definedName name="TOTALITEM4.5_29">'[145]A.P.U'!#REF!</definedName>
    <definedName name="TOTALITEM4.5_3">'[146]A.P.U'!#REF!</definedName>
    <definedName name="TOTALITEM4.5_30">'[145]A.P.U'!#REF!</definedName>
    <definedName name="TOTALITEM4.5_31">'[145]A.P.U'!#REF!</definedName>
    <definedName name="TOTALITEM4.5_32">'[145]A.P.U'!#REF!</definedName>
    <definedName name="TOTALITEM4.5_33">'[145]A.P.U'!#REF!</definedName>
    <definedName name="TOTALITEM4.5_34">'[145]A.P.U'!#REF!</definedName>
    <definedName name="TOTALITEM4.5_35">'[145]A.P.U'!#REF!</definedName>
    <definedName name="TOTALITEM4.5_36">'[145]A.P.U'!#REF!</definedName>
    <definedName name="TOTALITEM4.5_37">'[145]A.P.U'!#REF!</definedName>
    <definedName name="TOTALITEM4.5_38">'[145]A.P.U'!#REF!</definedName>
    <definedName name="TOTALITEM4.5_39">'[145]A.P.U'!#REF!</definedName>
    <definedName name="TOTALITEM4.5_4">'[144]A.P.U'!#REF!</definedName>
    <definedName name="TOTALITEM4.5_40">'[145]A.P.U'!#REF!</definedName>
    <definedName name="TOTALITEM4.5_41">'[145]A.P.U'!#REF!</definedName>
    <definedName name="TOTALITEM4.5_42">'[145]A.P.U'!#REF!</definedName>
    <definedName name="TOTALITEM4.5_43">'[145]A.P.U'!#REF!</definedName>
    <definedName name="TOTALITEM4.5_44">'[145]A.P.U'!#REF!</definedName>
    <definedName name="TOTALITEM4.5_45">'[145]A.P.U'!#REF!</definedName>
    <definedName name="TOTALITEM4.5_46">'[145]A.P.U'!#REF!</definedName>
    <definedName name="TOTALITEM4.5_47">'[145]A.P.U'!#REF!</definedName>
    <definedName name="TOTALITEM4.5_48">'[145]A.P.U'!#REF!</definedName>
    <definedName name="TOTALITEM4.5_49">'[145]A.P.U'!#REF!</definedName>
    <definedName name="TOTALITEM4.5_5">'[145]A.P.U'!#REF!</definedName>
    <definedName name="TOTALITEM4.5_50">'[145]A.P.U'!#REF!</definedName>
    <definedName name="TOTALITEM4.5_51">'[145]A.P.U'!#REF!</definedName>
    <definedName name="TOTALITEM4.5_52">'[145]A.P.U'!#REF!</definedName>
    <definedName name="TOTALITEM4.5_53">'[145]A.P.U'!#REF!</definedName>
    <definedName name="TOTALITEM4.5_54">'[145]A.P.U'!#REF!</definedName>
    <definedName name="TOTALITEM4.5_55">'[145]A.P.U'!#REF!</definedName>
    <definedName name="TOTALITEM4.5_56">'[145]A.P.U'!#REF!</definedName>
    <definedName name="TOTALITEM4.5_57">'[145]A.P.U'!#REF!</definedName>
    <definedName name="TOTALITEM4.5_58">'[145]A.P.U'!#REF!</definedName>
    <definedName name="TOTALITEM4.5_59">'[144]A.P.U'!#REF!</definedName>
    <definedName name="TOTALITEM4.5_60">'[144]A.P.U'!#REF!</definedName>
    <definedName name="TOTALITEM4.5_61">'[145]A.P.U'!#REF!</definedName>
    <definedName name="TOTALITEM4.5_62">'[145]A.P.U'!#REF!</definedName>
    <definedName name="TOTALITEM4.5_63">'[145]A.P.U'!#REF!</definedName>
    <definedName name="TOTALITEM4.5_64">'[145]A.P.U'!#REF!</definedName>
    <definedName name="TOTALITEM4.5_65">'[145]A.P.U'!#REF!</definedName>
    <definedName name="TOTALITEM4.5_66">'[145]A.P.U'!#REF!</definedName>
    <definedName name="TOTALITEM4.5_67">'[145]A.P.U'!#REF!</definedName>
    <definedName name="TOTALITEM4.5_68">'[145]A.P.U'!#REF!</definedName>
    <definedName name="TOTALITEM4.5_69">'[145]A.P.U'!#REF!</definedName>
    <definedName name="TOTALITEM4.5_70">'[145]A.P.U'!#REF!</definedName>
    <definedName name="TOTALITEM4.5_71">'[145]A.P.U'!#REF!</definedName>
    <definedName name="TOTALITEM4.5_72">'[145]A.P.U'!#REF!</definedName>
    <definedName name="TOTALITEM4.5_73">'[145]A.P.U'!#REF!</definedName>
    <definedName name="TOTALITEM4.5_74">'[145]A.P.U'!#REF!</definedName>
    <definedName name="TOTALITEM4.5_75">'[145]A.P.U'!#REF!</definedName>
    <definedName name="TOTALITEM4.5_76">'[145]A.P.U'!#REF!</definedName>
    <definedName name="TOTALITEM4.5_77">'[145]A.P.U'!#REF!</definedName>
    <definedName name="TOTALITEM4.5_78">'[145]A.P.U'!#REF!</definedName>
    <definedName name="TOTALITEM4.5_79">'[145]A.P.U'!#REF!</definedName>
    <definedName name="TOTALITEM4.5_80">'[145]A.P.U'!#REF!</definedName>
    <definedName name="TOTALITEM4.5_9">'[145]A.P.U'!#REF!</definedName>
    <definedName name="TOTALITEM4.6" localSheetId="5">'[143]A.P.U'!#REF!</definedName>
    <definedName name="TOTALITEM4.6">'[143]A.P.U'!#REF!</definedName>
    <definedName name="TOTALITEM4.6_1">'[144]A.P.U'!#REF!</definedName>
    <definedName name="TOTALITEM4.6_10">'[145]A.P.U'!#REF!</definedName>
    <definedName name="TOTALITEM4.6_11">'[145]A.P.U'!#REF!</definedName>
    <definedName name="TOTALITEM4.6_12">'[145]A.P.U'!#REF!</definedName>
    <definedName name="TOTALITEM4.6_13">'[145]A.P.U'!#REF!</definedName>
    <definedName name="TOTALITEM4.6_14">'[145]A.P.U'!#REF!</definedName>
    <definedName name="TOTALITEM4.6_15">'[145]A.P.U'!#REF!</definedName>
    <definedName name="TOTALITEM4.6_16">'[145]A.P.U'!#REF!</definedName>
    <definedName name="TOTALITEM4.6_17">'[145]A.P.U'!#REF!</definedName>
    <definedName name="TOTALITEM4.6_18">'[145]A.P.U'!#REF!</definedName>
    <definedName name="TOTALITEM4.6_19">'[145]A.P.U'!#REF!</definedName>
    <definedName name="TOTALITEM4.6_2">'[144]A.P.U'!#REF!</definedName>
    <definedName name="TOTALITEM4.6_20">'[145]A.P.U'!#REF!</definedName>
    <definedName name="TOTALITEM4.6_21">'[145]A.P.U'!#REF!</definedName>
    <definedName name="TOTALITEM4.6_22">'[145]A.P.U'!#REF!</definedName>
    <definedName name="TOTALITEM4.6_23">'[145]A.P.U'!#REF!</definedName>
    <definedName name="TOTALITEM4.6_24">'[145]A.P.U'!#REF!</definedName>
    <definedName name="TOTALITEM4.6_25">'[145]A.P.U'!#REF!</definedName>
    <definedName name="TOTALITEM4.6_26">'[145]A.P.U'!#REF!</definedName>
    <definedName name="TOTALITEM4.6_27">'[145]A.P.U'!#REF!</definedName>
    <definedName name="TOTALITEM4.6_28">'[145]A.P.U'!#REF!</definedName>
    <definedName name="TOTALITEM4.6_29">'[145]A.P.U'!#REF!</definedName>
    <definedName name="TOTALITEM4.6_3">'[146]A.P.U'!#REF!</definedName>
    <definedName name="TOTALITEM4.6_30">'[145]A.P.U'!#REF!</definedName>
    <definedName name="TOTALITEM4.6_31">'[145]A.P.U'!#REF!</definedName>
    <definedName name="TOTALITEM4.6_32">'[145]A.P.U'!#REF!</definedName>
    <definedName name="TOTALITEM4.6_33">'[145]A.P.U'!#REF!</definedName>
    <definedName name="TOTALITEM4.6_34">'[145]A.P.U'!#REF!</definedName>
    <definedName name="TOTALITEM4.6_35">'[145]A.P.U'!#REF!</definedName>
    <definedName name="TOTALITEM4.6_36">'[145]A.P.U'!#REF!</definedName>
    <definedName name="TOTALITEM4.6_37">'[145]A.P.U'!#REF!</definedName>
    <definedName name="TOTALITEM4.6_38">'[145]A.P.U'!#REF!</definedName>
    <definedName name="TOTALITEM4.6_39">'[145]A.P.U'!#REF!</definedName>
    <definedName name="TOTALITEM4.6_4">'[144]A.P.U'!#REF!</definedName>
    <definedName name="TOTALITEM4.6_40">'[145]A.P.U'!#REF!</definedName>
    <definedName name="TOTALITEM4.6_41">'[145]A.P.U'!#REF!</definedName>
    <definedName name="TOTALITEM4.6_42">'[145]A.P.U'!#REF!</definedName>
    <definedName name="TOTALITEM4.6_43">'[145]A.P.U'!#REF!</definedName>
    <definedName name="TOTALITEM4.6_44">'[145]A.P.U'!#REF!</definedName>
    <definedName name="TOTALITEM4.6_45">'[145]A.P.U'!#REF!</definedName>
    <definedName name="TOTALITEM4.6_46">'[145]A.P.U'!#REF!</definedName>
    <definedName name="TOTALITEM4.6_47">'[145]A.P.U'!#REF!</definedName>
    <definedName name="TOTALITEM4.6_48">'[145]A.P.U'!#REF!</definedName>
    <definedName name="TOTALITEM4.6_49">'[145]A.P.U'!#REF!</definedName>
    <definedName name="TOTALITEM4.6_5">'[145]A.P.U'!#REF!</definedName>
    <definedName name="TOTALITEM4.6_50">'[145]A.P.U'!#REF!</definedName>
    <definedName name="TOTALITEM4.6_51">'[145]A.P.U'!#REF!</definedName>
    <definedName name="TOTALITEM4.6_52">'[145]A.P.U'!#REF!</definedName>
    <definedName name="TOTALITEM4.6_53">'[145]A.P.U'!#REF!</definedName>
    <definedName name="TOTALITEM4.6_54">'[145]A.P.U'!#REF!</definedName>
    <definedName name="TOTALITEM4.6_55">'[145]A.P.U'!#REF!</definedName>
    <definedName name="TOTALITEM4.6_56">'[145]A.P.U'!#REF!</definedName>
    <definedName name="TOTALITEM4.6_57">'[145]A.P.U'!#REF!</definedName>
    <definedName name="TOTALITEM4.6_58">'[145]A.P.U'!#REF!</definedName>
    <definedName name="TOTALITEM4.6_59">'[144]A.P.U'!#REF!</definedName>
    <definedName name="TOTALITEM4.6_60">'[144]A.P.U'!#REF!</definedName>
    <definedName name="TOTALITEM4.6_61">'[145]A.P.U'!#REF!</definedName>
    <definedName name="TOTALITEM4.6_62">'[145]A.P.U'!#REF!</definedName>
    <definedName name="TOTALITEM4.6_63">'[145]A.P.U'!#REF!</definedName>
    <definedName name="TOTALITEM4.6_64">'[145]A.P.U'!#REF!</definedName>
    <definedName name="TOTALITEM4.6_65">'[145]A.P.U'!#REF!</definedName>
    <definedName name="TOTALITEM4.6_66">'[145]A.P.U'!#REF!</definedName>
    <definedName name="TOTALITEM4.6_67">'[145]A.P.U'!#REF!</definedName>
    <definedName name="TOTALITEM4.6_68">'[145]A.P.U'!#REF!</definedName>
    <definedName name="TOTALITEM4.6_69">'[145]A.P.U'!#REF!</definedName>
    <definedName name="TOTALITEM4.6_70">'[145]A.P.U'!#REF!</definedName>
    <definedName name="TOTALITEM4.6_71">'[145]A.P.U'!#REF!</definedName>
    <definedName name="TOTALITEM4.6_72">'[145]A.P.U'!#REF!</definedName>
    <definedName name="TOTALITEM4.6_73">'[145]A.P.U'!#REF!</definedName>
    <definedName name="TOTALITEM4.6_74">'[145]A.P.U'!#REF!</definedName>
    <definedName name="TOTALITEM4.6_75">'[145]A.P.U'!#REF!</definedName>
    <definedName name="TOTALITEM4.6_76">'[145]A.P.U'!#REF!</definedName>
    <definedName name="TOTALITEM4.6_77">'[145]A.P.U'!#REF!</definedName>
    <definedName name="TOTALITEM4.6_78">'[145]A.P.U'!#REF!</definedName>
    <definedName name="TOTALITEM4.6_79">'[145]A.P.U'!#REF!</definedName>
    <definedName name="TOTALITEM4.6_80">'[145]A.P.U'!#REF!</definedName>
    <definedName name="TOTALITEM4.6_9">'[145]A.P.U'!#REF!</definedName>
    <definedName name="TOTALITEM5.1" localSheetId="5">'[143]A.P.U'!#REF!</definedName>
    <definedName name="TOTALITEM5.1">'[143]A.P.U'!#REF!</definedName>
    <definedName name="TOTALITEM5.1_1">'[144]A.P.U'!#REF!</definedName>
    <definedName name="TOTALITEM5.1_10">'[145]A.P.U'!#REF!</definedName>
    <definedName name="TOTALITEM5.1_11">'[145]A.P.U'!#REF!</definedName>
    <definedName name="TOTALITEM5.1_12">'[145]A.P.U'!#REF!</definedName>
    <definedName name="TOTALITEM5.1_13">'[145]A.P.U'!#REF!</definedName>
    <definedName name="TOTALITEM5.1_14">'[145]A.P.U'!#REF!</definedName>
    <definedName name="TOTALITEM5.1_15">'[145]A.P.U'!#REF!</definedName>
    <definedName name="TOTALITEM5.1_16">'[145]A.P.U'!#REF!</definedName>
    <definedName name="TOTALITEM5.1_17">'[145]A.P.U'!#REF!</definedName>
    <definedName name="TOTALITEM5.1_18">'[145]A.P.U'!#REF!</definedName>
    <definedName name="TOTALITEM5.1_19">'[145]A.P.U'!#REF!</definedName>
    <definedName name="TOTALITEM5.1_2">'[144]A.P.U'!#REF!</definedName>
    <definedName name="TOTALITEM5.1_20">'[145]A.P.U'!#REF!</definedName>
    <definedName name="TOTALITEM5.1_21">'[145]A.P.U'!#REF!</definedName>
    <definedName name="TOTALITEM5.1_22">'[145]A.P.U'!#REF!</definedName>
    <definedName name="TOTALITEM5.1_23">'[145]A.P.U'!#REF!</definedName>
    <definedName name="TOTALITEM5.1_24">'[145]A.P.U'!#REF!</definedName>
    <definedName name="TOTALITEM5.1_25">'[145]A.P.U'!#REF!</definedName>
    <definedName name="TOTALITEM5.1_26">'[145]A.P.U'!#REF!</definedName>
    <definedName name="TOTALITEM5.1_27">'[145]A.P.U'!#REF!</definedName>
    <definedName name="TOTALITEM5.1_28">'[145]A.P.U'!#REF!</definedName>
    <definedName name="TOTALITEM5.1_29">'[145]A.P.U'!#REF!</definedName>
    <definedName name="TOTALITEM5.1_3">'[146]A.P.U'!#REF!</definedName>
    <definedName name="TOTALITEM5.1_30">'[145]A.P.U'!#REF!</definedName>
    <definedName name="TOTALITEM5.1_31">'[145]A.P.U'!#REF!</definedName>
    <definedName name="TOTALITEM5.1_32">'[145]A.P.U'!#REF!</definedName>
    <definedName name="TOTALITEM5.1_33">'[145]A.P.U'!#REF!</definedName>
    <definedName name="TOTALITEM5.1_34">'[145]A.P.U'!#REF!</definedName>
    <definedName name="TOTALITEM5.1_35">'[145]A.P.U'!#REF!</definedName>
    <definedName name="TOTALITEM5.1_36">'[145]A.P.U'!#REF!</definedName>
    <definedName name="TOTALITEM5.1_37">'[145]A.P.U'!#REF!</definedName>
    <definedName name="TOTALITEM5.1_38">'[145]A.P.U'!#REF!</definedName>
    <definedName name="TOTALITEM5.1_39">'[145]A.P.U'!#REF!</definedName>
    <definedName name="TOTALITEM5.1_4">'[144]A.P.U'!#REF!</definedName>
    <definedName name="TOTALITEM5.1_40">'[145]A.P.U'!#REF!</definedName>
    <definedName name="TOTALITEM5.1_41">'[145]A.P.U'!#REF!</definedName>
    <definedName name="TOTALITEM5.1_42">'[145]A.P.U'!#REF!</definedName>
    <definedName name="TOTALITEM5.1_43">'[145]A.P.U'!#REF!</definedName>
    <definedName name="TOTALITEM5.1_44">'[145]A.P.U'!#REF!</definedName>
    <definedName name="TOTALITEM5.1_45">'[145]A.P.U'!#REF!</definedName>
    <definedName name="TOTALITEM5.1_46">'[145]A.P.U'!#REF!</definedName>
    <definedName name="TOTALITEM5.1_47">'[145]A.P.U'!#REF!</definedName>
    <definedName name="TOTALITEM5.1_48">'[145]A.P.U'!#REF!</definedName>
    <definedName name="TOTALITEM5.1_49">'[145]A.P.U'!#REF!</definedName>
    <definedName name="TOTALITEM5.1_5">'[145]A.P.U'!#REF!</definedName>
    <definedName name="TOTALITEM5.1_50">'[145]A.P.U'!#REF!</definedName>
    <definedName name="TOTALITEM5.1_51">'[145]A.P.U'!#REF!</definedName>
    <definedName name="TOTALITEM5.1_52">'[145]A.P.U'!#REF!</definedName>
    <definedName name="TOTALITEM5.1_53">'[145]A.P.U'!#REF!</definedName>
    <definedName name="TOTALITEM5.1_54">'[145]A.P.U'!#REF!</definedName>
    <definedName name="TOTALITEM5.1_55">'[145]A.P.U'!#REF!</definedName>
    <definedName name="TOTALITEM5.1_56">'[145]A.P.U'!#REF!</definedName>
    <definedName name="TOTALITEM5.1_57">'[145]A.P.U'!#REF!</definedName>
    <definedName name="TOTALITEM5.1_58">'[145]A.P.U'!#REF!</definedName>
    <definedName name="TOTALITEM5.1_59">'[144]A.P.U'!#REF!</definedName>
    <definedName name="TOTALITEM5.1_60">'[144]A.P.U'!#REF!</definedName>
    <definedName name="TOTALITEM5.1_61">'[145]A.P.U'!#REF!</definedName>
    <definedName name="TOTALITEM5.1_62">'[145]A.P.U'!#REF!</definedName>
    <definedName name="TOTALITEM5.1_63">'[145]A.P.U'!#REF!</definedName>
    <definedName name="TOTALITEM5.1_64">'[145]A.P.U'!#REF!</definedName>
    <definedName name="TOTALITEM5.1_65">'[145]A.P.U'!#REF!</definedName>
    <definedName name="TOTALITEM5.1_66">'[145]A.P.U'!#REF!</definedName>
    <definedName name="TOTALITEM5.1_67">'[145]A.P.U'!#REF!</definedName>
    <definedName name="TOTALITEM5.1_68">'[145]A.P.U'!#REF!</definedName>
    <definedName name="TOTALITEM5.1_69">'[145]A.P.U'!#REF!</definedName>
    <definedName name="TOTALITEM5.1_70">'[145]A.P.U'!#REF!</definedName>
    <definedName name="TOTALITEM5.1_71">'[145]A.P.U'!#REF!</definedName>
    <definedName name="TOTALITEM5.1_72">'[145]A.P.U'!#REF!</definedName>
    <definedName name="TOTALITEM5.1_73">'[145]A.P.U'!#REF!</definedName>
    <definedName name="TOTALITEM5.1_74">'[145]A.P.U'!#REF!</definedName>
    <definedName name="TOTALITEM5.1_75">'[145]A.P.U'!#REF!</definedName>
    <definedName name="TOTALITEM5.1_76">'[145]A.P.U'!#REF!</definedName>
    <definedName name="TOTALITEM5.1_77">'[145]A.P.U'!#REF!</definedName>
    <definedName name="TOTALITEM5.1_78">'[145]A.P.U'!#REF!</definedName>
    <definedName name="TOTALITEM5.1_79">'[145]A.P.U'!#REF!</definedName>
    <definedName name="TOTALITEM5.1_80">'[145]A.P.U'!#REF!</definedName>
    <definedName name="TOTALITEM5.1_9">'[145]A.P.U'!#REF!</definedName>
    <definedName name="TOTALITEM5.2" localSheetId="5">'[143]A.P.U'!#REF!</definedName>
    <definedName name="TOTALITEM5.2">'[143]A.P.U'!#REF!</definedName>
    <definedName name="TOTALITEM5.2_1">'[144]A.P.U'!#REF!</definedName>
    <definedName name="TOTALITEM5.2_10">'[145]A.P.U'!#REF!</definedName>
    <definedName name="TOTALITEM5.2_11">'[145]A.P.U'!#REF!</definedName>
    <definedName name="TOTALITEM5.2_12">'[145]A.P.U'!#REF!</definedName>
    <definedName name="TOTALITEM5.2_13">'[145]A.P.U'!#REF!</definedName>
    <definedName name="TOTALITEM5.2_14">'[145]A.P.U'!#REF!</definedName>
    <definedName name="TOTALITEM5.2_15">'[145]A.P.U'!#REF!</definedName>
    <definedName name="TOTALITEM5.2_16">'[145]A.P.U'!#REF!</definedName>
    <definedName name="TOTALITEM5.2_17">'[145]A.P.U'!#REF!</definedName>
    <definedName name="TOTALITEM5.2_18">'[145]A.P.U'!#REF!</definedName>
    <definedName name="TOTALITEM5.2_19">'[145]A.P.U'!#REF!</definedName>
    <definedName name="TOTALITEM5.2_2">'[144]A.P.U'!#REF!</definedName>
    <definedName name="TOTALITEM5.2_20">'[145]A.P.U'!#REF!</definedName>
    <definedName name="TOTALITEM5.2_21">'[145]A.P.U'!#REF!</definedName>
    <definedName name="TOTALITEM5.2_22">'[145]A.P.U'!#REF!</definedName>
    <definedName name="TOTALITEM5.2_23">'[145]A.P.U'!#REF!</definedName>
    <definedName name="TOTALITEM5.2_24">'[145]A.P.U'!#REF!</definedName>
    <definedName name="TOTALITEM5.2_25">'[145]A.P.U'!#REF!</definedName>
    <definedName name="TOTALITEM5.2_26">'[145]A.P.U'!#REF!</definedName>
    <definedName name="TOTALITEM5.2_27">'[145]A.P.U'!#REF!</definedName>
    <definedName name="TOTALITEM5.2_28">'[145]A.P.U'!#REF!</definedName>
    <definedName name="TOTALITEM5.2_29">'[145]A.P.U'!#REF!</definedName>
    <definedName name="TOTALITEM5.2_3">'[146]A.P.U'!#REF!</definedName>
    <definedName name="TOTALITEM5.2_30">'[145]A.P.U'!#REF!</definedName>
    <definedName name="TOTALITEM5.2_31">'[145]A.P.U'!#REF!</definedName>
    <definedName name="TOTALITEM5.2_32">'[145]A.P.U'!#REF!</definedName>
    <definedName name="TOTALITEM5.2_33">'[145]A.P.U'!#REF!</definedName>
    <definedName name="TOTALITEM5.2_34">'[145]A.P.U'!#REF!</definedName>
    <definedName name="TOTALITEM5.2_35">'[145]A.P.U'!#REF!</definedName>
    <definedName name="TOTALITEM5.2_36">'[145]A.P.U'!#REF!</definedName>
    <definedName name="TOTALITEM5.2_37">'[145]A.P.U'!#REF!</definedName>
    <definedName name="TOTALITEM5.2_38">'[145]A.P.U'!#REF!</definedName>
    <definedName name="TOTALITEM5.2_39">'[145]A.P.U'!#REF!</definedName>
    <definedName name="TOTALITEM5.2_4">'[144]A.P.U'!#REF!</definedName>
    <definedName name="TOTALITEM5.2_40">'[145]A.P.U'!#REF!</definedName>
    <definedName name="TOTALITEM5.2_41">'[145]A.P.U'!#REF!</definedName>
    <definedName name="TOTALITEM5.2_42">'[145]A.P.U'!#REF!</definedName>
    <definedName name="TOTALITEM5.2_43">'[145]A.P.U'!#REF!</definedName>
    <definedName name="TOTALITEM5.2_44">'[145]A.P.U'!#REF!</definedName>
    <definedName name="TOTALITEM5.2_45">'[145]A.P.U'!#REF!</definedName>
    <definedName name="TOTALITEM5.2_46">'[145]A.P.U'!#REF!</definedName>
    <definedName name="TOTALITEM5.2_47">'[145]A.P.U'!#REF!</definedName>
    <definedName name="TOTALITEM5.2_48">'[145]A.P.U'!#REF!</definedName>
    <definedName name="TOTALITEM5.2_49">'[145]A.P.U'!#REF!</definedName>
    <definedName name="TOTALITEM5.2_5">'[145]A.P.U'!#REF!</definedName>
    <definedName name="TOTALITEM5.2_50">'[145]A.P.U'!#REF!</definedName>
    <definedName name="TOTALITEM5.2_51">'[145]A.P.U'!#REF!</definedName>
    <definedName name="TOTALITEM5.2_52">'[145]A.P.U'!#REF!</definedName>
    <definedName name="TOTALITEM5.2_53">'[145]A.P.U'!#REF!</definedName>
    <definedName name="TOTALITEM5.2_54">'[145]A.P.U'!#REF!</definedName>
    <definedName name="TOTALITEM5.2_55">'[145]A.P.U'!#REF!</definedName>
    <definedName name="TOTALITEM5.2_56">'[145]A.P.U'!#REF!</definedName>
    <definedName name="TOTALITEM5.2_57">'[145]A.P.U'!#REF!</definedName>
    <definedName name="TOTALITEM5.2_58">'[145]A.P.U'!#REF!</definedName>
    <definedName name="TOTALITEM5.2_59">'[144]A.P.U'!#REF!</definedName>
    <definedName name="TOTALITEM5.2_60">'[144]A.P.U'!#REF!</definedName>
    <definedName name="TOTALITEM5.2_61">'[145]A.P.U'!#REF!</definedName>
    <definedName name="TOTALITEM5.2_62">'[145]A.P.U'!#REF!</definedName>
    <definedName name="TOTALITEM5.2_63">'[145]A.P.U'!#REF!</definedName>
    <definedName name="TOTALITEM5.2_64">'[145]A.P.U'!#REF!</definedName>
    <definedName name="TOTALITEM5.2_65">'[145]A.P.U'!#REF!</definedName>
    <definedName name="TOTALITEM5.2_66">'[145]A.P.U'!#REF!</definedName>
    <definedName name="TOTALITEM5.2_67">'[145]A.P.U'!#REF!</definedName>
    <definedName name="TOTALITEM5.2_68">'[145]A.P.U'!#REF!</definedName>
    <definedName name="TOTALITEM5.2_69">'[145]A.P.U'!#REF!</definedName>
    <definedName name="TOTALITEM5.2_70">'[145]A.P.U'!#REF!</definedName>
    <definedName name="TOTALITEM5.2_71">'[145]A.P.U'!#REF!</definedName>
    <definedName name="TOTALITEM5.2_72">'[145]A.P.U'!#REF!</definedName>
    <definedName name="TOTALITEM5.2_73">'[145]A.P.U'!#REF!</definedName>
    <definedName name="TOTALITEM5.2_74">'[145]A.P.U'!#REF!</definedName>
    <definedName name="TOTALITEM5.2_75">'[145]A.P.U'!#REF!</definedName>
    <definedName name="TOTALITEM5.2_76">'[145]A.P.U'!#REF!</definedName>
    <definedName name="TOTALITEM5.2_77">'[145]A.P.U'!#REF!</definedName>
    <definedName name="TOTALITEM5.2_78">'[145]A.P.U'!#REF!</definedName>
    <definedName name="TOTALITEM5.2_79">'[145]A.P.U'!#REF!</definedName>
    <definedName name="TOTALITEM5.2_80">'[145]A.P.U'!#REF!</definedName>
    <definedName name="TOTALITEM5.2_9">'[145]A.P.U'!#REF!</definedName>
    <definedName name="TOTALITEM5.3" localSheetId="5">'[143]A.P.U'!#REF!</definedName>
    <definedName name="TOTALITEM5.3">'[143]A.P.U'!#REF!</definedName>
    <definedName name="TOTALITEM5.3_1">'[144]A.P.U'!#REF!</definedName>
    <definedName name="TOTALITEM5.3_10">'[145]A.P.U'!#REF!</definedName>
    <definedName name="TOTALITEM5.3_11">'[145]A.P.U'!#REF!</definedName>
    <definedName name="TOTALITEM5.3_12">'[145]A.P.U'!#REF!</definedName>
    <definedName name="TOTALITEM5.3_13">'[145]A.P.U'!#REF!</definedName>
    <definedName name="TOTALITEM5.3_14">'[145]A.P.U'!#REF!</definedName>
    <definedName name="TOTALITEM5.3_15">'[145]A.P.U'!#REF!</definedName>
    <definedName name="TOTALITEM5.3_16">'[145]A.P.U'!#REF!</definedName>
    <definedName name="TOTALITEM5.3_17">'[145]A.P.U'!#REF!</definedName>
    <definedName name="TOTALITEM5.3_18">'[145]A.P.U'!#REF!</definedName>
    <definedName name="TOTALITEM5.3_19">'[145]A.P.U'!#REF!</definedName>
    <definedName name="TOTALITEM5.3_2">'[144]A.P.U'!#REF!</definedName>
    <definedName name="TOTALITEM5.3_20">'[145]A.P.U'!#REF!</definedName>
    <definedName name="TOTALITEM5.3_21">'[145]A.P.U'!#REF!</definedName>
    <definedName name="TOTALITEM5.3_22">'[145]A.P.U'!#REF!</definedName>
    <definedName name="TOTALITEM5.3_23">'[145]A.P.U'!#REF!</definedName>
    <definedName name="TOTALITEM5.3_24">'[145]A.P.U'!#REF!</definedName>
    <definedName name="TOTALITEM5.3_25">'[145]A.P.U'!#REF!</definedName>
    <definedName name="TOTALITEM5.3_26">'[145]A.P.U'!#REF!</definedName>
    <definedName name="TOTALITEM5.3_27">'[145]A.P.U'!#REF!</definedName>
    <definedName name="TOTALITEM5.3_28">'[145]A.P.U'!#REF!</definedName>
    <definedName name="TOTALITEM5.3_29">'[145]A.P.U'!#REF!</definedName>
    <definedName name="TOTALITEM5.3_3">'[146]A.P.U'!#REF!</definedName>
    <definedName name="TOTALITEM5.3_30">'[145]A.P.U'!#REF!</definedName>
    <definedName name="TOTALITEM5.3_31">'[145]A.P.U'!#REF!</definedName>
    <definedName name="TOTALITEM5.3_32">'[145]A.P.U'!#REF!</definedName>
    <definedName name="TOTALITEM5.3_33">'[145]A.P.U'!#REF!</definedName>
    <definedName name="TOTALITEM5.3_34">'[145]A.P.U'!#REF!</definedName>
    <definedName name="TOTALITEM5.3_35">'[145]A.P.U'!#REF!</definedName>
    <definedName name="TOTALITEM5.3_36">'[145]A.P.U'!#REF!</definedName>
    <definedName name="TOTALITEM5.3_37">'[145]A.P.U'!#REF!</definedName>
    <definedName name="TOTALITEM5.3_38">'[145]A.P.U'!#REF!</definedName>
    <definedName name="TOTALITEM5.3_39">'[145]A.P.U'!#REF!</definedName>
    <definedName name="TOTALITEM5.3_4">'[144]A.P.U'!#REF!</definedName>
    <definedName name="TOTALITEM5.3_40">'[145]A.P.U'!#REF!</definedName>
    <definedName name="TOTALITEM5.3_41">'[145]A.P.U'!#REF!</definedName>
    <definedName name="TOTALITEM5.3_42">'[145]A.P.U'!#REF!</definedName>
    <definedName name="TOTALITEM5.3_43">'[145]A.P.U'!#REF!</definedName>
    <definedName name="TOTALITEM5.3_44">'[145]A.P.U'!#REF!</definedName>
    <definedName name="TOTALITEM5.3_45">'[145]A.P.U'!#REF!</definedName>
    <definedName name="TOTALITEM5.3_46">'[145]A.P.U'!#REF!</definedName>
    <definedName name="TOTALITEM5.3_47">'[145]A.P.U'!#REF!</definedName>
    <definedName name="TOTALITEM5.3_48">'[145]A.P.U'!#REF!</definedName>
    <definedName name="TOTALITEM5.3_49">'[145]A.P.U'!#REF!</definedName>
    <definedName name="TOTALITEM5.3_5">'[145]A.P.U'!#REF!</definedName>
    <definedName name="TOTALITEM5.3_50">'[145]A.P.U'!#REF!</definedName>
    <definedName name="TOTALITEM5.3_51">'[145]A.P.U'!#REF!</definedName>
    <definedName name="TOTALITEM5.3_52">'[145]A.P.U'!#REF!</definedName>
    <definedName name="TOTALITEM5.3_53">'[145]A.P.U'!#REF!</definedName>
    <definedName name="TOTALITEM5.3_54">'[145]A.P.U'!#REF!</definedName>
    <definedName name="TOTALITEM5.3_55">'[145]A.P.U'!#REF!</definedName>
    <definedName name="TOTALITEM5.3_56">'[145]A.P.U'!#REF!</definedName>
    <definedName name="TOTALITEM5.3_57">'[145]A.P.U'!#REF!</definedName>
    <definedName name="TOTALITEM5.3_58">'[145]A.P.U'!#REF!</definedName>
    <definedName name="TOTALITEM5.3_59">'[144]A.P.U'!#REF!</definedName>
    <definedName name="TOTALITEM5.3_60">'[144]A.P.U'!#REF!</definedName>
    <definedName name="TOTALITEM5.3_61">'[145]A.P.U'!#REF!</definedName>
    <definedName name="TOTALITEM5.3_62">'[145]A.P.U'!#REF!</definedName>
    <definedName name="TOTALITEM5.3_63">'[145]A.P.U'!#REF!</definedName>
    <definedName name="TOTALITEM5.3_64">'[145]A.P.U'!#REF!</definedName>
    <definedName name="TOTALITEM5.3_65">'[145]A.P.U'!#REF!</definedName>
    <definedName name="TOTALITEM5.3_66">'[145]A.P.U'!#REF!</definedName>
    <definedName name="TOTALITEM5.3_67">'[145]A.P.U'!#REF!</definedName>
    <definedName name="TOTALITEM5.3_68">'[145]A.P.U'!#REF!</definedName>
    <definedName name="TOTALITEM5.3_69">'[145]A.P.U'!#REF!</definedName>
    <definedName name="TOTALITEM5.3_70">'[145]A.P.U'!#REF!</definedName>
    <definedName name="TOTALITEM5.3_71">'[145]A.P.U'!#REF!</definedName>
    <definedName name="TOTALITEM5.3_72">'[145]A.P.U'!#REF!</definedName>
    <definedName name="TOTALITEM5.3_73">'[145]A.P.U'!#REF!</definedName>
    <definedName name="TOTALITEM5.3_74">'[145]A.P.U'!#REF!</definedName>
    <definedName name="TOTALITEM5.3_75">'[145]A.P.U'!#REF!</definedName>
    <definedName name="TOTALITEM5.3_76">'[145]A.P.U'!#REF!</definedName>
    <definedName name="TOTALITEM5.3_77">'[145]A.P.U'!#REF!</definedName>
    <definedName name="TOTALITEM5.3_78">'[145]A.P.U'!#REF!</definedName>
    <definedName name="TOTALITEM5.3_79">'[145]A.P.U'!#REF!</definedName>
    <definedName name="TOTALITEM5.3_80">'[145]A.P.U'!#REF!</definedName>
    <definedName name="TOTALITEM5.3_9">'[145]A.P.U'!#REF!</definedName>
    <definedName name="TOTALITEM5.4" localSheetId="5">'[143]A.P.U'!#REF!</definedName>
    <definedName name="TOTALITEM5.4">'[143]A.P.U'!#REF!</definedName>
    <definedName name="TOTALITEM5.4_1">'[144]A.P.U'!#REF!</definedName>
    <definedName name="TOTALITEM5.4_10">'[145]A.P.U'!#REF!</definedName>
    <definedName name="TOTALITEM5.4_11">'[145]A.P.U'!#REF!</definedName>
    <definedName name="TOTALITEM5.4_12">'[145]A.P.U'!#REF!</definedName>
    <definedName name="TOTALITEM5.4_13">'[145]A.P.U'!#REF!</definedName>
    <definedName name="TOTALITEM5.4_14">'[145]A.P.U'!#REF!</definedName>
    <definedName name="TOTALITEM5.4_15">'[145]A.P.U'!#REF!</definedName>
    <definedName name="TOTALITEM5.4_16">'[145]A.P.U'!#REF!</definedName>
    <definedName name="TOTALITEM5.4_17">'[145]A.P.U'!#REF!</definedName>
    <definedName name="TOTALITEM5.4_18">'[145]A.P.U'!#REF!</definedName>
    <definedName name="TOTALITEM5.4_19">'[145]A.P.U'!#REF!</definedName>
    <definedName name="TOTALITEM5.4_2">'[144]A.P.U'!#REF!</definedName>
    <definedName name="TOTALITEM5.4_20">'[145]A.P.U'!#REF!</definedName>
    <definedName name="TOTALITEM5.4_21">'[145]A.P.U'!#REF!</definedName>
    <definedName name="TOTALITEM5.4_22">'[145]A.P.U'!#REF!</definedName>
    <definedName name="TOTALITEM5.4_23">'[145]A.P.U'!#REF!</definedName>
    <definedName name="TOTALITEM5.4_24">'[145]A.P.U'!#REF!</definedName>
    <definedName name="TOTALITEM5.4_25">'[145]A.P.U'!#REF!</definedName>
    <definedName name="TOTALITEM5.4_26">'[145]A.P.U'!#REF!</definedName>
    <definedName name="TOTALITEM5.4_27">'[145]A.P.U'!#REF!</definedName>
    <definedName name="TOTALITEM5.4_28">'[145]A.P.U'!#REF!</definedName>
    <definedName name="TOTALITEM5.4_29">'[145]A.P.U'!#REF!</definedName>
    <definedName name="TOTALITEM5.4_3">'[146]A.P.U'!#REF!</definedName>
    <definedName name="TOTALITEM5.4_30">'[145]A.P.U'!#REF!</definedName>
    <definedName name="TOTALITEM5.4_31">'[145]A.P.U'!#REF!</definedName>
    <definedName name="TOTALITEM5.4_32">'[145]A.P.U'!#REF!</definedName>
    <definedName name="TOTALITEM5.4_33">'[145]A.P.U'!#REF!</definedName>
    <definedName name="TOTALITEM5.4_34">'[145]A.P.U'!#REF!</definedName>
    <definedName name="TOTALITEM5.4_35">'[145]A.P.U'!#REF!</definedName>
    <definedName name="TOTALITEM5.4_36">'[145]A.P.U'!#REF!</definedName>
    <definedName name="TOTALITEM5.4_37">'[145]A.P.U'!#REF!</definedName>
    <definedName name="TOTALITEM5.4_38">'[145]A.P.U'!#REF!</definedName>
    <definedName name="TOTALITEM5.4_39">'[145]A.P.U'!#REF!</definedName>
    <definedName name="TOTALITEM5.4_4">'[144]A.P.U'!#REF!</definedName>
    <definedName name="TOTALITEM5.4_40">'[145]A.P.U'!#REF!</definedName>
    <definedName name="TOTALITEM5.4_41">'[145]A.P.U'!#REF!</definedName>
    <definedName name="TOTALITEM5.4_42">'[145]A.P.U'!#REF!</definedName>
    <definedName name="TOTALITEM5.4_43">'[145]A.P.U'!#REF!</definedName>
    <definedName name="TOTALITEM5.4_44">'[145]A.P.U'!#REF!</definedName>
    <definedName name="TOTALITEM5.4_45">'[145]A.P.U'!#REF!</definedName>
    <definedName name="TOTALITEM5.4_46">'[145]A.P.U'!#REF!</definedName>
    <definedName name="TOTALITEM5.4_47">'[145]A.P.U'!#REF!</definedName>
    <definedName name="TOTALITEM5.4_48">'[145]A.P.U'!#REF!</definedName>
    <definedName name="TOTALITEM5.4_49">'[145]A.P.U'!#REF!</definedName>
    <definedName name="TOTALITEM5.4_5">'[145]A.P.U'!#REF!</definedName>
    <definedName name="TOTALITEM5.4_50">'[145]A.P.U'!#REF!</definedName>
    <definedName name="TOTALITEM5.4_51">'[145]A.P.U'!#REF!</definedName>
    <definedName name="TOTALITEM5.4_52">'[145]A.P.U'!#REF!</definedName>
    <definedName name="TOTALITEM5.4_53">'[145]A.P.U'!#REF!</definedName>
    <definedName name="TOTALITEM5.4_54">'[145]A.P.U'!#REF!</definedName>
    <definedName name="TOTALITEM5.4_55">'[145]A.P.U'!#REF!</definedName>
    <definedName name="TOTALITEM5.4_56">'[145]A.P.U'!#REF!</definedName>
    <definedName name="TOTALITEM5.4_57">'[145]A.P.U'!#REF!</definedName>
    <definedName name="TOTALITEM5.4_58">'[145]A.P.U'!#REF!</definedName>
    <definedName name="TOTALITEM5.4_59">'[144]A.P.U'!#REF!</definedName>
    <definedName name="TOTALITEM5.4_60">'[144]A.P.U'!#REF!</definedName>
    <definedName name="TOTALITEM5.4_61">'[145]A.P.U'!#REF!</definedName>
    <definedName name="TOTALITEM5.4_62">'[145]A.P.U'!#REF!</definedName>
    <definedName name="TOTALITEM5.4_63">'[145]A.P.U'!#REF!</definedName>
    <definedName name="TOTALITEM5.4_64">'[145]A.P.U'!#REF!</definedName>
    <definedName name="TOTALITEM5.4_65">'[145]A.P.U'!#REF!</definedName>
    <definedName name="TOTALITEM5.4_66">'[145]A.P.U'!#REF!</definedName>
    <definedName name="TOTALITEM5.4_67">'[145]A.P.U'!#REF!</definedName>
    <definedName name="TOTALITEM5.4_68">'[145]A.P.U'!#REF!</definedName>
    <definedName name="TOTALITEM5.4_69">'[145]A.P.U'!#REF!</definedName>
    <definedName name="TOTALITEM5.4_70">'[145]A.P.U'!#REF!</definedName>
    <definedName name="TOTALITEM5.4_71">'[145]A.P.U'!#REF!</definedName>
    <definedName name="TOTALITEM5.4_72">'[145]A.P.U'!#REF!</definedName>
    <definedName name="TOTALITEM5.4_73">'[145]A.P.U'!#REF!</definedName>
    <definedName name="TOTALITEM5.4_74">'[145]A.P.U'!#REF!</definedName>
    <definedName name="TOTALITEM5.4_75">'[145]A.P.U'!#REF!</definedName>
    <definedName name="TOTALITEM5.4_76">'[145]A.P.U'!#REF!</definedName>
    <definedName name="TOTALITEM5.4_77">'[145]A.P.U'!#REF!</definedName>
    <definedName name="TOTALITEM5.4_78">'[145]A.P.U'!#REF!</definedName>
    <definedName name="TOTALITEM5.4_79">'[145]A.P.U'!#REF!</definedName>
    <definedName name="TOTALITEM5.4_80">'[145]A.P.U'!#REF!</definedName>
    <definedName name="TOTALITEM5.4_9">'[145]A.P.U'!#REF!</definedName>
    <definedName name="TOTALITEM6.1" localSheetId="5">'[143]A.P.U'!#REF!</definedName>
    <definedName name="TOTALITEM6.1">'[143]A.P.U'!#REF!</definedName>
    <definedName name="TOTALITEM6.1_1">'[144]A.P.U'!#REF!</definedName>
    <definedName name="TOTALITEM6.1_10">'[145]A.P.U'!#REF!</definedName>
    <definedName name="TOTALITEM6.1_11">'[145]A.P.U'!#REF!</definedName>
    <definedName name="TOTALITEM6.1_12">'[145]A.P.U'!#REF!</definedName>
    <definedName name="TOTALITEM6.1_13">'[145]A.P.U'!#REF!</definedName>
    <definedName name="TOTALITEM6.1_14">'[145]A.P.U'!#REF!</definedName>
    <definedName name="TOTALITEM6.1_15">'[145]A.P.U'!#REF!</definedName>
    <definedName name="TOTALITEM6.1_16">'[145]A.P.U'!#REF!</definedName>
    <definedName name="TOTALITEM6.1_17">'[145]A.P.U'!#REF!</definedName>
    <definedName name="TOTALITEM6.1_18">'[145]A.P.U'!#REF!</definedName>
    <definedName name="TOTALITEM6.1_19">'[145]A.P.U'!#REF!</definedName>
    <definedName name="TOTALITEM6.1_2">'[144]A.P.U'!#REF!</definedName>
    <definedName name="TOTALITEM6.1_20">'[145]A.P.U'!#REF!</definedName>
    <definedName name="TOTALITEM6.1_21">'[145]A.P.U'!#REF!</definedName>
    <definedName name="TOTALITEM6.1_22">'[145]A.P.U'!#REF!</definedName>
    <definedName name="TOTALITEM6.1_23">'[145]A.P.U'!#REF!</definedName>
    <definedName name="TOTALITEM6.1_24">'[145]A.P.U'!#REF!</definedName>
    <definedName name="TOTALITEM6.1_25">'[145]A.P.U'!#REF!</definedName>
    <definedName name="TOTALITEM6.1_26">'[145]A.P.U'!#REF!</definedName>
    <definedName name="TOTALITEM6.1_27">'[145]A.P.U'!#REF!</definedName>
    <definedName name="TOTALITEM6.1_28">'[145]A.P.U'!#REF!</definedName>
    <definedName name="TOTALITEM6.1_29">'[145]A.P.U'!#REF!</definedName>
    <definedName name="TOTALITEM6.1_3">'[146]A.P.U'!#REF!</definedName>
    <definedName name="TOTALITEM6.1_30">'[145]A.P.U'!#REF!</definedName>
    <definedName name="TOTALITEM6.1_31">'[145]A.P.U'!#REF!</definedName>
    <definedName name="TOTALITEM6.1_32">'[145]A.P.U'!#REF!</definedName>
    <definedName name="TOTALITEM6.1_33">'[145]A.P.U'!#REF!</definedName>
    <definedName name="TOTALITEM6.1_34">'[145]A.P.U'!#REF!</definedName>
    <definedName name="TOTALITEM6.1_35">'[145]A.P.U'!#REF!</definedName>
    <definedName name="TOTALITEM6.1_36">'[145]A.P.U'!#REF!</definedName>
    <definedName name="TOTALITEM6.1_37">'[145]A.P.U'!#REF!</definedName>
    <definedName name="TOTALITEM6.1_38">'[145]A.P.U'!#REF!</definedName>
    <definedName name="TOTALITEM6.1_39">'[145]A.P.U'!#REF!</definedName>
    <definedName name="TOTALITEM6.1_4">'[144]A.P.U'!#REF!</definedName>
    <definedName name="TOTALITEM6.1_40">'[145]A.P.U'!#REF!</definedName>
    <definedName name="TOTALITEM6.1_41">'[145]A.P.U'!#REF!</definedName>
    <definedName name="TOTALITEM6.1_42">'[145]A.P.U'!#REF!</definedName>
    <definedName name="TOTALITEM6.1_43">'[145]A.P.U'!#REF!</definedName>
    <definedName name="TOTALITEM6.1_44">'[145]A.P.U'!#REF!</definedName>
    <definedName name="TOTALITEM6.1_45">'[145]A.P.U'!#REF!</definedName>
    <definedName name="TOTALITEM6.1_46">'[145]A.P.U'!#REF!</definedName>
    <definedName name="TOTALITEM6.1_47">'[145]A.P.U'!#REF!</definedName>
    <definedName name="TOTALITEM6.1_48">'[145]A.P.U'!#REF!</definedName>
    <definedName name="TOTALITEM6.1_49">'[145]A.P.U'!#REF!</definedName>
    <definedName name="TOTALITEM6.1_5">'[145]A.P.U'!#REF!</definedName>
    <definedName name="TOTALITEM6.1_50">'[145]A.P.U'!#REF!</definedName>
    <definedName name="TOTALITEM6.1_51">'[145]A.P.U'!#REF!</definedName>
    <definedName name="TOTALITEM6.1_52">'[145]A.P.U'!#REF!</definedName>
    <definedName name="TOTALITEM6.1_53">'[145]A.P.U'!#REF!</definedName>
    <definedName name="TOTALITEM6.1_54">'[145]A.P.U'!#REF!</definedName>
    <definedName name="TOTALITEM6.1_55">'[145]A.P.U'!#REF!</definedName>
    <definedName name="TOTALITEM6.1_56">'[145]A.P.U'!#REF!</definedName>
    <definedName name="TOTALITEM6.1_57">'[145]A.P.U'!#REF!</definedName>
    <definedName name="TOTALITEM6.1_58">'[145]A.P.U'!#REF!</definedName>
    <definedName name="TOTALITEM6.1_59">'[144]A.P.U'!#REF!</definedName>
    <definedName name="TOTALITEM6.1_60">'[144]A.P.U'!#REF!</definedName>
    <definedName name="TOTALITEM6.1_61">'[145]A.P.U'!#REF!</definedName>
    <definedName name="TOTALITEM6.1_62">'[145]A.P.U'!#REF!</definedName>
    <definedName name="TOTALITEM6.1_63">'[145]A.P.U'!#REF!</definedName>
    <definedName name="TOTALITEM6.1_64">'[145]A.P.U'!#REF!</definedName>
    <definedName name="TOTALITEM6.1_65">'[145]A.P.U'!#REF!</definedName>
    <definedName name="TOTALITEM6.1_66">'[145]A.P.U'!#REF!</definedName>
    <definedName name="TOTALITEM6.1_67">'[145]A.P.U'!#REF!</definedName>
    <definedName name="TOTALITEM6.1_68">'[145]A.P.U'!#REF!</definedName>
    <definedName name="TOTALITEM6.1_69">'[145]A.P.U'!#REF!</definedName>
    <definedName name="TOTALITEM6.1_70">'[145]A.P.U'!#REF!</definedName>
    <definedName name="TOTALITEM6.1_71">'[145]A.P.U'!#REF!</definedName>
    <definedName name="TOTALITEM6.1_72">'[145]A.P.U'!#REF!</definedName>
    <definedName name="TOTALITEM6.1_73">'[145]A.P.U'!#REF!</definedName>
    <definedName name="TOTALITEM6.1_74">'[145]A.P.U'!#REF!</definedName>
    <definedName name="TOTALITEM6.1_75">'[145]A.P.U'!#REF!</definedName>
    <definedName name="TOTALITEM6.1_76">'[145]A.P.U'!#REF!</definedName>
    <definedName name="TOTALITEM6.1_77">'[145]A.P.U'!#REF!</definedName>
    <definedName name="TOTALITEM6.1_78">'[145]A.P.U'!#REF!</definedName>
    <definedName name="TOTALITEM6.1_79">'[145]A.P.U'!#REF!</definedName>
    <definedName name="TOTALITEM6.1_80">'[145]A.P.U'!#REF!</definedName>
    <definedName name="TOTALITEM6.1_9">'[145]A.P.U'!#REF!</definedName>
    <definedName name="TOTALITEM6.2" localSheetId="5">'[143]A.P.U'!#REF!</definedName>
    <definedName name="TOTALITEM6.2">'[143]A.P.U'!#REF!</definedName>
    <definedName name="TOTALITEM6.2_1">'[144]A.P.U'!#REF!</definedName>
    <definedName name="TOTALITEM6.2_10">'[145]A.P.U'!#REF!</definedName>
    <definedName name="TOTALITEM6.2_11">'[145]A.P.U'!#REF!</definedName>
    <definedName name="TOTALITEM6.2_12">'[145]A.P.U'!#REF!</definedName>
    <definedName name="TOTALITEM6.2_13">'[145]A.P.U'!#REF!</definedName>
    <definedName name="TOTALITEM6.2_14">'[145]A.P.U'!#REF!</definedName>
    <definedName name="TOTALITEM6.2_15">'[145]A.P.U'!#REF!</definedName>
    <definedName name="TOTALITEM6.2_16">'[145]A.P.U'!#REF!</definedName>
    <definedName name="TOTALITEM6.2_17">'[145]A.P.U'!#REF!</definedName>
    <definedName name="TOTALITEM6.2_18">'[145]A.P.U'!#REF!</definedName>
    <definedName name="TOTALITEM6.2_19">'[145]A.P.U'!#REF!</definedName>
    <definedName name="TOTALITEM6.2_2">'[144]A.P.U'!#REF!</definedName>
    <definedName name="TOTALITEM6.2_20">'[145]A.P.U'!#REF!</definedName>
    <definedName name="TOTALITEM6.2_21">'[145]A.P.U'!#REF!</definedName>
    <definedName name="TOTALITEM6.2_22">'[145]A.P.U'!#REF!</definedName>
    <definedName name="TOTALITEM6.2_23">'[145]A.P.U'!#REF!</definedName>
    <definedName name="TOTALITEM6.2_24">'[145]A.P.U'!#REF!</definedName>
    <definedName name="TOTALITEM6.2_25">'[145]A.P.U'!#REF!</definedName>
    <definedName name="TOTALITEM6.2_26">'[145]A.P.U'!#REF!</definedName>
    <definedName name="TOTALITEM6.2_27">'[145]A.P.U'!#REF!</definedName>
    <definedName name="TOTALITEM6.2_28">'[145]A.P.U'!#REF!</definedName>
    <definedName name="TOTALITEM6.2_29">'[145]A.P.U'!#REF!</definedName>
    <definedName name="TOTALITEM6.2_3">'[146]A.P.U'!#REF!</definedName>
    <definedName name="TOTALITEM6.2_30">'[145]A.P.U'!#REF!</definedName>
    <definedName name="TOTALITEM6.2_31">'[145]A.P.U'!#REF!</definedName>
    <definedName name="TOTALITEM6.2_32">'[145]A.P.U'!#REF!</definedName>
    <definedName name="TOTALITEM6.2_33">'[145]A.P.U'!#REF!</definedName>
    <definedName name="TOTALITEM6.2_34">'[145]A.P.U'!#REF!</definedName>
    <definedName name="TOTALITEM6.2_35">'[145]A.P.U'!#REF!</definedName>
    <definedName name="TOTALITEM6.2_36">'[145]A.P.U'!#REF!</definedName>
    <definedName name="TOTALITEM6.2_37">'[145]A.P.U'!#REF!</definedName>
    <definedName name="TOTALITEM6.2_38">'[145]A.P.U'!#REF!</definedName>
    <definedName name="TOTALITEM6.2_39">'[145]A.P.U'!#REF!</definedName>
    <definedName name="TOTALITEM6.2_4">'[144]A.P.U'!#REF!</definedName>
    <definedName name="TOTALITEM6.2_40">'[145]A.P.U'!#REF!</definedName>
    <definedName name="TOTALITEM6.2_41">'[145]A.P.U'!#REF!</definedName>
    <definedName name="TOTALITEM6.2_42">'[145]A.P.U'!#REF!</definedName>
    <definedName name="TOTALITEM6.2_43">'[145]A.P.U'!#REF!</definedName>
    <definedName name="TOTALITEM6.2_44">'[145]A.P.U'!#REF!</definedName>
    <definedName name="TOTALITEM6.2_45">'[145]A.P.U'!#REF!</definedName>
    <definedName name="TOTALITEM6.2_46">'[145]A.P.U'!#REF!</definedName>
    <definedName name="TOTALITEM6.2_47">'[145]A.P.U'!#REF!</definedName>
    <definedName name="TOTALITEM6.2_48">'[145]A.P.U'!#REF!</definedName>
    <definedName name="TOTALITEM6.2_49">'[145]A.P.U'!#REF!</definedName>
    <definedName name="TOTALITEM6.2_5">'[145]A.P.U'!#REF!</definedName>
    <definedName name="TOTALITEM6.2_50">'[145]A.P.U'!#REF!</definedName>
    <definedName name="TOTALITEM6.2_51">'[145]A.P.U'!#REF!</definedName>
    <definedName name="TOTALITEM6.2_52">'[145]A.P.U'!#REF!</definedName>
    <definedName name="TOTALITEM6.2_53">'[145]A.P.U'!#REF!</definedName>
    <definedName name="TOTALITEM6.2_54">'[145]A.P.U'!#REF!</definedName>
    <definedName name="TOTALITEM6.2_55">'[145]A.P.U'!#REF!</definedName>
    <definedName name="TOTALITEM6.2_56">'[145]A.P.U'!#REF!</definedName>
    <definedName name="TOTALITEM6.2_57">'[145]A.P.U'!#REF!</definedName>
    <definedName name="TOTALITEM6.2_58">'[145]A.P.U'!#REF!</definedName>
    <definedName name="TOTALITEM6.2_59">'[144]A.P.U'!#REF!</definedName>
    <definedName name="TOTALITEM6.2_60">'[144]A.P.U'!#REF!</definedName>
    <definedName name="TOTALITEM6.2_61">'[145]A.P.U'!#REF!</definedName>
    <definedName name="TOTALITEM6.2_62">'[145]A.P.U'!#REF!</definedName>
    <definedName name="TOTALITEM6.2_63">'[145]A.P.U'!#REF!</definedName>
    <definedName name="TOTALITEM6.2_64">'[145]A.P.U'!#REF!</definedName>
    <definedName name="TOTALITEM6.2_65">'[145]A.P.U'!#REF!</definedName>
    <definedName name="TOTALITEM6.2_66">'[145]A.P.U'!#REF!</definedName>
    <definedName name="TOTALITEM6.2_67">'[145]A.P.U'!#REF!</definedName>
    <definedName name="TOTALITEM6.2_68">'[145]A.P.U'!#REF!</definedName>
    <definedName name="TOTALITEM6.2_69">'[145]A.P.U'!#REF!</definedName>
    <definedName name="TOTALITEM6.2_70">'[145]A.P.U'!#REF!</definedName>
    <definedName name="TOTALITEM6.2_71">'[145]A.P.U'!#REF!</definedName>
    <definedName name="TOTALITEM6.2_72">'[145]A.P.U'!#REF!</definedName>
    <definedName name="TOTALITEM6.2_73">'[145]A.P.U'!#REF!</definedName>
    <definedName name="TOTALITEM6.2_74">'[145]A.P.U'!#REF!</definedName>
    <definedName name="TOTALITEM6.2_75">'[145]A.P.U'!#REF!</definedName>
    <definedName name="TOTALITEM6.2_76">'[145]A.P.U'!#REF!</definedName>
    <definedName name="TOTALITEM6.2_77">'[145]A.P.U'!#REF!</definedName>
    <definedName name="TOTALITEM6.2_78">'[145]A.P.U'!#REF!</definedName>
    <definedName name="TOTALITEM6.2_79">'[145]A.P.U'!#REF!</definedName>
    <definedName name="TOTALITEM6.2_80">'[145]A.P.U'!#REF!</definedName>
    <definedName name="TOTALITEM6.2_9">'[145]A.P.U'!#REF!</definedName>
    <definedName name="TOTALITEM6.3" localSheetId="5">'[143]A.P.U'!#REF!</definedName>
    <definedName name="TOTALITEM6.3">'[143]A.P.U'!#REF!</definedName>
    <definedName name="TOTALITEM6.3_1">'[144]A.P.U'!#REF!</definedName>
    <definedName name="TOTALITEM6.3_10">'[145]A.P.U'!#REF!</definedName>
    <definedName name="TOTALITEM6.3_11">'[145]A.P.U'!#REF!</definedName>
    <definedName name="TOTALITEM6.3_12">'[145]A.P.U'!#REF!</definedName>
    <definedName name="TOTALITEM6.3_13">'[145]A.P.U'!#REF!</definedName>
    <definedName name="TOTALITEM6.3_14">'[145]A.P.U'!#REF!</definedName>
    <definedName name="TOTALITEM6.3_15">'[145]A.P.U'!#REF!</definedName>
    <definedName name="TOTALITEM6.3_16">'[145]A.P.U'!#REF!</definedName>
    <definedName name="TOTALITEM6.3_17">'[145]A.P.U'!#REF!</definedName>
    <definedName name="TOTALITEM6.3_18">'[145]A.P.U'!#REF!</definedName>
    <definedName name="TOTALITEM6.3_19">'[145]A.P.U'!#REF!</definedName>
    <definedName name="TOTALITEM6.3_2">'[144]A.P.U'!#REF!</definedName>
    <definedName name="TOTALITEM6.3_20">'[145]A.P.U'!#REF!</definedName>
    <definedName name="TOTALITEM6.3_21">'[145]A.P.U'!#REF!</definedName>
    <definedName name="TOTALITEM6.3_22">'[145]A.P.U'!#REF!</definedName>
    <definedName name="TOTALITEM6.3_23">'[145]A.P.U'!#REF!</definedName>
    <definedName name="TOTALITEM6.3_24">'[145]A.P.U'!#REF!</definedName>
    <definedName name="TOTALITEM6.3_25">'[145]A.P.U'!#REF!</definedName>
    <definedName name="TOTALITEM6.3_26">'[145]A.P.U'!#REF!</definedName>
    <definedName name="TOTALITEM6.3_27">'[145]A.P.U'!#REF!</definedName>
    <definedName name="TOTALITEM6.3_28">'[145]A.P.U'!#REF!</definedName>
    <definedName name="TOTALITEM6.3_29">'[145]A.P.U'!#REF!</definedName>
    <definedName name="TOTALITEM6.3_3">'[146]A.P.U'!#REF!</definedName>
    <definedName name="TOTALITEM6.3_30">'[145]A.P.U'!#REF!</definedName>
    <definedName name="TOTALITEM6.3_31">'[145]A.P.U'!#REF!</definedName>
    <definedName name="TOTALITEM6.3_32">'[145]A.P.U'!#REF!</definedName>
    <definedName name="TOTALITEM6.3_33">'[145]A.P.U'!#REF!</definedName>
    <definedName name="TOTALITEM6.3_34">'[145]A.P.U'!#REF!</definedName>
    <definedName name="TOTALITEM6.3_35">'[145]A.P.U'!#REF!</definedName>
    <definedName name="TOTALITEM6.3_36">'[145]A.P.U'!#REF!</definedName>
    <definedName name="TOTALITEM6.3_37">'[145]A.P.U'!#REF!</definedName>
    <definedName name="TOTALITEM6.3_38">'[145]A.P.U'!#REF!</definedName>
    <definedName name="TOTALITEM6.3_39">'[145]A.P.U'!#REF!</definedName>
    <definedName name="TOTALITEM6.3_4">'[144]A.P.U'!#REF!</definedName>
    <definedName name="TOTALITEM6.3_40">'[145]A.P.U'!#REF!</definedName>
    <definedName name="TOTALITEM6.3_41">'[145]A.P.U'!#REF!</definedName>
    <definedName name="TOTALITEM6.3_42">'[145]A.P.U'!#REF!</definedName>
    <definedName name="TOTALITEM6.3_43">'[145]A.P.U'!#REF!</definedName>
    <definedName name="TOTALITEM6.3_44">'[145]A.P.U'!#REF!</definedName>
    <definedName name="TOTALITEM6.3_45">'[145]A.P.U'!#REF!</definedName>
    <definedName name="TOTALITEM6.3_46">'[145]A.P.U'!#REF!</definedName>
    <definedName name="TOTALITEM6.3_47">'[145]A.P.U'!#REF!</definedName>
    <definedName name="TOTALITEM6.3_48">'[145]A.P.U'!#REF!</definedName>
    <definedName name="TOTALITEM6.3_49">'[145]A.P.U'!#REF!</definedName>
    <definedName name="TOTALITEM6.3_5">'[145]A.P.U'!#REF!</definedName>
    <definedName name="TOTALITEM6.3_50">'[145]A.P.U'!#REF!</definedName>
    <definedName name="TOTALITEM6.3_51">'[145]A.P.U'!#REF!</definedName>
    <definedName name="TOTALITEM6.3_52">'[145]A.P.U'!#REF!</definedName>
    <definedName name="TOTALITEM6.3_53">'[145]A.P.U'!#REF!</definedName>
    <definedName name="TOTALITEM6.3_54">'[145]A.P.U'!#REF!</definedName>
    <definedName name="TOTALITEM6.3_55">'[145]A.P.U'!#REF!</definedName>
    <definedName name="TOTALITEM6.3_56">'[145]A.P.U'!#REF!</definedName>
    <definedName name="TOTALITEM6.3_57">'[145]A.P.U'!#REF!</definedName>
    <definedName name="TOTALITEM6.3_58">'[145]A.P.U'!#REF!</definedName>
    <definedName name="TOTALITEM6.3_59">'[144]A.P.U'!#REF!</definedName>
    <definedName name="TOTALITEM6.3_60">'[144]A.P.U'!#REF!</definedName>
    <definedName name="TOTALITEM6.3_61">'[145]A.P.U'!#REF!</definedName>
    <definedName name="TOTALITEM6.3_62">'[145]A.P.U'!#REF!</definedName>
    <definedName name="TOTALITEM6.3_63">'[145]A.P.U'!#REF!</definedName>
    <definedName name="TOTALITEM6.3_64">'[145]A.P.U'!#REF!</definedName>
    <definedName name="TOTALITEM6.3_65">'[145]A.P.U'!#REF!</definedName>
    <definedName name="TOTALITEM6.3_66">'[145]A.P.U'!#REF!</definedName>
    <definedName name="TOTALITEM6.3_67">'[145]A.P.U'!#REF!</definedName>
    <definedName name="TOTALITEM6.3_68">'[145]A.P.U'!#REF!</definedName>
    <definedName name="TOTALITEM6.3_69">'[145]A.P.U'!#REF!</definedName>
    <definedName name="TOTALITEM6.3_70">'[145]A.P.U'!#REF!</definedName>
    <definedName name="TOTALITEM6.3_71">'[145]A.P.U'!#REF!</definedName>
    <definedName name="TOTALITEM6.3_72">'[145]A.P.U'!#REF!</definedName>
    <definedName name="TOTALITEM6.3_73">'[145]A.P.U'!#REF!</definedName>
    <definedName name="TOTALITEM6.3_74">'[145]A.P.U'!#REF!</definedName>
    <definedName name="TOTALITEM6.3_75">'[145]A.P.U'!#REF!</definedName>
    <definedName name="TOTALITEM6.3_76">'[145]A.P.U'!#REF!</definedName>
    <definedName name="TOTALITEM6.3_77">'[145]A.P.U'!#REF!</definedName>
    <definedName name="TOTALITEM6.3_78">'[145]A.P.U'!#REF!</definedName>
    <definedName name="TOTALITEM6.3_79">'[145]A.P.U'!#REF!</definedName>
    <definedName name="TOTALITEM6.3_80">'[145]A.P.U'!#REF!</definedName>
    <definedName name="TOTALITEM6.3_9">'[145]A.P.U'!#REF!</definedName>
    <definedName name="TOTALITEM7.1" localSheetId="5">'[143]A.P.U'!#REF!</definedName>
    <definedName name="TOTALITEM7.1">'[143]A.P.U'!#REF!</definedName>
    <definedName name="TOTALITEM7.1_1">'[144]A.P.U'!#REF!</definedName>
    <definedName name="TOTALITEM7.1_10">'[145]A.P.U'!#REF!</definedName>
    <definedName name="TOTALITEM7.1_11">'[145]A.P.U'!#REF!</definedName>
    <definedName name="TOTALITEM7.1_12">'[145]A.P.U'!#REF!</definedName>
    <definedName name="TOTALITEM7.1_13">'[145]A.P.U'!#REF!</definedName>
    <definedName name="TOTALITEM7.1_14">'[145]A.P.U'!#REF!</definedName>
    <definedName name="TOTALITEM7.1_15">'[145]A.P.U'!#REF!</definedName>
    <definedName name="TOTALITEM7.1_16">'[145]A.P.U'!#REF!</definedName>
    <definedName name="TOTALITEM7.1_17">'[145]A.P.U'!#REF!</definedName>
    <definedName name="TOTALITEM7.1_18">'[145]A.P.U'!#REF!</definedName>
    <definedName name="TOTALITEM7.1_19">'[145]A.P.U'!#REF!</definedName>
    <definedName name="TOTALITEM7.1_2">'[144]A.P.U'!#REF!</definedName>
    <definedName name="TOTALITEM7.1_20">'[145]A.P.U'!#REF!</definedName>
    <definedName name="TOTALITEM7.1_21">'[145]A.P.U'!#REF!</definedName>
    <definedName name="TOTALITEM7.1_22">'[145]A.P.U'!#REF!</definedName>
    <definedName name="TOTALITEM7.1_23">'[145]A.P.U'!#REF!</definedName>
    <definedName name="TOTALITEM7.1_24">'[145]A.P.U'!#REF!</definedName>
    <definedName name="TOTALITEM7.1_25">'[145]A.P.U'!#REF!</definedName>
    <definedName name="TOTALITEM7.1_26">'[145]A.P.U'!#REF!</definedName>
    <definedName name="TOTALITEM7.1_27">'[145]A.P.U'!#REF!</definedName>
    <definedName name="TOTALITEM7.1_28">'[145]A.P.U'!#REF!</definedName>
    <definedName name="TOTALITEM7.1_29">'[145]A.P.U'!#REF!</definedName>
    <definedName name="TOTALITEM7.1_3">'[146]A.P.U'!#REF!</definedName>
    <definedName name="TOTALITEM7.1_30">'[145]A.P.U'!#REF!</definedName>
    <definedName name="TOTALITEM7.1_31">'[145]A.P.U'!#REF!</definedName>
    <definedName name="TOTALITEM7.1_32">'[145]A.P.U'!#REF!</definedName>
    <definedName name="TOTALITEM7.1_33">'[145]A.P.U'!#REF!</definedName>
    <definedName name="TOTALITEM7.1_34">'[145]A.P.U'!#REF!</definedName>
    <definedName name="TOTALITEM7.1_35">'[145]A.P.U'!#REF!</definedName>
    <definedName name="TOTALITEM7.1_36">'[145]A.P.U'!#REF!</definedName>
    <definedName name="TOTALITEM7.1_37">'[145]A.P.U'!#REF!</definedName>
    <definedName name="TOTALITEM7.1_38">'[145]A.P.U'!#REF!</definedName>
    <definedName name="TOTALITEM7.1_39">'[145]A.P.U'!#REF!</definedName>
    <definedName name="TOTALITEM7.1_4">'[144]A.P.U'!#REF!</definedName>
    <definedName name="TOTALITEM7.1_40">'[145]A.P.U'!#REF!</definedName>
    <definedName name="TOTALITEM7.1_41">'[145]A.P.U'!#REF!</definedName>
    <definedName name="TOTALITEM7.1_42">'[145]A.P.U'!#REF!</definedName>
    <definedName name="TOTALITEM7.1_43">'[145]A.P.U'!#REF!</definedName>
    <definedName name="TOTALITEM7.1_44">'[145]A.P.U'!#REF!</definedName>
    <definedName name="TOTALITEM7.1_45">'[145]A.P.U'!#REF!</definedName>
    <definedName name="TOTALITEM7.1_46">'[145]A.P.U'!#REF!</definedName>
    <definedName name="TOTALITEM7.1_47">'[145]A.P.U'!#REF!</definedName>
    <definedName name="TOTALITEM7.1_48">'[145]A.P.U'!#REF!</definedName>
    <definedName name="TOTALITEM7.1_49">'[145]A.P.U'!#REF!</definedName>
    <definedName name="TOTALITEM7.1_5">'[145]A.P.U'!#REF!</definedName>
    <definedName name="TOTALITEM7.1_50">'[145]A.P.U'!#REF!</definedName>
    <definedName name="TOTALITEM7.1_51">'[145]A.P.U'!#REF!</definedName>
    <definedName name="TOTALITEM7.1_52">'[145]A.P.U'!#REF!</definedName>
    <definedName name="TOTALITEM7.1_53">'[145]A.P.U'!#REF!</definedName>
    <definedName name="TOTALITEM7.1_54">'[145]A.P.U'!#REF!</definedName>
    <definedName name="TOTALITEM7.1_55">'[145]A.P.U'!#REF!</definedName>
    <definedName name="TOTALITEM7.1_56">'[145]A.P.U'!#REF!</definedName>
    <definedName name="TOTALITEM7.1_57">'[145]A.P.U'!#REF!</definedName>
    <definedName name="TOTALITEM7.1_58">'[145]A.P.U'!#REF!</definedName>
    <definedName name="TOTALITEM7.1_59">'[144]A.P.U'!#REF!</definedName>
    <definedName name="TOTALITEM7.1_60">'[144]A.P.U'!#REF!</definedName>
    <definedName name="TOTALITEM7.1_61">'[145]A.P.U'!#REF!</definedName>
    <definedName name="TOTALITEM7.1_62">'[145]A.P.U'!#REF!</definedName>
    <definedName name="TOTALITEM7.1_63">'[145]A.P.U'!#REF!</definedName>
    <definedName name="TOTALITEM7.1_64">'[145]A.P.U'!#REF!</definedName>
    <definedName name="TOTALITEM7.1_65">'[145]A.P.U'!#REF!</definedName>
    <definedName name="TOTALITEM7.1_66">'[145]A.P.U'!#REF!</definedName>
    <definedName name="TOTALITEM7.1_67">'[145]A.P.U'!#REF!</definedName>
    <definedName name="TOTALITEM7.1_68">'[145]A.P.U'!#REF!</definedName>
    <definedName name="TOTALITEM7.1_69">'[145]A.P.U'!#REF!</definedName>
    <definedName name="TOTALITEM7.1_70">'[145]A.P.U'!#REF!</definedName>
    <definedName name="TOTALITEM7.1_71">'[145]A.P.U'!#REF!</definedName>
    <definedName name="TOTALITEM7.1_72">'[145]A.P.U'!#REF!</definedName>
    <definedName name="TOTALITEM7.1_73">'[145]A.P.U'!#REF!</definedName>
    <definedName name="TOTALITEM7.1_74">'[145]A.P.U'!#REF!</definedName>
    <definedName name="TOTALITEM7.1_75">'[145]A.P.U'!#REF!</definedName>
    <definedName name="TOTALITEM7.1_76">'[145]A.P.U'!#REF!</definedName>
    <definedName name="TOTALITEM7.1_77">'[145]A.P.U'!#REF!</definedName>
    <definedName name="TOTALITEM7.1_78">'[145]A.P.U'!#REF!</definedName>
    <definedName name="TOTALITEM7.1_79">'[145]A.P.U'!#REF!</definedName>
    <definedName name="TOTALITEM7.1_80">'[145]A.P.U'!#REF!</definedName>
    <definedName name="TOTALITEM7.1_9">'[145]A.P.U'!#REF!</definedName>
    <definedName name="TOTALITEM7.2" localSheetId="5">'[143]A.P.U'!#REF!</definedName>
    <definedName name="TOTALITEM7.2">'[143]A.P.U'!#REF!</definedName>
    <definedName name="TOTALITEM7.2_1">'[144]A.P.U'!#REF!</definedName>
    <definedName name="TOTALITEM7.2_10">'[145]A.P.U'!#REF!</definedName>
    <definedName name="TOTALITEM7.2_11">'[145]A.P.U'!#REF!</definedName>
    <definedName name="TOTALITEM7.2_12">'[145]A.P.U'!#REF!</definedName>
    <definedName name="TOTALITEM7.2_13">'[145]A.P.U'!#REF!</definedName>
    <definedName name="TOTALITEM7.2_14">'[145]A.P.U'!#REF!</definedName>
    <definedName name="TOTALITEM7.2_15">'[145]A.P.U'!#REF!</definedName>
    <definedName name="TOTALITEM7.2_16">'[145]A.P.U'!#REF!</definedName>
    <definedName name="TOTALITEM7.2_17">'[145]A.P.U'!#REF!</definedName>
    <definedName name="TOTALITEM7.2_18">'[145]A.P.U'!#REF!</definedName>
    <definedName name="TOTALITEM7.2_19">'[145]A.P.U'!#REF!</definedName>
    <definedName name="TOTALITEM7.2_2">'[144]A.P.U'!#REF!</definedName>
    <definedName name="TOTALITEM7.2_20">'[145]A.P.U'!#REF!</definedName>
    <definedName name="TOTALITEM7.2_21">'[145]A.P.U'!#REF!</definedName>
    <definedName name="TOTALITEM7.2_22">'[145]A.P.U'!#REF!</definedName>
    <definedName name="TOTALITEM7.2_23">'[145]A.P.U'!#REF!</definedName>
    <definedName name="TOTALITEM7.2_24">'[145]A.P.U'!#REF!</definedName>
    <definedName name="TOTALITEM7.2_25">'[145]A.P.U'!#REF!</definedName>
    <definedName name="TOTALITEM7.2_26">'[145]A.P.U'!#REF!</definedName>
    <definedName name="TOTALITEM7.2_27">'[145]A.P.U'!#REF!</definedName>
    <definedName name="TOTALITEM7.2_28">'[145]A.P.U'!#REF!</definedName>
    <definedName name="TOTALITEM7.2_29">'[145]A.P.U'!#REF!</definedName>
    <definedName name="TOTALITEM7.2_3">'[146]A.P.U'!#REF!</definedName>
    <definedName name="TOTALITEM7.2_30">'[145]A.P.U'!#REF!</definedName>
    <definedName name="TOTALITEM7.2_31">'[145]A.P.U'!#REF!</definedName>
    <definedName name="TOTALITEM7.2_32">'[145]A.P.U'!#REF!</definedName>
    <definedName name="TOTALITEM7.2_33">'[145]A.P.U'!#REF!</definedName>
    <definedName name="TOTALITEM7.2_34">'[145]A.P.U'!#REF!</definedName>
    <definedName name="TOTALITEM7.2_35">'[145]A.P.U'!#REF!</definedName>
    <definedName name="TOTALITEM7.2_36">'[145]A.P.U'!#REF!</definedName>
    <definedName name="TOTALITEM7.2_37">'[145]A.P.U'!#REF!</definedName>
    <definedName name="TOTALITEM7.2_38">'[145]A.P.U'!#REF!</definedName>
    <definedName name="TOTALITEM7.2_39">'[145]A.P.U'!#REF!</definedName>
    <definedName name="TOTALITEM7.2_4">'[144]A.P.U'!#REF!</definedName>
    <definedName name="TOTALITEM7.2_40">'[145]A.P.U'!#REF!</definedName>
    <definedName name="TOTALITEM7.2_41">'[145]A.P.U'!#REF!</definedName>
    <definedName name="TOTALITEM7.2_42">'[145]A.P.U'!#REF!</definedName>
    <definedName name="TOTALITEM7.2_43">'[145]A.P.U'!#REF!</definedName>
    <definedName name="TOTALITEM7.2_44">'[145]A.P.U'!#REF!</definedName>
    <definedName name="TOTALITEM7.2_45">'[145]A.P.U'!#REF!</definedName>
    <definedName name="TOTALITEM7.2_46">'[145]A.P.U'!#REF!</definedName>
    <definedName name="TOTALITEM7.2_47">'[145]A.P.U'!#REF!</definedName>
    <definedName name="TOTALITEM7.2_48">'[145]A.P.U'!#REF!</definedName>
    <definedName name="TOTALITEM7.2_49">'[145]A.P.U'!#REF!</definedName>
    <definedName name="TOTALITEM7.2_5">'[145]A.P.U'!#REF!</definedName>
    <definedName name="TOTALITEM7.2_50">'[145]A.P.U'!#REF!</definedName>
    <definedName name="TOTALITEM7.2_51">'[145]A.P.U'!#REF!</definedName>
    <definedName name="TOTALITEM7.2_52">'[145]A.P.U'!#REF!</definedName>
    <definedName name="TOTALITEM7.2_53">'[145]A.P.U'!#REF!</definedName>
    <definedName name="TOTALITEM7.2_54">'[145]A.P.U'!#REF!</definedName>
    <definedName name="TOTALITEM7.2_55">'[145]A.P.U'!#REF!</definedName>
    <definedName name="TOTALITEM7.2_56">'[145]A.P.U'!#REF!</definedName>
    <definedName name="TOTALITEM7.2_57">'[145]A.P.U'!#REF!</definedName>
    <definedName name="TOTALITEM7.2_58">'[145]A.P.U'!#REF!</definedName>
    <definedName name="TOTALITEM7.2_59">'[144]A.P.U'!#REF!</definedName>
    <definedName name="TOTALITEM7.2_60">'[144]A.P.U'!#REF!</definedName>
    <definedName name="TOTALITEM7.2_61">'[145]A.P.U'!#REF!</definedName>
    <definedName name="TOTALITEM7.2_62">'[145]A.P.U'!#REF!</definedName>
    <definedName name="TOTALITEM7.2_63">'[145]A.P.U'!#REF!</definedName>
    <definedName name="TOTALITEM7.2_64">'[145]A.P.U'!#REF!</definedName>
    <definedName name="TOTALITEM7.2_65">'[145]A.P.U'!#REF!</definedName>
    <definedName name="TOTALITEM7.2_66">'[145]A.P.U'!#REF!</definedName>
    <definedName name="TOTALITEM7.2_67">'[145]A.P.U'!#REF!</definedName>
    <definedName name="TOTALITEM7.2_68">'[145]A.P.U'!#REF!</definedName>
    <definedName name="TOTALITEM7.2_69">'[145]A.P.U'!#REF!</definedName>
    <definedName name="TOTALITEM7.2_70">'[145]A.P.U'!#REF!</definedName>
    <definedName name="TOTALITEM7.2_71">'[145]A.P.U'!#REF!</definedName>
    <definedName name="TOTALITEM7.2_72">'[145]A.P.U'!#REF!</definedName>
    <definedName name="TOTALITEM7.2_73">'[145]A.P.U'!#REF!</definedName>
    <definedName name="TOTALITEM7.2_74">'[145]A.P.U'!#REF!</definedName>
    <definedName name="TOTALITEM7.2_75">'[145]A.P.U'!#REF!</definedName>
    <definedName name="TOTALITEM7.2_76">'[145]A.P.U'!#REF!</definedName>
    <definedName name="TOTALITEM7.2_77">'[145]A.P.U'!#REF!</definedName>
    <definedName name="TOTALITEM7.2_78">'[145]A.P.U'!#REF!</definedName>
    <definedName name="TOTALITEM7.2_79">'[145]A.P.U'!#REF!</definedName>
    <definedName name="TOTALITEM7.2_80">'[145]A.P.U'!#REF!</definedName>
    <definedName name="TOTALITEM7.2_9">'[145]A.P.U'!#REF!</definedName>
    <definedName name="TOTALITEM7.3" localSheetId="5">'[143]A.P.U'!#REF!</definedName>
    <definedName name="TOTALITEM7.3">'[143]A.P.U'!#REF!</definedName>
    <definedName name="TOTALITEM7.3_1">'[144]A.P.U'!#REF!</definedName>
    <definedName name="TOTALITEM7.3_10">'[145]A.P.U'!#REF!</definedName>
    <definedName name="TOTALITEM7.3_11">'[145]A.P.U'!#REF!</definedName>
    <definedName name="TOTALITEM7.3_12">'[145]A.P.U'!#REF!</definedName>
    <definedName name="TOTALITEM7.3_13">'[145]A.P.U'!#REF!</definedName>
    <definedName name="TOTALITEM7.3_14">'[145]A.P.U'!#REF!</definedName>
    <definedName name="TOTALITEM7.3_15">'[145]A.P.U'!#REF!</definedName>
    <definedName name="TOTALITEM7.3_16">'[145]A.P.U'!#REF!</definedName>
    <definedName name="TOTALITEM7.3_17">'[145]A.P.U'!#REF!</definedName>
    <definedName name="TOTALITEM7.3_18">'[145]A.P.U'!#REF!</definedName>
    <definedName name="TOTALITEM7.3_19">'[145]A.P.U'!#REF!</definedName>
    <definedName name="TOTALITEM7.3_2">'[144]A.P.U'!#REF!</definedName>
    <definedName name="TOTALITEM7.3_20">'[145]A.P.U'!#REF!</definedName>
    <definedName name="TOTALITEM7.3_21">'[145]A.P.U'!#REF!</definedName>
    <definedName name="TOTALITEM7.3_22">'[145]A.P.U'!#REF!</definedName>
    <definedName name="TOTALITEM7.3_23">'[145]A.P.U'!#REF!</definedName>
    <definedName name="TOTALITEM7.3_24">'[145]A.P.U'!#REF!</definedName>
    <definedName name="TOTALITEM7.3_25">'[145]A.P.U'!#REF!</definedName>
    <definedName name="TOTALITEM7.3_26">'[145]A.P.U'!#REF!</definedName>
    <definedName name="TOTALITEM7.3_27">'[145]A.P.U'!#REF!</definedName>
    <definedName name="TOTALITEM7.3_28">'[145]A.P.U'!#REF!</definedName>
    <definedName name="TOTALITEM7.3_29">'[145]A.P.U'!#REF!</definedName>
    <definedName name="TOTALITEM7.3_3">'[146]A.P.U'!#REF!</definedName>
    <definedName name="TOTALITEM7.3_30">'[145]A.P.U'!#REF!</definedName>
    <definedName name="TOTALITEM7.3_31">'[145]A.P.U'!#REF!</definedName>
    <definedName name="TOTALITEM7.3_32">'[145]A.P.U'!#REF!</definedName>
    <definedName name="TOTALITEM7.3_33">'[145]A.P.U'!#REF!</definedName>
    <definedName name="TOTALITEM7.3_34">'[145]A.P.U'!#REF!</definedName>
    <definedName name="TOTALITEM7.3_35">'[145]A.P.U'!#REF!</definedName>
    <definedName name="TOTALITEM7.3_36">'[145]A.P.U'!#REF!</definedName>
    <definedName name="TOTALITEM7.3_37">'[145]A.P.U'!#REF!</definedName>
    <definedName name="TOTALITEM7.3_38">'[145]A.P.U'!#REF!</definedName>
    <definedName name="TOTALITEM7.3_39">'[145]A.P.U'!#REF!</definedName>
    <definedName name="TOTALITEM7.3_4">'[144]A.P.U'!#REF!</definedName>
    <definedName name="TOTALITEM7.3_40">'[145]A.P.U'!#REF!</definedName>
    <definedName name="TOTALITEM7.3_41">'[145]A.P.U'!#REF!</definedName>
    <definedName name="TOTALITEM7.3_42">'[145]A.P.U'!#REF!</definedName>
    <definedName name="TOTALITEM7.3_43">'[145]A.P.U'!#REF!</definedName>
    <definedName name="TOTALITEM7.3_44">'[145]A.P.U'!#REF!</definedName>
    <definedName name="TOTALITEM7.3_45">'[145]A.P.U'!#REF!</definedName>
    <definedName name="TOTALITEM7.3_46">'[145]A.P.U'!#REF!</definedName>
    <definedName name="TOTALITEM7.3_47">'[145]A.P.U'!#REF!</definedName>
    <definedName name="TOTALITEM7.3_48">'[145]A.P.U'!#REF!</definedName>
    <definedName name="TOTALITEM7.3_49">'[145]A.P.U'!#REF!</definedName>
    <definedName name="TOTALITEM7.3_5">'[145]A.P.U'!#REF!</definedName>
    <definedName name="TOTALITEM7.3_50">'[145]A.P.U'!#REF!</definedName>
    <definedName name="TOTALITEM7.3_51">'[145]A.P.U'!#REF!</definedName>
    <definedName name="TOTALITEM7.3_52">'[145]A.P.U'!#REF!</definedName>
    <definedName name="TOTALITEM7.3_53">'[145]A.P.U'!#REF!</definedName>
    <definedName name="TOTALITEM7.3_54">'[145]A.P.U'!#REF!</definedName>
    <definedName name="TOTALITEM7.3_55">'[145]A.P.U'!#REF!</definedName>
    <definedName name="TOTALITEM7.3_56">'[145]A.P.U'!#REF!</definedName>
    <definedName name="TOTALITEM7.3_57">'[145]A.P.U'!#REF!</definedName>
    <definedName name="TOTALITEM7.3_58">'[145]A.P.U'!#REF!</definedName>
    <definedName name="TOTALITEM7.3_59">'[144]A.P.U'!#REF!</definedName>
    <definedName name="TOTALITEM7.3_60">'[144]A.P.U'!#REF!</definedName>
    <definedName name="TOTALITEM7.3_61">'[145]A.P.U'!#REF!</definedName>
    <definedName name="TOTALITEM7.3_62">'[145]A.P.U'!#REF!</definedName>
    <definedName name="TOTALITEM7.3_63">'[145]A.P.U'!#REF!</definedName>
    <definedName name="TOTALITEM7.3_64">'[145]A.P.U'!#REF!</definedName>
    <definedName name="TOTALITEM7.3_65">'[145]A.P.U'!#REF!</definedName>
    <definedName name="TOTALITEM7.3_66">'[145]A.P.U'!#REF!</definedName>
    <definedName name="TOTALITEM7.3_67">'[145]A.P.U'!#REF!</definedName>
    <definedName name="TOTALITEM7.3_68">'[145]A.P.U'!#REF!</definedName>
    <definedName name="TOTALITEM7.3_69">'[145]A.P.U'!#REF!</definedName>
    <definedName name="TOTALITEM7.3_70">'[145]A.P.U'!#REF!</definedName>
    <definedName name="TOTALITEM7.3_71">'[145]A.P.U'!#REF!</definedName>
    <definedName name="TOTALITEM7.3_72">'[145]A.P.U'!#REF!</definedName>
    <definedName name="TOTALITEM7.3_73">'[145]A.P.U'!#REF!</definedName>
    <definedName name="TOTALITEM7.3_74">'[145]A.P.U'!#REF!</definedName>
    <definedName name="TOTALITEM7.3_75">'[145]A.P.U'!#REF!</definedName>
    <definedName name="TOTALITEM7.3_76">'[145]A.P.U'!#REF!</definedName>
    <definedName name="TOTALITEM7.3_77">'[145]A.P.U'!#REF!</definedName>
    <definedName name="TOTALITEM7.3_78">'[145]A.P.U'!#REF!</definedName>
    <definedName name="TOTALITEM7.3_79">'[145]A.P.U'!#REF!</definedName>
    <definedName name="TOTALITEM7.3_80">'[145]A.P.U'!#REF!</definedName>
    <definedName name="TOTALITEM7.3_9">'[145]A.P.U'!#REF!</definedName>
    <definedName name="TOTALITEM7.4" localSheetId="5">'[143]A.P.U'!#REF!</definedName>
    <definedName name="TOTALITEM7.4">'[143]A.P.U'!#REF!</definedName>
    <definedName name="TOTALITEM7.4_1">'[144]A.P.U'!#REF!</definedName>
    <definedName name="TOTALITEM7.4_10">'[145]A.P.U'!#REF!</definedName>
    <definedName name="TOTALITEM7.4_11">'[145]A.P.U'!#REF!</definedName>
    <definedName name="TOTALITEM7.4_12">'[145]A.P.U'!#REF!</definedName>
    <definedName name="TOTALITEM7.4_13">'[145]A.P.U'!#REF!</definedName>
    <definedName name="TOTALITEM7.4_14">'[145]A.P.U'!#REF!</definedName>
    <definedName name="TOTALITEM7.4_15">'[145]A.P.U'!#REF!</definedName>
    <definedName name="TOTALITEM7.4_16">'[145]A.P.U'!#REF!</definedName>
    <definedName name="TOTALITEM7.4_17">'[145]A.P.U'!#REF!</definedName>
    <definedName name="TOTALITEM7.4_18">'[145]A.P.U'!#REF!</definedName>
    <definedName name="TOTALITEM7.4_19">'[145]A.P.U'!#REF!</definedName>
    <definedName name="TOTALITEM7.4_2">'[144]A.P.U'!#REF!</definedName>
    <definedName name="TOTALITEM7.4_20">'[145]A.P.U'!#REF!</definedName>
    <definedName name="TOTALITEM7.4_21">'[145]A.P.U'!#REF!</definedName>
    <definedName name="TOTALITEM7.4_22">'[145]A.P.U'!#REF!</definedName>
    <definedName name="TOTALITEM7.4_23">'[145]A.P.U'!#REF!</definedName>
    <definedName name="TOTALITEM7.4_24">'[145]A.P.U'!#REF!</definedName>
    <definedName name="TOTALITEM7.4_25">'[145]A.P.U'!#REF!</definedName>
    <definedName name="TOTALITEM7.4_26">'[145]A.P.U'!#REF!</definedName>
    <definedName name="TOTALITEM7.4_27">'[145]A.P.U'!#REF!</definedName>
    <definedName name="TOTALITEM7.4_28">'[145]A.P.U'!#REF!</definedName>
    <definedName name="TOTALITEM7.4_29">'[145]A.P.U'!#REF!</definedName>
    <definedName name="TOTALITEM7.4_3">'[146]A.P.U'!#REF!</definedName>
    <definedName name="TOTALITEM7.4_30">'[145]A.P.U'!#REF!</definedName>
    <definedName name="TOTALITEM7.4_31">'[145]A.P.U'!#REF!</definedName>
    <definedName name="TOTALITEM7.4_32">'[145]A.P.U'!#REF!</definedName>
    <definedName name="TOTALITEM7.4_33">'[145]A.P.U'!#REF!</definedName>
    <definedName name="TOTALITEM7.4_34">'[145]A.P.U'!#REF!</definedName>
    <definedName name="TOTALITEM7.4_35">'[145]A.P.U'!#REF!</definedName>
    <definedName name="TOTALITEM7.4_36">'[145]A.P.U'!#REF!</definedName>
    <definedName name="TOTALITEM7.4_37">'[145]A.P.U'!#REF!</definedName>
    <definedName name="TOTALITEM7.4_38">'[145]A.P.U'!#REF!</definedName>
    <definedName name="TOTALITEM7.4_39">'[145]A.P.U'!#REF!</definedName>
    <definedName name="TOTALITEM7.4_4">'[144]A.P.U'!#REF!</definedName>
    <definedName name="TOTALITEM7.4_40">'[145]A.P.U'!#REF!</definedName>
    <definedName name="TOTALITEM7.4_41">'[145]A.P.U'!#REF!</definedName>
    <definedName name="TOTALITEM7.4_42">'[145]A.P.U'!#REF!</definedName>
    <definedName name="TOTALITEM7.4_43">'[145]A.P.U'!#REF!</definedName>
    <definedName name="TOTALITEM7.4_44">'[145]A.P.U'!#REF!</definedName>
    <definedName name="TOTALITEM7.4_45">'[145]A.P.U'!#REF!</definedName>
    <definedName name="TOTALITEM7.4_46">'[145]A.P.U'!#REF!</definedName>
    <definedName name="TOTALITEM7.4_47">'[145]A.P.U'!#REF!</definedName>
    <definedName name="TOTALITEM7.4_48">'[145]A.P.U'!#REF!</definedName>
    <definedName name="TOTALITEM7.4_49">'[145]A.P.U'!#REF!</definedName>
    <definedName name="TOTALITEM7.4_5">'[145]A.P.U'!#REF!</definedName>
    <definedName name="TOTALITEM7.4_50">'[145]A.P.U'!#REF!</definedName>
    <definedName name="TOTALITEM7.4_51">'[145]A.P.U'!#REF!</definedName>
    <definedName name="TOTALITEM7.4_52">'[145]A.P.U'!#REF!</definedName>
    <definedName name="TOTALITEM7.4_53">'[145]A.P.U'!#REF!</definedName>
    <definedName name="TOTALITEM7.4_54">'[145]A.P.U'!#REF!</definedName>
    <definedName name="TOTALITEM7.4_55">'[145]A.P.U'!#REF!</definedName>
    <definedName name="TOTALITEM7.4_56">'[145]A.P.U'!#REF!</definedName>
    <definedName name="TOTALITEM7.4_57">'[145]A.P.U'!#REF!</definedName>
    <definedName name="TOTALITEM7.4_58">'[145]A.P.U'!#REF!</definedName>
    <definedName name="TOTALITEM7.4_59">'[144]A.P.U'!#REF!</definedName>
    <definedName name="TOTALITEM7.4_60">'[144]A.P.U'!#REF!</definedName>
    <definedName name="TOTALITEM7.4_61">'[145]A.P.U'!#REF!</definedName>
    <definedName name="TOTALITEM7.4_62">'[145]A.P.U'!#REF!</definedName>
    <definedName name="TOTALITEM7.4_63">'[145]A.P.U'!#REF!</definedName>
    <definedName name="TOTALITEM7.4_64">'[145]A.P.U'!#REF!</definedName>
    <definedName name="TOTALITEM7.4_65">'[145]A.P.U'!#REF!</definedName>
    <definedName name="TOTALITEM7.4_66">'[145]A.P.U'!#REF!</definedName>
    <definedName name="TOTALITEM7.4_67">'[145]A.P.U'!#REF!</definedName>
    <definedName name="TOTALITEM7.4_68">'[145]A.P.U'!#REF!</definedName>
    <definedName name="TOTALITEM7.4_69">'[145]A.P.U'!#REF!</definedName>
    <definedName name="TOTALITEM7.4_70">'[145]A.P.U'!#REF!</definedName>
    <definedName name="TOTALITEM7.4_71">'[145]A.P.U'!#REF!</definedName>
    <definedName name="TOTALITEM7.4_72">'[145]A.P.U'!#REF!</definedName>
    <definedName name="TOTALITEM7.4_73">'[145]A.P.U'!#REF!</definedName>
    <definedName name="TOTALITEM7.4_74">'[145]A.P.U'!#REF!</definedName>
    <definedName name="TOTALITEM7.4_75">'[145]A.P.U'!#REF!</definedName>
    <definedName name="TOTALITEM7.4_76">'[145]A.P.U'!#REF!</definedName>
    <definedName name="TOTALITEM7.4_77">'[145]A.P.U'!#REF!</definedName>
    <definedName name="TOTALITEM7.4_78">'[145]A.P.U'!#REF!</definedName>
    <definedName name="TOTALITEM7.4_79">'[145]A.P.U'!#REF!</definedName>
    <definedName name="TOTALITEM7.4_80">'[145]A.P.U'!#REF!</definedName>
    <definedName name="TOTALITEM7.4_9">'[145]A.P.U'!#REF!</definedName>
    <definedName name="TOTALITEM7.5" localSheetId="5">'[143]A.P.U'!#REF!</definedName>
    <definedName name="TOTALITEM7.5">'[143]A.P.U'!#REF!</definedName>
    <definedName name="TOTALITEM7.5_1">'[144]A.P.U'!#REF!</definedName>
    <definedName name="TOTALITEM7.5_10">'[145]A.P.U'!#REF!</definedName>
    <definedName name="TOTALITEM7.5_11">'[145]A.P.U'!#REF!</definedName>
    <definedName name="TOTALITEM7.5_12">'[145]A.P.U'!#REF!</definedName>
    <definedName name="TOTALITEM7.5_13">'[145]A.P.U'!#REF!</definedName>
    <definedName name="TOTALITEM7.5_14">'[145]A.P.U'!#REF!</definedName>
    <definedName name="TOTALITEM7.5_15">'[145]A.P.U'!#REF!</definedName>
    <definedName name="TOTALITEM7.5_16">'[145]A.P.U'!#REF!</definedName>
    <definedName name="TOTALITEM7.5_17">'[145]A.P.U'!#REF!</definedName>
    <definedName name="TOTALITEM7.5_18">'[145]A.P.U'!#REF!</definedName>
    <definedName name="TOTALITEM7.5_19">'[145]A.P.U'!#REF!</definedName>
    <definedName name="TOTALITEM7.5_2">'[144]A.P.U'!#REF!</definedName>
    <definedName name="TOTALITEM7.5_20">'[145]A.P.U'!#REF!</definedName>
    <definedName name="TOTALITEM7.5_21">'[145]A.P.U'!#REF!</definedName>
    <definedName name="TOTALITEM7.5_22">'[145]A.P.U'!#REF!</definedName>
    <definedName name="TOTALITEM7.5_23">'[145]A.P.U'!#REF!</definedName>
    <definedName name="TOTALITEM7.5_24">'[145]A.P.U'!#REF!</definedName>
    <definedName name="TOTALITEM7.5_25">'[145]A.P.U'!#REF!</definedName>
    <definedName name="TOTALITEM7.5_26">'[145]A.P.U'!#REF!</definedName>
    <definedName name="TOTALITEM7.5_27">'[145]A.P.U'!#REF!</definedName>
    <definedName name="TOTALITEM7.5_28">'[145]A.P.U'!#REF!</definedName>
    <definedName name="TOTALITEM7.5_29">'[145]A.P.U'!#REF!</definedName>
    <definedName name="TOTALITEM7.5_3">'[146]A.P.U'!#REF!</definedName>
    <definedName name="TOTALITEM7.5_30">'[145]A.P.U'!#REF!</definedName>
    <definedName name="TOTALITEM7.5_31">'[145]A.P.U'!#REF!</definedName>
    <definedName name="TOTALITEM7.5_32">'[145]A.P.U'!#REF!</definedName>
    <definedName name="TOTALITEM7.5_33">'[145]A.P.U'!#REF!</definedName>
    <definedName name="TOTALITEM7.5_34">'[145]A.P.U'!#REF!</definedName>
    <definedName name="TOTALITEM7.5_35">'[145]A.P.U'!#REF!</definedName>
    <definedName name="TOTALITEM7.5_36">'[145]A.P.U'!#REF!</definedName>
    <definedName name="TOTALITEM7.5_37">'[145]A.P.U'!#REF!</definedName>
    <definedName name="TOTALITEM7.5_38">'[145]A.P.U'!#REF!</definedName>
    <definedName name="TOTALITEM7.5_39">'[145]A.P.U'!#REF!</definedName>
    <definedName name="TOTALITEM7.5_4">'[144]A.P.U'!#REF!</definedName>
    <definedName name="TOTALITEM7.5_40">'[145]A.P.U'!#REF!</definedName>
    <definedName name="TOTALITEM7.5_41">'[145]A.P.U'!#REF!</definedName>
    <definedName name="TOTALITEM7.5_42">'[145]A.P.U'!#REF!</definedName>
    <definedName name="TOTALITEM7.5_43">'[145]A.P.U'!#REF!</definedName>
    <definedName name="TOTALITEM7.5_44">'[145]A.P.U'!#REF!</definedName>
    <definedName name="TOTALITEM7.5_45">'[145]A.P.U'!#REF!</definedName>
    <definedName name="TOTALITEM7.5_46">'[145]A.P.U'!#REF!</definedName>
    <definedName name="TOTALITEM7.5_47">'[145]A.P.U'!#REF!</definedName>
    <definedName name="TOTALITEM7.5_48">'[145]A.P.U'!#REF!</definedName>
    <definedName name="TOTALITEM7.5_49">'[145]A.P.U'!#REF!</definedName>
    <definedName name="TOTALITEM7.5_5">'[145]A.P.U'!#REF!</definedName>
    <definedName name="TOTALITEM7.5_50">'[145]A.P.U'!#REF!</definedName>
    <definedName name="TOTALITEM7.5_51">'[145]A.P.U'!#REF!</definedName>
    <definedName name="TOTALITEM7.5_52">'[145]A.P.U'!#REF!</definedName>
    <definedName name="TOTALITEM7.5_53">'[145]A.P.U'!#REF!</definedName>
    <definedName name="TOTALITEM7.5_54">'[145]A.P.U'!#REF!</definedName>
    <definedName name="TOTALITEM7.5_55">'[145]A.P.U'!#REF!</definedName>
    <definedName name="TOTALITEM7.5_56">'[145]A.P.U'!#REF!</definedName>
    <definedName name="TOTALITEM7.5_57">'[145]A.P.U'!#REF!</definedName>
    <definedName name="TOTALITEM7.5_58">'[145]A.P.U'!#REF!</definedName>
    <definedName name="TOTALITEM7.5_59">'[144]A.P.U'!#REF!</definedName>
    <definedName name="TOTALITEM7.5_60">'[144]A.P.U'!#REF!</definedName>
    <definedName name="TOTALITEM7.5_61">'[145]A.P.U'!#REF!</definedName>
    <definedName name="TOTALITEM7.5_62">'[145]A.P.U'!#REF!</definedName>
    <definedName name="TOTALITEM7.5_63">'[145]A.P.U'!#REF!</definedName>
    <definedName name="TOTALITEM7.5_64">'[145]A.P.U'!#REF!</definedName>
    <definedName name="TOTALITEM7.5_65">'[145]A.P.U'!#REF!</definedName>
    <definedName name="TOTALITEM7.5_66">'[145]A.P.U'!#REF!</definedName>
    <definedName name="TOTALITEM7.5_67">'[145]A.P.U'!#REF!</definedName>
    <definedName name="TOTALITEM7.5_68">'[145]A.P.U'!#REF!</definedName>
    <definedName name="TOTALITEM7.5_69">'[145]A.P.U'!#REF!</definedName>
    <definedName name="TOTALITEM7.5_70">'[145]A.P.U'!#REF!</definedName>
    <definedName name="TOTALITEM7.5_71">'[145]A.P.U'!#REF!</definedName>
    <definedName name="TOTALITEM7.5_72">'[145]A.P.U'!#REF!</definedName>
    <definedName name="TOTALITEM7.5_73">'[145]A.P.U'!#REF!</definedName>
    <definedName name="TOTALITEM7.5_74">'[145]A.P.U'!#REF!</definedName>
    <definedName name="TOTALITEM7.5_75">'[145]A.P.U'!#REF!</definedName>
    <definedName name="TOTALITEM7.5_76">'[145]A.P.U'!#REF!</definedName>
    <definedName name="TOTALITEM7.5_77">'[145]A.P.U'!#REF!</definedName>
    <definedName name="TOTALITEM7.5_78">'[145]A.P.U'!#REF!</definedName>
    <definedName name="TOTALITEM7.5_79">'[145]A.P.U'!#REF!</definedName>
    <definedName name="TOTALITEM7.5_80">'[145]A.P.U'!#REF!</definedName>
    <definedName name="TOTALITEM7.5_9">'[145]A.P.U'!#REF!</definedName>
    <definedName name="TOTALITEM8.1" localSheetId="5">'[143]A.P.U'!#REF!</definedName>
    <definedName name="TOTALITEM8.1">'[143]A.P.U'!#REF!</definedName>
    <definedName name="TOTALITEM8.1_1">'[144]A.P.U'!#REF!</definedName>
    <definedName name="TOTALITEM8.1_10">'[145]A.P.U'!#REF!</definedName>
    <definedName name="TOTALITEM8.1_11">'[145]A.P.U'!#REF!</definedName>
    <definedName name="TOTALITEM8.1_12">'[145]A.P.U'!#REF!</definedName>
    <definedName name="TOTALITEM8.1_13">'[145]A.P.U'!#REF!</definedName>
    <definedName name="TOTALITEM8.1_14">'[145]A.P.U'!#REF!</definedName>
    <definedName name="TOTALITEM8.1_15">'[145]A.P.U'!#REF!</definedName>
    <definedName name="TOTALITEM8.1_16">'[145]A.P.U'!#REF!</definedName>
    <definedName name="TOTALITEM8.1_17">'[145]A.P.U'!#REF!</definedName>
    <definedName name="TOTALITEM8.1_18">'[145]A.P.U'!#REF!</definedName>
    <definedName name="TOTALITEM8.1_19">'[145]A.P.U'!#REF!</definedName>
    <definedName name="TOTALITEM8.1_2">'[144]A.P.U'!#REF!</definedName>
    <definedName name="TOTALITEM8.1_20">'[145]A.P.U'!#REF!</definedName>
    <definedName name="TOTALITEM8.1_21">'[145]A.P.U'!#REF!</definedName>
    <definedName name="TOTALITEM8.1_22">'[145]A.P.U'!#REF!</definedName>
    <definedName name="TOTALITEM8.1_23">'[145]A.P.U'!#REF!</definedName>
    <definedName name="TOTALITEM8.1_24">'[145]A.P.U'!#REF!</definedName>
    <definedName name="TOTALITEM8.1_25">'[145]A.P.U'!#REF!</definedName>
    <definedName name="TOTALITEM8.1_26">'[145]A.P.U'!#REF!</definedName>
    <definedName name="TOTALITEM8.1_27">'[145]A.P.U'!#REF!</definedName>
    <definedName name="TOTALITEM8.1_28">'[145]A.P.U'!#REF!</definedName>
    <definedName name="TOTALITEM8.1_29">'[145]A.P.U'!#REF!</definedName>
    <definedName name="TOTALITEM8.1_3">'[146]A.P.U'!#REF!</definedName>
    <definedName name="TOTALITEM8.1_30">'[145]A.P.U'!#REF!</definedName>
    <definedName name="TOTALITEM8.1_31">'[145]A.P.U'!#REF!</definedName>
    <definedName name="TOTALITEM8.1_32">'[145]A.P.U'!#REF!</definedName>
    <definedName name="TOTALITEM8.1_33">'[145]A.P.U'!#REF!</definedName>
    <definedName name="TOTALITEM8.1_34">'[145]A.P.U'!#REF!</definedName>
    <definedName name="TOTALITEM8.1_35">'[145]A.P.U'!#REF!</definedName>
    <definedName name="TOTALITEM8.1_36">'[145]A.P.U'!#REF!</definedName>
    <definedName name="TOTALITEM8.1_37">'[145]A.P.U'!#REF!</definedName>
    <definedName name="TOTALITEM8.1_38">'[145]A.P.U'!#REF!</definedName>
    <definedName name="TOTALITEM8.1_39">'[145]A.P.U'!#REF!</definedName>
    <definedName name="TOTALITEM8.1_4">'[144]A.P.U'!#REF!</definedName>
    <definedName name="TOTALITEM8.1_40">'[145]A.P.U'!#REF!</definedName>
    <definedName name="TOTALITEM8.1_41">'[145]A.P.U'!#REF!</definedName>
    <definedName name="TOTALITEM8.1_42">'[145]A.P.U'!#REF!</definedName>
    <definedName name="TOTALITEM8.1_43">'[145]A.P.U'!#REF!</definedName>
    <definedName name="TOTALITEM8.1_44">'[145]A.P.U'!#REF!</definedName>
    <definedName name="TOTALITEM8.1_45">'[145]A.P.U'!#REF!</definedName>
    <definedName name="TOTALITEM8.1_46">'[145]A.P.U'!#REF!</definedName>
    <definedName name="TOTALITEM8.1_47">'[145]A.P.U'!#REF!</definedName>
    <definedName name="TOTALITEM8.1_48">'[145]A.P.U'!#REF!</definedName>
    <definedName name="TOTALITEM8.1_49">'[145]A.P.U'!#REF!</definedName>
    <definedName name="TOTALITEM8.1_5">'[145]A.P.U'!#REF!</definedName>
    <definedName name="TOTALITEM8.1_50">'[145]A.P.U'!#REF!</definedName>
    <definedName name="TOTALITEM8.1_51">'[145]A.P.U'!#REF!</definedName>
    <definedName name="TOTALITEM8.1_52">'[145]A.P.U'!#REF!</definedName>
    <definedName name="TOTALITEM8.1_53">'[145]A.P.U'!#REF!</definedName>
    <definedName name="TOTALITEM8.1_54">'[145]A.P.U'!#REF!</definedName>
    <definedName name="TOTALITEM8.1_55">'[145]A.P.U'!#REF!</definedName>
    <definedName name="TOTALITEM8.1_56">'[145]A.P.U'!#REF!</definedName>
    <definedName name="TOTALITEM8.1_57">'[145]A.P.U'!#REF!</definedName>
    <definedName name="TOTALITEM8.1_58">'[145]A.P.U'!#REF!</definedName>
    <definedName name="TOTALITEM8.1_59">'[144]A.P.U'!#REF!</definedName>
    <definedName name="TOTALITEM8.1_60">'[144]A.P.U'!#REF!</definedName>
    <definedName name="TOTALITEM8.1_61">'[145]A.P.U'!#REF!</definedName>
    <definedName name="TOTALITEM8.1_62">'[145]A.P.U'!#REF!</definedName>
    <definedName name="TOTALITEM8.1_63">'[145]A.P.U'!#REF!</definedName>
    <definedName name="TOTALITEM8.1_64">'[145]A.P.U'!#REF!</definedName>
    <definedName name="TOTALITEM8.1_65">'[145]A.P.U'!#REF!</definedName>
    <definedName name="TOTALITEM8.1_66">'[145]A.P.U'!#REF!</definedName>
    <definedName name="TOTALITEM8.1_67">'[145]A.P.U'!#REF!</definedName>
    <definedName name="TOTALITEM8.1_68">'[145]A.P.U'!#REF!</definedName>
    <definedName name="TOTALITEM8.1_69">'[145]A.P.U'!#REF!</definedName>
    <definedName name="TOTALITEM8.1_70">'[145]A.P.U'!#REF!</definedName>
    <definedName name="TOTALITEM8.1_71">'[145]A.P.U'!#REF!</definedName>
    <definedName name="TOTALITEM8.1_72">'[145]A.P.U'!#REF!</definedName>
    <definedName name="TOTALITEM8.1_73">'[145]A.P.U'!#REF!</definedName>
    <definedName name="TOTALITEM8.1_74">'[145]A.P.U'!#REF!</definedName>
    <definedName name="TOTALITEM8.1_75">'[145]A.P.U'!#REF!</definedName>
    <definedName name="TOTALITEM8.1_76">'[145]A.P.U'!#REF!</definedName>
    <definedName name="TOTALITEM8.1_77">'[145]A.P.U'!#REF!</definedName>
    <definedName name="TOTALITEM8.1_78">'[145]A.P.U'!#REF!</definedName>
    <definedName name="TOTALITEM8.1_79">'[145]A.P.U'!#REF!</definedName>
    <definedName name="TOTALITEM8.1_80">'[145]A.P.U'!#REF!</definedName>
    <definedName name="TOTALITEM8.1_9">'[145]A.P.U'!#REF!</definedName>
    <definedName name="TOTALITEM8.2" localSheetId="5">'[143]A.P.U'!#REF!</definedName>
    <definedName name="TOTALITEM8.2">'[143]A.P.U'!#REF!</definedName>
    <definedName name="TOTALITEM8.2_1">'[144]A.P.U'!#REF!</definedName>
    <definedName name="TOTALITEM8.2_10">'[145]A.P.U'!#REF!</definedName>
    <definedName name="TOTALITEM8.2_11">'[145]A.P.U'!#REF!</definedName>
    <definedName name="TOTALITEM8.2_12">'[145]A.P.U'!#REF!</definedName>
    <definedName name="TOTALITEM8.2_13">'[145]A.P.U'!#REF!</definedName>
    <definedName name="TOTALITEM8.2_14">'[145]A.P.U'!#REF!</definedName>
    <definedName name="TOTALITEM8.2_15">'[145]A.P.U'!#REF!</definedName>
    <definedName name="TOTALITEM8.2_16">'[145]A.P.U'!#REF!</definedName>
    <definedName name="TOTALITEM8.2_17">'[145]A.P.U'!#REF!</definedName>
    <definedName name="TOTALITEM8.2_18">'[145]A.P.U'!#REF!</definedName>
    <definedName name="TOTALITEM8.2_19">'[145]A.P.U'!#REF!</definedName>
    <definedName name="TOTALITEM8.2_2">'[144]A.P.U'!#REF!</definedName>
    <definedName name="TOTALITEM8.2_20">'[145]A.P.U'!#REF!</definedName>
    <definedName name="TOTALITEM8.2_21">'[145]A.P.U'!#REF!</definedName>
    <definedName name="TOTALITEM8.2_22">'[145]A.P.U'!#REF!</definedName>
    <definedName name="TOTALITEM8.2_23">'[145]A.P.U'!#REF!</definedName>
    <definedName name="TOTALITEM8.2_24">'[145]A.P.U'!#REF!</definedName>
    <definedName name="TOTALITEM8.2_25">'[145]A.P.U'!#REF!</definedName>
    <definedName name="TOTALITEM8.2_26">'[145]A.P.U'!#REF!</definedName>
    <definedName name="TOTALITEM8.2_27">'[145]A.P.U'!#REF!</definedName>
    <definedName name="TOTALITEM8.2_28">'[145]A.P.U'!#REF!</definedName>
    <definedName name="TOTALITEM8.2_29">'[145]A.P.U'!#REF!</definedName>
    <definedName name="TOTALITEM8.2_3">'[146]A.P.U'!#REF!</definedName>
    <definedName name="TOTALITEM8.2_30">'[145]A.P.U'!#REF!</definedName>
    <definedName name="TOTALITEM8.2_31">'[145]A.P.U'!#REF!</definedName>
    <definedName name="TOTALITEM8.2_32">'[145]A.P.U'!#REF!</definedName>
    <definedName name="TOTALITEM8.2_33">'[145]A.P.U'!#REF!</definedName>
    <definedName name="TOTALITEM8.2_34">'[145]A.P.U'!#REF!</definedName>
    <definedName name="TOTALITEM8.2_35">'[145]A.P.U'!#REF!</definedName>
    <definedName name="TOTALITEM8.2_36">'[145]A.P.U'!#REF!</definedName>
    <definedName name="TOTALITEM8.2_37">'[145]A.P.U'!#REF!</definedName>
    <definedName name="TOTALITEM8.2_38">'[145]A.P.U'!#REF!</definedName>
    <definedName name="TOTALITEM8.2_39">'[145]A.P.U'!#REF!</definedName>
    <definedName name="TOTALITEM8.2_4">'[144]A.P.U'!#REF!</definedName>
    <definedName name="TOTALITEM8.2_40">'[145]A.P.U'!#REF!</definedName>
    <definedName name="TOTALITEM8.2_41">'[145]A.P.U'!#REF!</definedName>
    <definedName name="TOTALITEM8.2_42">'[145]A.P.U'!#REF!</definedName>
    <definedName name="TOTALITEM8.2_43">'[145]A.P.U'!#REF!</definedName>
    <definedName name="TOTALITEM8.2_44">'[145]A.P.U'!#REF!</definedName>
    <definedName name="TOTALITEM8.2_45">'[145]A.P.U'!#REF!</definedName>
    <definedName name="TOTALITEM8.2_46">'[145]A.P.U'!#REF!</definedName>
    <definedName name="TOTALITEM8.2_47">'[145]A.P.U'!#REF!</definedName>
    <definedName name="TOTALITEM8.2_48">'[145]A.P.U'!#REF!</definedName>
    <definedName name="TOTALITEM8.2_49">'[145]A.P.U'!#REF!</definedName>
    <definedName name="TOTALITEM8.2_5">'[145]A.P.U'!#REF!</definedName>
    <definedName name="TOTALITEM8.2_50">'[145]A.P.U'!#REF!</definedName>
    <definedName name="TOTALITEM8.2_51">'[145]A.P.U'!#REF!</definedName>
    <definedName name="TOTALITEM8.2_52">'[145]A.P.U'!#REF!</definedName>
    <definedName name="TOTALITEM8.2_53">'[145]A.P.U'!#REF!</definedName>
    <definedName name="TOTALITEM8.2_54">'[145]A.P.U'!#REF!</definedName>
    <definedName name="TOTALITEM8.2_55">'[145]A.P.U'!#REF!</definedName>
    <definedName name="TOTALITEM8.2_56">'[145]A.P.U'!#REF!</definedName>
    <definedName name="TOTALITEM8.2_57">'[145]A.P.U'!#REF!</definedName>
    <definedName name="TOTALITEM8.2_58">'[145]A.P.U'!#REF!</definedName>
    <definedName name="TOTALITEM8.2_59">'[144]A.P.U'!#REF!</definedName>
    <definedName name="TOTALITEM8.2_60">'[144]A.P.U'!#REF!</definedName>
    <definedName name="TOTALITEM8.2_61">'[145]A.P.U'!#REF!</definedName>
    <definedName name="TOTALITEM8.2_62">'[145]A.P.U'!#REF!</definedName>
    <definedName name="TOTALITEM8.2_63">'[145]A.P.U'!#REF!</definedName>
    <definedName name="TOTALITEM8.2_64">'[145]A.P.U'!#REF!</definedName>
    <definedName name="TOTALITEM8.2_65">'[145]A.P.U'!#REF!</definedName>
    <definedName name="TOTALITEM8.2_66">'[145]A.P.U'!#REF!</definedName>
    <definedName name="TOTALITEM8.2_67">'[145]A.P.U'!#REF!</definedName>
    <definedName name="TOTALITEM8.2_68">'[145]A.P.U'!#REF!</definedName>
    <definedName name="TOTALITEM8.2_69">'[145]A.P.U'!#REF!</definedName>
    <definedName name="TOTALITEM8.2_70">'[145]A.P.U'!#REF!</definedName>
    <definedName name="TOTALITEM8.2_71">'[145]A.P.U'!#REF!</definedName>
    <definedName name="TOTALITEM8.2_72">'[145]A.P.U'!#REF!</definedName>
    <definedName name="TOTALITEM8.2_73">'[145]A.P.U'!#REF!</definedName>
    <definedName name="TOTALITEM8.2_74">'[145]A.P.U'!#REF!</definedName>
    <definedName name="TOTALITEM8.2_75">'[145]A.P.U'!#REF!</definedName>
    <definedName name="TOTALITEM8.2_76">'[145]A.P.U'!#REF!</definedName>
    <definedName name="TOTALITEM8.2_77">'[145]A.P.U'!#REF!</definedName>
    <definedName name="TOTALITEM8.2_78">'[145]A.P.U'!#REF!</definedName>
    <definedName name="TOTALITEM8.2_79">'[145]A.P.U'!#REF!</definedName>
    <definedName name="TOTALITEM8.2_80">'[145]A.P.U'!#REF!</definedName>
    <definedName name="TOTALITEM8.2_9">'[145]A.P.U'!#REF!</definedName>
    <definedName name="TOTALITEM8.3" localSheetId="5">'[143]A.P.U'!#REF!</definedName>
    <definedName name="TOTALITEM8.3">'[143]A.P.U'!#REF!</definedName>
    <definedName name="TOTALITEM8.3_1">'[144]A.P.U'!#REF!</definedName>
    <definedName name="TOTALITEM8.3_10">'[145]A.P.U'!#REF!</definedName>
    <definedName name="TOTALITEM8.3_11">'[145]A.P.U'!#REF!</definedName>
    <definedName name="TOTALITEM8.3_12">'[145]A.P.U'!#REF!</definedName>
    <definedName name="TOTALITEM8.3_13">'[145]A.P.U'!#REF!</definedName>
    <definedName name="TOTALITEM8.3_14">'[145]A.P.U'!#REF!</definedName>
    <definedName name="TOTALITEM8.3_15">'[145]A.P.U'!#REF!</definedName>
    <definedName name="TOTALITEM8.3_16">'[145]A.P.U'!#REF!</definedName>
    <definedName name="TOTALITEM8.3_17">'[145]A.P.U'!#REF!</definedName>
    <definedName name="TOTALITEM8.3_18">'[145]A.P.U'!#REF!</definedName>
    <definedName name="TOTALITEM8.3_19">'[145]A.P.U'!#REF!</definedName>
    <definedName name="TOTALITEM8.3_2">'[144]A.P.U'!#REF!</definedName>
    <definedName name="TOTALITEM8.3_20">'[145]A.P.U'!#REF!</definedName>
    <definedName name="TOTALITEM8.3_21">'[145]A.P.U'!#REF!</definedName>
    <definedName name="TOTALITEM8.3_22">'[145]A.P.U'!#REF!</definedName>
    <definedName name="TOTALITEM8.3_23">'[145]A.P.U'!#REF!</definedName>
    <definedName name="TOTALITEM8.3_24">'[145]A.P.U'!#REF!</definedName>
    <definedName name="TOTALITEM8.3_25">'[145]A.P.U'!#REF!</definedName>
    <definedName name="TOTALITEM8.3_26">'[145]A.P.U'!#REF!</definedName>
    <definedName name="TOTALITEM8.3_27">'[145]A.P.U'!#REF!</definedName>
    <definedName name="TOTALITEM8.3_28">'[145]A.P.U'!#REF!</definedName>
    <definedName name="TOTALITEM8.3_29">'[145]A.P.U'!#REF!</definedName>
    <definedName name="TOTALITEM8.3_3">'[146]A.P.U'!#REF!</definedName>
    <definedName name="TOTALITEM8.3_30">'[145]A.P.U'!#REF!</definedName>
    <definedName name="TOTALITEM8.3_31">'[145]A.P.U'!#REF!</definedName>
    <definedName name="TOTALITEM8.3_32">'[145]A.P.U'!#REF!</definedName>
    <definedName name="TOTALITEM8.3_33">'[145]A.P.U'!#REF!</definedName>
    <definedName name="TOTALITEM8.3_34">'[145]A.P.U'!#REF!</definedName>
    <definedName name="TOTALITEM8.3_35">'[145]A.P.U'!#REF!</definedName>
    <definedName name="TOTALITEM8.3_36">'[145]A.P.U'!#REF!</definedName>
    <definedName name="TOTALITEM8.3_37">'[145]A.P.U'!#REF!</definedName>
    <definedName name="TOTALITEM8.3_38">'[145]A.P.U'!#REF!</definedName>
    <definedName name="TOTALITEM8.3_39">'[145]A.P.U'!#REF!</definedName>
    <definedName name="TOTALITEM8.3_4">'[144]A.P.U'!#REF!</definedName>
    <definedName name="TOTALITEM8.3_40">'[145]A.P.U'!#REF!</definedName>
    <definedName name="TOTALITEM8.3_41">'[145]A.P.U'!#REF!</definedName>
    <definedName name="TOTALITEM8.3_42">'[145]A.P.U'!#REF!</definedName>
    <definedName name="TOTALITEM8.3_43">'[145]A.P.U'!#REF!</definedName>
    <definedName name="TOTALITEM8.3_44">'[145]A.P.U'!#REF!</definedName>
    <definedName name="TOTALITEM8.3_45">'[145]A.P.U'!#REF!</definedName>
    <definedName name="TOTALITEM8.3_46">'[145]A.P.U'!#REF!</definedName>
    <definedName name="TOTALITEM8.3_47">'[145]A.P.U'!#REF!</definedName>
    <definedName name="TOTALITEM8.3_48">'[145]A.P.U'!#REF!</definedName>
    <definedName name="TOTALITEM8.3_49">'[145]A.P.U'!#REF!</definedName>
    <definedName name="TOTALITEM8.3_5">'[145]A.P.U'!#REF!</definedName>
    <definedName name="TOTALITEM8.3_50">'[145]A.P.U'!#REF!</definedName>
    <definedName name="TOTALITEM8.3_51">'[145]A.P.U'!#REF!</definedName>
    <definedName name="TOTALITEM8.3_52">'[145]A.P.U'!#REF!</definedName>
    <definedName name="TOTALITEM8.3_53">'[145]A.P.U'!#REF!</definedName>
    <definedName name="TOTALITEM8.3_54">'[145]A.P.U'!#REF!</definedName>
    <definedName name="TOTALITEM8.3_55">'[145]A.P.U'!#REF!</definedName>
    <definedName name="TOTALITEM8.3_56">'[145]A.P.U'!#REF!</definedName>
    <definedName name="TOTALITEM8.3_57">'[145]A.P.U'!#REF!</definedName>
    <definedName name="TOTALITEM8.3_58">'[145]A.P.U'!#REF!</definedName>
    <definedName name="TOTALITEM8.3_59">'[144]A.P.U'!#REF!</definedName>
    <definedName name="TOTALITEM8.3_60">'[144]A.P.U'!#REF!</definedName>
    <definedName name="TOTALITEM8.3_61">'[145]A.P.U'!#REF!</definedName>
    <definedName name="TOTALITEM8.3_62">'[145]A.P.U'!#REF!</definedName>
    <definedName name="TOTALITEM8.3_63">'[145]A.P.U'!#REF!</definedName>
    <definedName name="TOTALITEM8.3_64">'[145]A.P.U'!#REF!</definedName>
    <definedName name="TOTALITEM8.3_65">'[145]A.P.U'!#REF!</definedName>
    <definedName name="TOTALITEM8.3_66">'[145]A.P.U'!#REF!</definedName>
    <definedName name="TOTALITEM8.3_67">'[145]A.P.U'!#REF!</definedName>
    <definedName name="TOTALITEM8.3_68">'[145]A.P.U'!#REF!</definedName>
    <definedName name="TOTALITEM8.3_69">'[145]A.P.U'!#REF!</definedName>
    <definedName name="TOTALITEM8.3_70">'[145]A.P.U'!#REF!</definedName>
    <definedName name="TOTALITEM8.3_71">'[145]A.P.U'!#REF!</definedName>
    <definedName name="TOTALITEM8.3_72">'[145]A.P.U'!#REF!</definedName>
    <definedName name="TOTALITEM8.3_73">'[145]A.P.U'!#REF!</definedName>
    <definedName name="TOTALITEM8.3_74">'[145]A.P.U'!#REF!</definedName>
    <definedName name="TOTALITEM8.3_75">'[145]A.P.U'!#REF!</definedName>
    <definedName name="TOTALITEM8.3_76">'[145]A.P.U'!#REF!</definedName>
    <definedName name="TOTALITEM8.3_77">'[145]A.P.U'!#REF!</definedName>
    <definedName name="TOTALITEM8.3_78">'[145]A.P.U'!#REF!</definedName>
    <definedName name="TOTALITEM8.3_79">'[145]A.P.U'!#REF!</definedName>
    <definedName name="TOTALITEM8.3_80">'[145]A.P.U'!#REF!</definedName>
    <definedName name="TOTALITEM8.3_9">'[145]A.P.U'!#REF!</definedName>
    <definedName name="TOTALITEM8.4" localSheetId="5">'[143]A.P.U'!#REF!</definedName>
    <definedName name="TOTALITEM8.4">'[143]A.P.U'!#REF!</definedName>
    <definedName name="TOTALITEM8.4_1">'[144]A.P.U'!#REF!</definedName>
    <definedName name="TOTALITEM8.4_10">'[145]A.P.U'!#REF!</definedName>
    <definedName name="TOTALITEM8.4_11">'[145]A.P.U'!#REF!</definedName>
    <definedName name="TOTALITEM8.4_12">'[145]A.P.U'!#REF!</definedName>
    <definedName name="TOTALITEM8.4_13">'[145]A.P.U'!#REF!</definedName>
    <definedName name="TOTALITEM8.4_14">'[145]A.P.U'!#REF!</definedName>
    <definedName name="TOTALITEM8.4_15">'[145]A.P.U'!#REF!</definedName>
    <definedName name="TOTALITEM8.4_16">'[145]A.P.U'!#REF!</definedName>
    <definedName name="TOTALITEM8.4_17">'[145]A.P.U'!#REF!</definedName>
    <definedName name="TOTALITEM8.4_18">'[145]A.P.U'!#REF!</definedName>
    <definedName name="TOTALITEM8.4_19">'[145]A.P.U'!#REF!</definedName>
    <definedName name="TOTALITEM8.4_2">'[144]A.P.U'!#REF!</definedName>
    <definedName name="TOTALITEM8.4_20">'[145]A.P.U'!#REF!</definedName>
    <definedName name="TOTALITEM8.4_21">'[145]A.P.U'!#REF!</definedName>
    <definedName name="TOTALITEM8.4_22">'[145]A.P.U'!#REF!</definedName>
    <definedName name="TOTALITEM8.4_23">'[145]A.P.U'!#REF!</definedName>
    <definedName name="TOTALITEM8.4_24">'[145]A.P.U'!#REF!</definedName>
    <definedName name="TOTALITEM8.4_25">'[145]A.P.U'!#REF!</definedName>
    <definedName name="TOTALITEM8.4_26">'[145]A.P.U'!#REF!</definedName>
    <definedName name="TOTALITEM8.4_27">'[145]A.P.U'!#REF!</definedName>
    <definedName name="TOTALITEM8.4_28">'[145]A.P.U'!#REF!</definedName>
    <definedName name="TOTALITEM8.4_29">'[145]A.P.U'!#REF!</definedName>
    <definedName name="TOTALITEM8.4_3">'[146]A.P.U'!#REF!</definedName>
    <definedName name="TOTALITEM8.4_30">'[145]A.P.U'!#REF!</definedName>
    <definedName name="TOTALITEM8.4_31">'[145]A.P.U'!#REF!</definedName>
    <definedName name="TOTALITEM8.4_32">'[145]A.P.U'!#REF!</definedName>
    <definedName name="TOTALITEM8.4_33">'[145]A.P.U'!#REF!</definedName>
    <definedName name="TOTALITEM8.4_34">'[145]A.P.U'!#REF!</definedName>
    <definedName name="TOTALITEM8.4_35">'[145]A.P.U'!#REF!</definedName>
    <definedName name="TOTALITEM8.4_36">'[145]A.P.U'!#REF!</definedName>
    <definedName name="TOTALITEM8.4_37">'[145]A.P.U'!#REF!</definedName>
    <definedName name="TOTALITEM8.4_38">'[145]A.P.U'!#REF!</definedName>
    <definedName name="TOTALITEM8.4_39">'[145]A.P.U'!#REF!</definedName>
    <definedName name="TOTALITEM8.4_4">'[144]A.P.U'!#REF!</definedName>
    <definedName name="TOTALITEM8.4_40">'[145]A.P.U'!#REF!</definedName>
    <definedName name="TOTALITEM8.4_41">'[145]A.P.U'!#REF!</definedName>
    <definedName name="TOTALITEM8.4_42">'[145]A.P.U'!#REF!</definedName>
    <definedName name="TOTALITEM8.4_43">'[145]A.P.U'!#REF!</definedName>
    <definedName name="TOTALITEM8.4_44">'[145]A.P.U'!#REF!</definedName>
    <definedName name="TOTALITEM8.4_45">'[145]A.P.U'!#REF!</definedName>
    <definedName name="TOTALITEM8.4_46">'[145]A.P.U'!#REF!</definedName>
    <definedName name="TOTALITEM8.4_47">'[145]A.P.U'!#REF!</definedName>
    <definedName name="TOTALITEM8.4_48">'[145]A.P.U'!#REF!</definedName>
    <definedName name="TOTALITEM8.4_49">'[145]A.P.U'!#REF!</definedName>
    <definedName name="TOTALITEM8.4_5">'[145]A.P.U'!#REF!</definedName>
    <definedName name="TOTALITEM8.4_50">'[145]A.P.U'!#REF!</definedName>
    <definedName name="TOTALITEM8.4_51">'[145]A.P.U'!#REF!</definedName>
    <definedName name="TOTALITEM8.4_52">'[145]A.P.U'!#REF!</definedName>
    <definedName name="TOTALITEM8.4_53">'[145]A.P.U'!#REF!</definedName>
    <definedName name="TOTALITEM8.4_54">'[145]A.P.U'!#REF!</definedName>
    <definedName name="TOTALITEM8.4_55">'[145]A.P.U'!#REF!</definedName>
    <definedName name="TOTALITEM8.4_56">'[145]A.P.U'!#REF!</definedName>
    <definedName name="TOTALITEM8.4_57">'[145]A.P.U'!#REF!</definedName>
    <definedName name="TOTALITEM8.4_58">'[145]A.P.U'!#REF!</definedName>
    <definedName name="TOTALITEM8.4_59">'[144]A.P.U'!#REF!</definedName>
    <definedName name="TOTALITEM8.4_60">'[144]A.P.U'!#REF!</definedName>
    <definedName name="TOTALITEM8.4_61">'[145]A.P.U'!#REF!</definedName>
    <definedName name="TOTALITEM8.4_62">'[145]A.P.U'!#REF!</definedName>
    <definedName name="TOTALITEM8.4_63">'[145]A.P.U'!#REF!</definedName>
    <definedName name="TOTALITEM8.4_64">'[145]A.P.U'!#REF!</definedName>
    <definedName name="TOTALITEM8.4_65">'[145]A.P.U'!#REF!</definedName>
    <definedName name="TOTALITEM8.4_66">'[145]A.P.U'!#REF!</definedName>
    <definedName name="TOTALITEM8.4_67">'[145]A.P.U'!#REF!</definedName>
    <definedName name="TOTALITEM8.4_68">'[145]A.P.U'!#REF!</definedName>
    <definedName name="TOTALITEM8.4_69">'[145]A.P.U'!#REF!</definedName>
    <definedName name="TOTALITEM8.4_70">'[145]A.P.U'!#REF!</definedName>
    <definedName name="TOTALITEM8.4_71">'[145]A.P.U'!#REF!</definedName>
    <definedName name="TOTALITEM8.4_72">'[145]A.P.U'!#REF!</definedName>
    <definedName name="TOTALITEM8.4_73">'[145]A.P.U'!#REF!</definedName>
    <definedName name="TOTALITEM8.4_74">'[145]A.P.U'!#REF!</definedName>
    <definedName name="TOTALITEM8.4_75">'[145]A.P.U'!#REF!</definedName>
    <definedName name="TOTALITEM8.4_76">'[145]A.P.U'!#REF!</definedName>
    <definedName name="TOTALITEM8.4_77">'[145]A.P.U'!#REF!</definedName>
    <definedName name="TOTALITEM8.4_78">'[145]A.P.U'!#REF!</definedName>
    <definedName name="TOTALITEM8.4_79">'[145]A.P.U'!#REF!</definedName>
    <definedName name="TOTALITEM8.4_80">'[145]A.P.U'!#REF!</definedName>
    <definedName name="TOTALITEM8.4_9">'[145]A.P.U'!#REF!</definedName>
    <definedName name="TOTALITEM8.5" localSheetId="5">'[143]A.P.U'!#REF!</definedName>
    <definedName name="TOTALITEM8.5">'[143]A.P.U'!#REF!</definedName>
    <definedName name="TOTALITEM8.5_1">'[144]A.P.U'!#REF!</definedName>
    <definedName name="TOTALITEM8.5_10">'[145]A.P.U'!#REF!</definedName>
    <definedName name="TOTALITEM8.5_11">'[145]A.P.U'!#REF!</definedName>
    <definedName name="TOTALITEM8.5_12">'[145]A.P.U'!#REF!</definedName>
    <definedName name="TOTALITEM8.5_13">'[145]A.P.U'!#REF!</definedName>
    <definedName name="TOTALITEM8.5_14">'[145]A.P.U'!#REF!</definedName>
    <definedName name="TOTALITEM8.5_15">'[145]A.P.U'!#REF!</definedName>
    <definedName name="TOTALITEM8.5_16">'[145]A.P.U'!#REF!</definedName>
    <definedName name="TOTALITEM8.5_17">'[145]A.P.U'!#REF!</definedName>
    <definedName name="TOTALITEM8.5_18">'[145]A.P.U'!#REF!</definedName>
    <definedName name="TOTALITEM8.5_19">'[145]A.P.U'!#REF!</definedName>
    <definedName name="TOTALITEM8.5_2">'[144]A.P.U'!#REF!</definedName>
    <definedName name="TOTALITEM8.5_20">'[145]A.P.U'!#REF!</definedName>
    <definedName name="TOTALITEM8.5_21">'[145]A.P.U'!#REF!</definedName>
    <definedName name="TOTALITEM8.5_22">'[145]A.P.U'!#REF!</definedName>
    <definedName name="TOTALITEM8.5_23">'[145]A.P.U'!#REF!</definedName>
    <definedName name="TOTALITEM8.5_24">'[145]A.P.U'!#REF!</definedName>
    <definedName name="TOTALITEM8.5_25">'[145]A.P.U'!#REF!</definedName>
    <definedName name="TOTALITEM8.5_26">'[145]A.P.U'!#REF!</definedName>
    <definedName name="TOTALITEM8.5_27">'[145]A.P.U'!#REF!</definedName>
    <definedName name="TOTALITEM8.5_28">'[145]A.P.U'!#REF!</definedName>
    <definedName name="TOTALITEM8.5_29">'[145]A.P.U'!#REF!</definedName>
    <definedName name="TOTALITEM8.5_3">'[146]A.P.U'!#REF!</definedName>
    <definedName name="TOTALITEM8.5_30">'[145]A.P.U'!#REF!</definedName>
    <definedName name="TOTALITEM8.5_31">'[145]A.P.U'!#REF!</definedName>
    <definedName name="TOTALITEM8.5_32">'[145]A.P.U'!#REF!</definedName>
    <definedName name="TOTALITEM8.5_33">'[145]A.P.U'!#REF!</definedName>
    <definedName name="TOTALITEM8.5_34">'[145]A.P.U'!#REF!</definedName>
    <definedName name="TOTALITEM8.5_35">'[145]A.P.U'!#REF!</definedName>
    <definedName name="TOTALITEM8.5_36">'[145]A.P.U'!#REF!</definedName>
    <definedName name="TOTALITEM8.5_37">'[145]A.P.U'!#REF!</definedName>
    <definedName name="TOTALITEM8.5_38">'[145]A.P.U'!#REF!</definedName>
    <definedName name="TOTALITEM8.5_39">'[145]A.P.U'!#REF!</definedName>
    <definedName name="TOTALITEM8.5_4">'[144]A.P.U'!#REF!</definedName>
    <definedName name="TOTALITEM8.5_40">'[145]A.P.U'!#REF!</definedName>
    <definedName name="TOTALITEM8.5_41">'[145]A.P.U'!#REF!</definedName>
    <definedName name="TOTALITEM8.5_42">'[145]A.P.U'!#REF!</definedName>
    <definedName name="TOTALITEM8.5_43">'[145]A.P.U'!#REF!</definedName>
    <definedName name="TOTALITEM8.5_44">'[145]A.P.U'!#REF!</definedName>
    <definedName name="TOTALITEM8.5_45">'[145]A.P.U'!#REF!</definedName>
    <definedName name="TOTALITEM8.5_46">'[145]A.P.U'!#REF!</definedName>
    <definedName name="TOTALITEM8.5_47">'[145]A.P.U'!#REF!</definedName>
    <definedName name="TOTALITEM8.5_48">'[145]A.P.U'!#REF!</definedName>
    <definedName name="TOTALITEM8.5_49">'[145]A.P.U'!#REF!</definedName>
    <definedName name="TOTALITEM8.5_5">'[145]A.P.U'!#REF!</definedName>
    <definedName name="TOTALITEM8.5_50">'[145]A.P.U'!#REF!</definedName>
    <definedName name="TOTALITEM8.5_51">'[145]A.P.U'!#REF!</definedName>
    <definedName name="TOTALITEM8.5_52">'[145]A.P.U'!#REF!</definedName>
    <definedName name="TOTALITEM8.5_53">'[145]A.P.U'!#REF!</definedName>
    <definedName name="TOTALITEM8.5_54">'[145]A.P.U'!#REF!</definedName>
    <definedName name="TOTALITEM8.5_55">'[145]A.P.U'!#REF!</definedName>
    <definedName name="TOTALITEM8.5_56">'[145]A.P.U'!#REF!</definedName>
    <definedName name="TOTALITEM8.5_57">'[145]A.P.U'!#REF!</definedName>
    <definedName name="TOTALITEM8.5_58">'[145]A.P.U'!#REF!</definedName>
    <definedName name="TOTALITEM8.5_59">'[144]A.P.U'!#REF!</definedName>
    <definedName name="TOTALITEM8.5_60">'[144]A.P.U'!#REF!</definedName>
    <definedName name="TOTALITEM8.5_61">'[145]A.P.U'!#REF!</definedName>
    <definedName name="TOTALITEM8.5_62">'[145]A.P.U'!#REF!</definedName>
    <definedName name="TOTALITEM8.5_63">'[145]A.P.U'!#REF!</definedName>
    <definedName name="TOTALITEM8.5_64">'[145]A.P.U'!#REF!</definedName>
    <definedName name="TOTALITEM8.5_65">'[145]A.P.U'!#REF!</definedName>
    <definedName name="TOTALITEM8.5_66">'[145]A.P.U'!#REF!</definedName>
    <definedName name="TOTALITEM8.5_67">'[145]A.P.U'!#REF!</definedName>
    <definedName name="TOTALITEM8.5_68">'[145]A.P.U'!#REF!</definedName>
    <definedName name="TOTALITEM8.5_69">'[145]A.P.U'!#REF!</definedName>
    <definedName name="TOTALITEM8.5_70">'[145]A.P.U'!#REF!</definedName>
    <definedName name="TOTALITEM8.5_71">'[145]A.P.U'!#REF!</definedName>
    <definedName name="TOTALITEM8.5_72">'[145]A.P.U'!#REF!</definedName>
    <definedName name="TOTALITEM8.5_73">'[145]A.P.U'!#REF!</definedName>
    <definedName name="TOTALITEM8.5_74">'[145]A.P.U'!#REF!</definedName>
    <definedName name="TOTALITEM8.5_75">'[145]A.P.U'!#REF!</definedName>
    <definedName name="TOTALITEM8.5_76">'[145]A.P.U'!#REF!</definedName>
    <definedName name="TOTALITEM8.5_77">'[145]A.P.U'!#REF!</definedName>
    <definedName name="TOTALITEM8.5_78">'[145]A.P.U'!#REF!</definedName>
    <definedName name="TOTALITEM8.5_79">'[145]A.P.U'!#REF!</definedName>
    <definedName name="TOTALITEM8.5_80">'[145]A.P.U'!#REF!</definedName>
    <definedName name="TOTALITEM8.5_9">'[145]A.P.U'!#REF!</definedName>
    <definedName name="TOTALITEM8.6" localSheetId="5">'[143]A.P.U'!#REF!</definedName>
    <definedName name="TOTALITEM8.6">'[143]A.P.U'!#REF!</definedName>
    <definedName name="TOTALITEM8.6_1">'[144]A.P.U'!#REF!</definedName>
    <definedName name="TOTALITEM8.6_10">'[145]A.P.U'!#REF!</definedName>
    <definedName name="TOTALITEM8.6_11">'[145]A.P.U'!#REF!</definedName>
    <definedName name="TOTALITEM8.6_12">'[145]A.P.U'!#REF!</definedName>
    <definedName name="TOTALITEM8.6_13">'[145]A.P.U'!#REF!</definedName>
    <definedName name="TOTALITEM8.6_14">'[145]A.P.U'!#REF!</definedName>
    <definedName name="TOTALITEM8.6_15">'[145]A.P.U'!#REF!</definedName>
    <definedName name="TOTALITEM8.6_16">'[145]A.P.U'!#REF!</definedName>
    <definedName name="TOTALITEM8.6_17">'[145]A.P.U'!#REF!</definedName>
    <definedName name="TOTALITEM8.6_18">'[145]A.P.U'!#REF!</definedName>
    <definedName name="TOTALITEM8.6_19">'[145]A.P.U'!#REF!</definedName>
    <definedName name="TOTALITEM8.6_2">'[144]A.P.U'!#REF!</definedName>
    <definedName name="TOTALITEM8.6_20">'[145]A.P.U'!#REF!</definedName>
    <definedName name="TOTALITEM8.6_21">'[145]A.P.U'!#REF!</definedName>
    <definedName name="TOTALITEM8.6_22">'[145]A.P.U'!#REF!</definedName>
    <definedName name="TOTALITEM8.6_23">'[145]A.P.U'!#REF!</definedName>
    <definedName name="TOTALITEM8.6_24">'[145]A.P.U'!#REF!</definedName>
    <definedName name="TOTALITEM8.6_25">'[145]A.P.U'!#REF!</definedName>
    <definedName name="TOTALITEM8.6_26">'[145]A.P.U'!#REF!</definedName>
    <definedName name="TOTALITEM8.6_27">'[145]A.P.U'!#REF!</definedName>
    <definedName name="TOTALITEM8.6_28">'[145]A.P.U'!#REF!</definedName>
    <definedName name="TOTALITEM8.6_29">'[145]A.P.U'!#REF!</definedName>
    <definedName name="TOTALITEM8.6_3">'[146]A.P.U'!#REF!</definedName>
    <definedName name="TOTALITEM8.6_30">'[145]A.P.U'!#REF!</definedName>
    <definedName name="TOTALITEM8.6_31">'[145]A.P.U'!#REF!</definedName>
    <definedName name="TOTALITEM8.6_32">'[145]A.P.U'!#REF!</definedName>
    <definedName name="TOTALITEM8.6_33">'[145]A.P.U'!#REF!</definedName>
    <definedName name="TOTALITEM8.6_34">'[145]A.P.U'!#REF!</definedName>
    <definedName name="TOTALITEM8.6_35">'[145]A.P.U'!#REF!</definedName>
    <definedName name="TOTALITEM8.6_36">'[145]A.P.U'!#REF!</definedName>
    <definedName name="TOTALITEM8.6_37">'[145]A.P.U'!#REF!</definedName>
    <definedName name="TOTALITEM8.6_38">'[145]A.P.U'!#REF!</definedName>
    <definedName name="TOTALITEM8.6_39">'[145]A.P.U'!#REF!</definedName>
    <definedName name="TOTALITEM8.6_4">'[144]A.P.U'!#REF!</definedName>
    <definedName name="TOTALITEM8.6_40">'[145]A.P.U'!#REF!</definedName>
    <definedName name="TOTALITEM8.6_41">'[145]A.P.U'!#REF!</definedName>
    <definedName name="TOTALITEM8.6_42">'[145]A.P.U'!#REF!</definedName>
    <definedName name="TOTALITEM8.6_43">'[145]A.P.U'!#REF!</definedName>
    <definedName name="TOTALITEM8.6_44">'[145]A.P.U'!#REF!</definedName>
    <definedName name="TOTALITEM8.6_45">'[145]A.P.U'!#REF!</definedName>
    <definedName name="TOTALITEM8.6_46">'[145]A.P.U'!#REF!</definedName>
    <definedName name="TOTALITEM8.6_47">'[145]A.P.U'!#REF!</definedName>
    <definedName name="TOTALITEM8.6_48">'[145]A.P.U'!#REF!</definedName>
    <definedName name="TOTALITEM8.6_49">'[145]A.P.U'!#REF!</definedName>
    <definedName name="TOTALITEM8.6_5">'[145]A.P.U'!#REF!</definedName>
    <definedName name="TOTALITEM8.6_50">'[145]A.P.U'!#REF!</definedName>
    <definedName name="TOTALITEM8.6_51">'[145]A.P.U'!#REF!</definedName>
    <definedName name="TOTALITEM8.6_52">'[145]A.P.U'!#REF!</definedName>
    <definedName name="TOTALITEM8.6_53">'[145]A.P.U'!#REF!</definedName>
    <definedName name="TOTALITEM8.6_54">'[145]A.P.U'!#REF!</definedName>
    <definedName name="TOTALITEM8.6_55">'[145]A.P.U'!#REF!</definedName>
    <definedName name="TOTALITEM8.6_56">'[145]A.P.U'!#REF!</definedName>
    <definedName name="TOTALITEM8.6_57">'[145]A.P.U'!#REF!</definedName>
    <definedName name="TOTALITEM8.6_58">'[145]A.P.U'!#REF!</definedName>
    <definedName name="TOTALITEM8.6_59">'[144]A.P.U'!#REF!</definedName>
    <definedName name="TOTALITEM8.6_60">'[144]A.P.U'!#REF!</definedName>
    <definedName name="TOTALITEM8.6_61">'[145]A.P.U'!#REF!</definedName>
    <definedName name="TOTALITEM8.6_62">'[145]A.P.U'!#REF!</definedName>
    <definedName name="TOTALITEM8.6_63">'[145]A.P.U'!#REF!</definedName>
    <definedName name="TOTALITEM8.6_64">'[145]A.P.U'!#REF!</definedName>
    <definedName name="TOTALITEM8.6_65">'[145]A.P.U'!#REF!</definedName>
    <definedName name="TOTALITEM8.6_66">'[145]A.P.U'!#REF!</definedName>
    <definedName name="TOTALITEM8.6_67">'[145]A.P.U'!#REF!</definedName>
    <definedName name="TOTALITEM8.6_68">'[145]A.P.U'!#REF!</definedName>
    <definedName name="TOTALITEM8.6_69">'[145]A.P.U'!#REF!</definedName>
    <definedName name="TOTALITEM8.6_70">'[145]A.P.U'!#REF!</definedName>
    <definedName name="TOTALITEM8.6_71">'[145]A.P.U'!#REF!</definedName>
    <definedName name="TOTALITEM8.6_72">'[145]A.P.U'!#REF!</definedName>
    <definedName name="TOTALITEM8.6_73">'[145]A.P.U'!#REF!</definedName>
    <definedName name="TOTALITEM8.6_74">'[145]A.P.U'!#REF!</definedName>
    <definedName name="TOTALITEM8.6_75">'[145]A.P.U'!#REF!</definedName>
    <definedName name="TOTALITEM8.6_76">'[145]A.P.U'!#REF!</definedName>
    <definedName name="TOTALITEM8.6_77">'[145]A.P.U'!#REF!</definedName>
    <definedName name="TOTALITEM8.6_78">'[145]A.P.U'!#REF!</definedName>
    <definedName name="TOTALITEM8.6_79">'[145]A.P.U'!#REF!</definedName>
    <definedName name="TOTALITEM8.6_80">'[145]A.P.U'!#REF!</definedName>
    <definedName name="TOTALITEM8.6_9">'[145]A.P.U'!#REF!</definedName>
    <definedName name="TOTALITEM8.7" localSheetId="5">'[143]A.P.U'!#REF!</definedName>
    <definedName name="TOTALITEM8.7">'[143]A.P.U'!#REF!</definedName>
    <definedName name="TOTALITEM8.7_1">'[144]A.P.U'!#REF!</definedName>
    <definedName name="TOTALITEM8.7_10">'[145]A.P.U'!#REF!</definedName>
    <definedName name="TOTALITEM8.7_11">'[145]A.P.U'!#REF!</definedName>
    <definedName name="TOTALITEM8.7_12">'[145]A.P.U'!#REF!</definedName>
    <definedName name="TOTALITEM8.7_13">'[145]A.P.U'!#REF!</definedName>
    <definedName name="TOTALITEM8.7_14">'[145]A.P.U'!#REF!</definedName>
    <definedName name="TOTALITEM8.7_15">'[145]A.P.U'!#REF!</definedName>
    <definedName name="TOTALITEM8.7_16">'[145]A.P.U'!#REF!</definedName>
    <definedName name="TOTALITEM8.7_17">'[145]A.P.U'!#REF!</definedName>
    <definedName name="TOTALITEM8.7_18">'[145]A.P.U'!#REF!</definedName>
    <definedName name="TOTALITEM8.7_19">'[145]A.P.U'!#REF!</definedName>
    <definedName name="TOTALITEM8.7_2">'[144]A.P.U'!#REF!</definedName>
    <definedName name="TOTALITEM8.7_20">'[145]A.P.U'!#REF!</definedName>
    <definedName name="TOTALITEM8.7_21">'[145]A.P.U'!#REF!</definedName>
    <definedName name="TOTALITEM8.7_22">'[145]A.P.U'!#REF!</definedName>
    <definedName name="TOTALITEM8.7_23">'[145]A.P.U'!#REF!</definedName>
    <definedName name="TOTALITEM8.7_24">'[145]A.P.U'!#REF!</definedName>
    <definedName name="TOTALITEM8.7_25">'[145]A.P.U'!#REF!</definedName>
    <definedName name="TOTALITEM8.7_26">'[145]A.P.U'!#REF!</definedName>
    <definedName name="TOTALITEM8.7_27">'[145]A.P.U'!#REF!</definedName>
    <definedName name="TOTALITEM8.7_28">'[145]A.P.U'!#REF!</definedName>
    <definedName name="TOTALITEM8.7_29">'[145]A.P.U'!#REF!</definedName>
    <definedName name="TOTALITEM8.7_3">'[146]A.P.U'!#REF!</definedName>
    <definedName name="TOTALITEM8.7_30">'[145]A.P.U'!#REF!</definedName>
    <definedName name="TOTALITEM8.7_31">'[145]A.P.U'!#REF!</definedName>
    <definedName name="TOTALITEM8.7_32">'[145]A.P.U'!#REF!</definedName>
    <definedName name="TOTALITEM8.7_33">'[145]A.P.U'!#REF!</definedName>
    <definedName name="TOTALITEM8.7_34">'[145]A.P.U'!#REF!</definedName>
    <definedName name="TOTALITEM8.7_35">'[145]A.P.U'!#REF!</definedName>
    <definedName name="TOTALITEM8.7_36">'[145]A.P.U'!#REF!</definedName>
    <definedName name="TOTALITEM8.7_37">'[145]A.P.U'!#REF!</definedName>
    <definedName name="TOTALITEM8.7_38">'[145]A.P.U'!#REF!</definedName>
    <definedName name="TOTALITEM8.7_39">'[145]A.P.U'!#REF!</definedName>
    <definedName name="TOTALITEM8.7_4">'[144]A.P.U'!#REF!</definedName>
    <definedName name="TOTALITEM8.7_40">'[145]A.P.U'!#REF!</definedName>
    <definedName name="TOTALITEM8.7_41">'[145]A.P.U'!#REF!</definedName>
    <definedName name="TOTALITEM8.7_42">'[145]A.P.U'!#REF!</definedName>
    <definedName name="TOTALITEM8.7_43">'[145]A.P.U'!#REF!</definedName>
    <definedName name="TOTALITEM8.7_44">'[145]A.P.U'!#REF!</definedName>
    <definedName name="TOTALITEM8.7_45">'[145]A.P.U'!#REF!</definedName>
    <definedName name="TOTALITEM8.7_46">'[145]A.P.U'!#REF!</definedName>
    <definedName name="TOTALITEM8.7_47">'[145]A.P.U'!#REF!</definedName>
    <definedName name="TOTALITEM8.7_48">'[145]A.P.U'!#REF!</definedName>
    <definedName name="TOTALITEM8.7_49">'[145]A.P.U'!#REF!</definedName>
    <definedName name="TOTALITEM8.7_5">'[145]A.P.U'!#REF!</definedName>
    <definedName name="TOTALITEM8.7_50">'[145]A.P.U'!#REF!</definedName>
    <definedName name="TOTALITEM8.7_51">'[145]A.P.U'!#REF!</definedName>
    <definedName name="TOTALITEM8.7_52">'[145]A.P.U'!#REF!</definedName>
    <definedName name="TOTALITEM8.7_53">'[145]A.P.U'!#REF!</definedName>
    <definedName name="TOTALITEM8.7_54">'[145]A.P.U'!#REF!</definedName>
    <definedName name="TOTALITEM8.7_55">'[145]A.P.U'!#REF!</definedName>
    <definedName name="TOTALITEM8.7_56">'[145]A.P.U'!#REF!</definedName>
    <definedName name="TOTALITEM8.7_57">'[145]A.P.U'!#REF!</definedName>
    <definedName name="TOTALITEM8.7_58">'[145]A.P.U'!#REF!</definedName>
    <definedName name="TOTALITEM8.7_59">'[144]A.P.U'!#REF!</definedName>
    <definedName name="TOTALITEM8.7_60">'[144]A.P.U'!#REF!</definedName>
    <definedName name="TOTALITEM8.7_61">'[145]A.P.U'!#REF!</definedName>
    <definedName name="TOTALITEM8.7_62">'[145]A.P.U'!#REF!</definedName>
    <definedName name="TOTALITEM8.7_63">'[145]A.P.U'!#REF!</definedName>
    <definedName name="TOTALITEM8.7_64">'[145]A.P.U'!#REF!</definedName>
    <definedName name="TOTALITEM8.7_65">'[145]A.P.U'!#REF!</definedName>
    <definedName name="TOTALITEM8.7_66">'[145]A.P.U'!#REF!</definedName>
    <definedName name="TOTALITEM8.7_67">'[145]A.P.U'!#REF!</definedName>
    <definedName name="TOTALITEM8.7_68">'[145]A.P.U'!#REF!</definedName>
    <definedName name="TOTALITEM8.7_69">'[145]A.P.U'!#REF!</definedName>
    <definedName name="TOTALITEM8.7_70">'[145]A.P.U'!#REF!</definedName>
    <definedName name="TOTALITEM8.7_71">'[145]A.P.U'!#REF!</definedName>
    <definedName name="TOTALITEM8.7_72">'[145]A.P.U'!#REF!</definedName>
    <definedName name="TOTALITEM8.7_73">'[145]A.P.U'!#REF!</definedName>
    <definedName name="TOTALITEM8.7_74">'[145]A.P.U'!#REF!</definedName>
    <definedName name="TOTALITEM8.7_75">'[145]A.P.U'!#REF!</definedName>
    <definedName name="TOTALITEM8.7_76">'[145]A.P.U'!#REF!</definedName>
    <definedName name="TOTALITEM8.7_77">'[145]A.P.U'!#REF!</definedName>
    <definedName name="TOTALITEM8.7_78">'[145]A.P.U'!#REF!</definedName>
    <definedName name="TOTALITEM8.7_79">'[145]A.P.U'!#REF!</definedName>
    <definedName name="TOTALITEM8.7_80">'[145]A.P.U'!#REF!</definedName>
    <definedName name="TOTALITEM8.7_9">'[145]A.P.U'!#REF!</definedName>
    <definedName name="TOTALITEM8.8" localSheetId="5">'[143]A.P.U'!#REF!</definedName>
    <definedName name="TOTALITEM8.8">'[143]A.P.U'!#REF!</definedName>
    <definedName name="TOTALITEM8.8_1">'[144]A.P.U'!#REF!</definedName>
    <definedName name="TOTALITEM8.8_10">'[145]A.P.U'!#REF!</definedName>
    <definedName name="TOTALITEM8.8_11">'[145]A.P.U'!#REF!</definedName>
    <definedName name="TOTALITEM8.8_12">'[145]A.P.U'!#REF!</definedName>
    <definedName name="TOTALITEM8.8_13">'[145]A.P.U'!#REF!</definedName>
    <definedName name="TOTALITEM8.8_14">'[145]A.P.U'!#REF!</definedName>
    <definedName name="TOTALITEM8.8_15">'[145]A.P.U'!#REF!</definedName>
    <definedName name="TOTALITEM8.8_16">'[145]A.P.U'!#REF!</definedName>
    <definedName name="TOTALITEM8.8_17">'[145]A.P.U'!#REF!</definedName>
    <definedName name="TOTALITEM8.8_18">'[145]A.P.U'!#REF!</definedName>
    <definedName name="TOTALITEM8.8_19">'[145]A.P.U'!#REF!</definedName>
    <definedName name="TOTALITEM8.8_2">'[144]A.P.U'!#REF!</definedName>
    <definedName name="TOTALITEM8.8_20">'[145]A.P.U'!#REF!</definedName>
    <definedName name="TOTALITEM8.8_21">'[145]A.P.U'!#REF!</definedName>
    <definedName name="TOTALITEM8.8_22">'[145]A.P.U'!#REF!</definedName>
    <definedName name="TOTALITEM8.8_23">'[145]A.P.U'!#REF!</definedName>
    <definedName name="TOTALITEM8.8_24">'[145]A.P.U'!#REF!</definedName>
    <definedName name="TOTALITEM8.8_25">'[145]A.P.U'!#REF!</definedName>
    <definedName name="TOTALITEM8.8_26">'[145]A.P.U'!#REF!</definedName>
    <definedName name="TOTALITEM8.8_27">'[145]A.P.U'!#REF!</definedName>
    <definedName name="TOTALITEM8.8_28">'[145]A.P.U'!#REF!</definedName>
    <definedName name="TOTALITEM8.8_29">'[145]A.P.U'!#REF!</definedName>
    <definedName name="TOTALITEM8.8_3">'[146]A.P.U'!#REF!</definedName>
    <definedName name="TOTALITEM8.8_30">'[145]A.P.U'!#REF!</definedName>
    <definedName name="TOTALITEM8.8_31">'[145]A.P.U'!#REF!</definedName>
    <definedName name="TOTALITEM8.8_32">'[145]A.P.U'!#REF!</definedName>
    <definedName name="TOTALITEM8.8_33">'[145]A.P.U'!#REF!</definedName>
    <definedName name="TOTALITEM8.8_34">'[145]A.P.U'!#REF!</definedName>
    <definedName name="TOTALITEM8.8_35">'[145]A.P.U'!#REF!</definedName>
    <definedName name="TOTALITEM8.8_36">'[145]A.P.U'!#REF!</definedName>
    <definedName name="TOTALITEM8.8_37">'[145]A.P.U'!#REF!</definedName>
    <definedName name="TOTALITEM8.8_38">'[145]A.P.U'!#REF!</definedName>
    <definedName name="TOTALITEM8.8_39">'[145]A.P.U'!#REF!</definedName>
    <definedName name="TOTALITEM8.8_4">'[144]A.P.U'!#REF!</definedName>
    <definedName name="TOTALITEM8.8_40">'[145]A.P.U'!#REF!</definedName>
    <definedName name="TOTALITEM8.8_41">'[145]A.P.U'!#REF!</definedName>
    <definedName name="TOTALITEM8.8_42">'[145]A.P.U'!#REF!</definedName>
    <definedName name="TOTALITEM8.8_43">'[145]A.P.U'!#REF!</definedName>
    <definedName name="TOTALITEM8.8_44">'[145]A.P.U'!#REF!</definedName>
    <definedName name="TOTALITEM8.8_45">'[145]A.P.U'!#REF!</definedName>
    <definedName name="TOTALITEM8.8_46">'[145]A.P.U'!#REF!</definedName>
    <definedName name="TOTALITEM8.8_47">'[145]A.P.U'!#REF!</definedName>
    <definedName name="TOTALITEM8.8_48">'[145]A.P.U'!#REF!</definedName>
    <definedName name="TOTALITEM8.8_49">'[145]A.P.U'!#REF!</definedName>
    <definedName name="TOTALITEM8.8_5">'[145]A.P.U'!#REF!</definedName>
    <definedName name="TOTALITEM8.8_50">'[145]A.P.U'!#REF!</definedName>
    <definedName name="TOTALITEM8.8_51">'[145]A.P.U'!#REF!</definedName>
    <definedName name="TOTALITEM8.8_52">'[145]A.P.U'!#REF!</definedName>
    <definedName name="TOTALITEM8.8_53">'[145]A.P.U'!#REF!</definedName>
    <definedName name="TOTALITEM8.8_54">'[145]A.P.U'!#REF!</definedName>
    <definedName name="TOTALITEM8.8_55">'[145]A.P.U'!#REF!</definedName>
    <definedName name="TOTALITEM8.8_56">'[145]A.P.U'!#REF!</definedName>
    <definedName name="TOTALITEM8.8_57">'[145]A.P.U'!#REF!</definedName>
    <definedName name="TOTALITEM8.8_58">'[145]A.P.U'!#REF!</definedName>
    <definedName name="TOTALITEM8.8_59">'[144]A.P.U'!#REF!</definedName>
    <definedName name="TOTALITEM8.8_60">'[144]A.P.U'!#REF!</definedName>
    <definedName name="TOTALITEM8.8_61">'[145]A.P.U'!#REF!</definedName>
    <definedName name="TOTALITEM8.8_62">'[145]A.P.U'!#REF!</definedName>
    <definedName name="TOTALITEM8.8_63">'[145]A.P.U'!#REF!</definedName>
    <definedName name="TOTALITEM8.8_64">'[145]A.P.U'!#REF!</definedName>
    <definedName name="TOTALITEM8.8_65">'[145]A.P.U'!#REF!</definedName>
    <definedName name="TOTALITEM8.8_66">'[145]A.P.U'!#REF!</definedName>
    <definedName name="TOTALITEM8.8_67">'[145]A.P.U'!#REF!</definedName>
    <definedName name="TOTALITEM8.8_68">'[145]A.P.U'!#REF!</definedName>
    <definedName name="TOTALITEM8.8_69">'[145]A.P.U'!#REF!</definedName>
    <definedName name="TOTALITEM8.8_70">'[145]A.P.U'!#REF!</definedName>
    <definedName name="TOTALITEM8.8_71">'[145]A.P.U'!#REF!</definedName>
    <definedName name="TOTALITEM8.8_72">'[145]A.P.U'!#REF!</definedName>
    <definedName name="TOTALITEM8.8_73">'[145]A.P.U'!#REF!</definedName>
    <definedName name="TOTALITEM8.8_74">'[145]A.P.U'!#REF!</definedName>
    <definedName name="TOTALITEM8.8_75">'[145]A.P.U'!#REF!</definedName>
    <definedName name="TOTALITEM8.8_76">'[145]A.P.U'!#REF!</definedName>
    <definedName name="TOTALITEM8.8_77">'[145]A.P.U'!#REF!</definedName>
    <definedName name="TOTALITEM8.8_78">'[145]A.P.U'!#REF!</definedName>
    <definedName name="TOTALITEM8.8_79">'[145]A.P.U'!#REF!</definedName>
    <definedName name="TOTALITEM8.8_80">'[145]A.P.U'!#REF!</definedName>
    <definedName name="TOTALITEM8.8_9">'[145]A.P.U'!#REF!</definedName>
    <definedName name="TOTALITEM9.1" localSheetId="5">'[143]A.P.U'!#REF!</definedName>
    <definedName name="TOTALITEM9.1">'[143]A.P.U'!#REF!</definedName>
    <definedName name="TOTALITEM9.1_1">'[144]A.P.U'!#REF!</definedName>
    <definedName name="TOTALITEM9.1_10">'[145]A.P.U'!#REF!</definedName>
    <definedName name="TOTALITEM9.1_11">'[145]A.P.U'!#REF!</definedName>
    <definedName name="TOTALITEM9.1_12">'[145]A.P.U'!#REF!</definedName>
    <definedName name="TOTALITEM9.1_13">'[145]A.P.U'!#REF!</definedName>
    <definedName name="TOTALITEM9.1_14">'[145]A.P.U'!#REF!</definedName>
    <definedName name="TOTALITEM9.1_15">'[145]A.P.U'!#REF!</definedName>
    <definedName name="TOTALITEM9.1_16">'[145]A.P.U'!#REF!</definedName>
    <definedName name="TOTALITEM9.1_17">'[145]A.P.U'!#REF!</definedName>
    <definedName name="TOTALITEM9.1_18">'[145]A.P.U'!#REF!</definedName>
    <definedName name="TOTALITEM9.1_19">'[145]A.P.U'!#REF!</definedName>
    <definedName name="TOTALITEM9.1_2">'[144]A.P.U'!#REF!</definedName>
    <definedName name="TOTALITEM9.1_20">'[145]A.P.U'!#REF!</definedName>
    <definedName name="TOTALITEM9.1_21">'[145]A.P.U'!#REF!</definedName>
    <definedName name="TOTALITEM9.1_22">'[145]A.P.U'!#REF!</definedName>
    <definedName name="TOTALITEM9.1_23">'[145]A.P.U'!#REF!</definedName>
    <definedName name="TOTALITEM9.1_24">'[145]A.P.U'!#REF!</definedName>
    <definedName name="TOTALITEM9.1_25">'[145]A.P.U'!#REF!</definedName>
    <definedName name="TOTALITEM9.1_26">'[145]A.P.U'!#REF!</definedName>
    <definedName name="TOTALITEM9.1_27">'[145]A.P.U'!#REF!</definedName>
    <definedName name="TOTALITEM9.1_28">'[145]A.P.U'!#REF!</definedName>
    <definedName name="TOTALITEM9.1_29">'[145]A.P.U'!#REF!</definedName>
    <definedName name="TOTALITEM9.1_3">'[146]A.P.U'!#REF!</definedName>
    <definedName name="TOTALITEM9.1_30">'[145]A.P.U'!#REF!</definedName>
    <definedName name="TOTALITEM9.1_31">'[145]A.P.U'!#REF!</definedName>
    <definedName name="TOTALITEM9.1_32">'[145]A.P.U'!#REF!</definedName>
    <definedName name="TOTALITEM9.1_33">'[145]A.P.U'!#REF!</definedName>
    <definedName name="TOTALITEM9.1_34">'[145]A.P.U'!#REF!</definedName>
    <definedName name="TOTALITEM9.1_35">'[145]A.P.U'!#REF!</definedName>
    <definedName name="TOTALITEM9.1_36">'[145]A.P.U'!#REF!</definedName>
    <definedName name="TOTALITEM9.1_37">'[145]A.P.U'!#REF!</definedName>
    <definedName name="TOTALITEM9.1_38">'[145]A.P.U'!#REF!</definedName>
    <definedName name="TOTALITEM9.1_39">'[145]A.P.U'!#REF!</definedName>
    <definedName name="TOTALITEM9.1_4">'[144]A.P.U'!#REF!</definedName>
    <definedName name="TOTALITEM9.1_40">'[145]A.P.U'!#REF!</definedName>
    <definedName name="TOTALITEM9.1_41">'[145]A.P.U'!#REF!</definedName>
    <definedName name="TOTALITEM9.1_42">'[145]A.P.U'!#REF!</definedName>
    <definedName name="TOTALITEM9.1_43">'[145]A.P.U'!#REF!</definedName>
    <definedName name="TOTALITEM9.1_44">'[145]A.P.U'!#REF!</definedName>
    <definedName name="TOTALITEM9.1_45">'[145]A.P.U'!#REF!</definedName>
    <definedName name="TOTALITEM9.1_46">'[145]A.P.U'!#REF!</definedName>
    <definedName name="TOTALITEM9.1_47">'[145]A.P.U'!#REF!</definedName>
    <definedName name="TOTALITEM9.1_48">'[145]A.P.U'!#REF!</definedName>
    <definedName name="TOTALITEM9.1_49">'[145]A.P.U'!#REF!</definedName>
    <definedName name="TOTALITEM9.1_5">'[145]A.P.U'!#REF!</definedName>
    <definedName name="TOTALITEM9.1_50">'[145]A.P.U'!#REF!</definedName>
    <definedName name="TOTALITEM9.1_51">'[145]A.P.U'!#REF!</definedName>
    <definedName name="TOTALITEM9.1_52">'[145]A.P.U'!#REF!</definedName>
    <definedName name="TOTALITEM9.1_53">'[145]A.P.U'!#REF!</definedName>
    <definedName name="TOTALITEM9.1_54">'[145]A.P.U'!#REF!</definedName>
    <definedName name="TOTALITEM9.1_55">'[145]A.P.U'!#REF!</definedName>
    <definedName name="TOTALITEM9.1_56">'[145]A.P.U'!#REF!</definedName>
    <definedName name="TOTALITEM9.1_57">'[145]A.P.U'!#REF!</definedName>
    <definedName name="TOTALITEM9.1_58">'[145]A.P.U'!#REF!</definedName>
    <definedName name="TOTALITEM9.1_59">'[144]A.P.U'!#REF!</definedName>
    <definedName name="TOTALITEM9.1_60">'[144]A.P.U'!#REF!</definedName>
    <definedName name="TOTALITEM9.1_61">'[145]A.P.U'!#REF!</definedName>
    <definedName name="TOTALITEM9.1_62">'[145]A.P.U'!#REF!</definedName>
    <definedName name="TOTALITEM9.1_63">'[145]A.P.U'!#REF!</definedName>
    <definedName name="TOTALITEM9.1_64">'[145]A.P.U'!#REF!</definedName>
    <definedName name="TOTALITEM9.1_65">'[145]A.P.U'!#REF!</definedName>
    <definedName name="TOTALITEM9.1_66">'[145]A.P.U'!#REF!</definedName>
    <definedName name="TOTALITEM9.1_67">'[145]A.P.U'!#REF!</definedName>
    <definedName name="TOTALITEM9.1_68">'[145]A.P.U'!#REF!</definedName>
    <definedName name="TOTALITEM9.1_69">'[145]A.P.U'!#REF!</definedName>
    <definedName name="TOTALITEM9.1_70">'[145]A.P.U'!#REF!</definedName>
    <definedName name="TOTALITEM9.1_71">'[145]A.P.U'!#REF!</definedName>
    <definedName name="TOTALITEM9.1_72">'[145]A.P.U'!#REF!</definedName>
    <definedName name="TOTALITEM9.1_73">'[145]A.P.U'!#REF!</definedName>
    <definedName name="TOTALITEM9.1_74">'[145]A.P.U'!#REF!</definedName>
    <definedName name="TOTALITEM9.1_75">'[145]A.P.U'!#REF!</definedName>
    <definedName name="TOTALITEM9.1_76">'[145]A.P.U'!#REF!</definedName>
    <definedName name="TOTALITEM9.1_77">'[145]A.P.U'!#REF!</definedName>
    <definedName name="TOTALITEM9.1_78">'[145]A.P.U'!#REF!</definedName>
    <definedName name="TOTALITEM9.1_79">'[145]A.P.U'!#REF!</definedName>
    <definedName name="TOTALITEM9.1_80">'[145]A.P.U'!#REF!</definedName>
    <definedName name="TOTALITEM9.1_9">'[145]A.P.U'!#REF!</definedName>
    <definedName name="TOTALITEM9.2" localSheetId="5">'[143]A.P.U'!#REF!</definedName>
    <definedName name="TOTALITEM9.2">'[143]A.P.U'!#REF!</definedName>
    <definedName name="TOTALITEM9.2_1">'[144]A.P.U'!#REF!</definedName>
    <definedName name="TOTALITEM9.2_10">'[145]A.P.U'!#REF!</definedName>
    <definedName name="TOTALITEM9.2_11">'[145]A.P.U'!#REF!</definedName>
    <definedName name="TOTALITEM9.2_12">'[145]A.P.U'!#REF!</definedName>
    <definedName name="TOTALITEM9.2_13">'[145]A.P.U'!#REF!</definedName>
    <definedName name="TOTALITEM9.2_14">'[145]A.P.U'!#REF!</definedName>
    <definedName name="TOTALITEM9.2_15">'[145]A.P.U'!#REF!</definedName>
    <definedName name="TOTALITEM9.2_16">'[145]A.P.U'!#REF!</definedName>
    <definedName name="TOTALITEM9.2_17">'[145]A.P.U'!#REF!</definedName>
    <definedName name="TOTALITEM9.2_18">'[145]A.P.U'!#REF!</definedName>
    <definedName name="TOTALITEM9.2_19">'[145]A.P.U'!#REF!</definedName>
    <definedName name="TOTALITEM9.2_2">'[144]A.P.U'!#REF!</definedName>
    <definedName name="TOTALITEM9.2_20">'[145]A.P.U'!#REF!</definedName>
    <definedName name="TOTALITEM9.2_21">'[145]A.P.U'!#REF!</definedName>
    <definedName name="TOTALITEM9.2_22">'[145]A.P.U'!#REF!</definedName>
    <definedName name="TOTALITEM9.2_23">'[145]A.P.U'!#REF!</definedName>
    <definedName name="TOTALITEM9.2_24">'[145]A.P.U'!#REF!</definedName>
    <definedName name="TOTALITEM9.2_25">'[145]A.P.U'!#REF!</definedName>
    <definedName name="TOTALITEM9.2_26">'[145]A.P.U'!#REF!</definedName>
    <definedName name="TOTALITEM9.2_27">'[145]A.P.U'!#REF!</definedName>
    <definedName name="TOTALITEM9.2_28">'[145]A.P.U'!#REF!</definedName>
    <definedName name="TOTALITEM9.2_29">'[145]A.P.U'!#REF!</definedName>
    <definedName name="TOTALITEM9.2_3">'[146]A.P.U'!#REF!</definedName>
    <definedName name="TOTALITEM9.2_30">'[145]A.P.U'!#REF!</definedName>
    <definedName name="TOTALITEM9.2_31">'[145]A.P.U'!#REF!</definedName>
    <definedName name="TOTALITEM9.2_32">'[145]A.P.U'!#REF!</definedName>
    <definedName name="TOTALITEM9.2_33">'[145]A.P.U'!#REF!</definedName>
    <definedName name="TOTALITEM9.2_34">'[145]A.P.U'!#REF!</definedName>
    <definedName name="TOTALITEM9.2_35">'[145]A.P.U'!#REF!</definedName>
    <definedName name="TOTALITEM9.2_36">'[145]A.P.U'!#REF!</definedName>
    <definedName name="TOTALITEM9.2_37">'[145]A.P.U'!#REF!</definedName>
    <definedName name="TOTALITEM9.2_38">'[145]A.P.U'!#REF!</definedName>
    <definedName name="TOTALITEM9.2_39">'[145]A.P.U'!#REF!</definedName>
    <definedName name="TOTALITEM9.2_4">'[144]A.P.U'!#REF!</definedName>
    <definedName name="TOTALITEM9.2_40">'[145]A.P.U'!#REF!</definedName>
    <definedName name="TOTALITEM9.2_41">'[145]A.P.U'!#REF!</definedName>
    <definedName name="TOTALITEM9.2_42">'[145]A.P.U'!#REF!</definedName>
    <definedName name="TOTALITEM9.2_43">'[145]A.P.U'!#REF!</definedName>
    <definedName name="TOTALITEM9.2_44">'[145]A.P.U'!#REF!</definedName>
    <definedName name="TOTALITEM9.2_45">'[145]A.P.U'!#REF!</definedName>
    <definedName name="TOTALITEM9.2_46">'[145]A.P.U'!#REF!</definedName>
    <definedName name="TOTALITEM9.2_47">'[145]A.P.U'!#REF!</definedName>
    <definedName name="TOTALITEM9.2_48">'[145]A.P.U'!#REF!</definedName>
    <definedName name="TOTALITEM9.2_49">'[145]A.P.U'!#REF!</definedName>
    <definedName name="TOTALITEM9.2_5">'[145]A.P.U'!#REF!</definedName>
    <definedName name="TOTALITEM9.2_50">'[145]A.P.U'!#REF!</definedName>
    <definedName name="TOTALITEM9.2_51">'[145]A.P.U'!#REF!</definedName>
    <definedName name="TOTALITEM9.2_52">'[145]A.P.U'!#REF!</definedName>
    <definedName name="TOTALITEM9.2_53">'[145]A.P.U'!#REF!</definedName>
    <definedName name="TOTALITEM9.2_54">'[145]A.P.U'!#REF!</definedName>
    <definedName name="TOTALITEM9.2_55">'[145]A.P.U'!#REF!</definedName>
    <definedName name="TOTALITEM9.2_56">'[145]A.P.U'!#REF!</definedName>
    <definedName name="TOTALITEM9.2_57">'[145]A.P.U'!#REF!</definedName>
    <definedName name="TOTALITEM9.2_58">'[145]A.P.U'!#REF!</definedName>
    <definedName name="TOTALITEM9.2_59">'[144]A.P.U'!#REF!</definedName>
    <definedName name="TOTALITEM9.2_60">'[144]A.P.U'!#REF!</definedName>
    <definedName name="TOTALITEM9.2_61">'[145]A.P.U'!#REF!</definedName>
    <definedName name="TOTALITEM9.2_62">'[145]A.P.U'!#REF!</definedName>
    <definedName name="TOTALITEM9.2_63">'[145]A.P.U'!#REF!</definedName>
    <definedName name="TOTALITEM9.2_64">'[145]A.P.U'!#REF!</definedName>
    <definedName name="TOTALITEM9.2_65">'[145]A.P.U'!#REF!</definedName>
    <definedName name="TOTALITEM9.2_66">'[145]A.P.U'!#REF!</definedName>
    <definedName name="TOTALITEM9.2_67">'[145]A.P.U'!#REF!</definedName>
    <definedName name="TOTALITEM9.2_68">'[145]A.P.U'!#REF!</definedName>
    <definedName name="TOTALITEM9.2_69">'[145]A.P.U'!#REF!</definedName>
    <definedName name="TOTALITEM9.2_70">'[145]A.P.U'!#REF!</definedName>
    <definedName name="TOTALITEM9.2_71">'[145]A.P.U'!#REF!</definedName>
    <definedName name="TOTALITEM9.2_72">'[145]A.P.U'!#REF!</definedName>
    <definedName name="TOTALITEM9.2_73">'[145]A.P.U'!#REF!</definedName>
    <definedName name="TOTALITEM9.2_74">'[145]A.P.U'!#REF!</definedName>
    <definedName name="TOTALITEM9.2_75">'[145]A.P.U'!#REF!</definedName>
    <definedName name="TOTALITEM9.2_76">'[145]A.P.U'!#REF!</definedName>
    <definedName name="TOTALITEM9.2_77">'[145]A.P.U'!#REF!</definedName>
    <definedName name="TOTALITEM9.2_78">'[145]A.P.U'!#REF!</definedName>
    <definedName name="TOTALITEM9.2_79">'[145]A.P.U'!#REF!</definedName>
    <definedName name="TOTALITEM9.2_80">'[145]A.P.U'!#REF!</definedName>
    <definedName name="TOTALITEM9.2_9">'[145]A.P.U'!#REF!</definedName>
    <definedName name="TOTALITEM9.3" localSheetId="5">'[143]A.P.U'!#REF!</definedName>
    <definedName name="TOTALITEM9.3">'[143]A.P.U'!#REF!</definedName>
    <definedName name="TOTALITEM9.3_1">'[144]A.P.U'!#REF!</definedName>
    <definedName name="TOTALITEM9.3_10">'[145]A.P.U'!#REF!</definedName>
    <definedName name="TOTALITEM9.3_11">'[145]A.P.U'!#REF!</definedName>
    <definedName name="TOTALITEM9.3_12">'[145]A.P.U'!#REF!</definedName>
    <definedName name="TOTALITEM9.3_13">'[145]A.P.U'!#REF!</definedName>
    <definedName name="TOTALITEM9.3_14">'[145]A.P.U'!#REF!</definedName>
    <definedName name="TOTALITEM9.3_15">'[145]A.P.U'!#REF!</definedName>
    <definedName name="TOTALITEM9.3_16">'[145]A.P.U'!#REF!</definedName>
    <definedName name="TOTALITEM9.3_17">'[145]A.P.U'!#REF!</definedName>
    <definedName name="TOTALITEM9.3_18">'[145]A.P.U'!#REF!</definedName>
    <definedName name="TOTALITEM9.3_19">'[145]A.P.U'!#REF!</definedName>
    <definedName name="TOTALITEM9.3_2">'[144]A.P.U'!#REF!</definedName>
    <definedName name="TOTALITEM9.3_20">'[145]A.P.U'!#REF!</definedName>
    <definedName name="TOTALITEM9.3_21">'[145]A.P.U'!#REF!</definedName>
    <definedName name="TOTALITEM9.3_22">'[145]A.P.U'!#REF!</definedName>
    <definedName name="TOTALITEM9.3_23">'[145]A.P.U'!#REF!</definedName>
    <definedName name="TOTALITEM9.3_24">'[145]A.P.U'!#REF!</definedName>
    <definedName name="TOTALITEM9.3_25">'[145]A.P.U'!#REF!</definedName>
    <definedName name="TOTALITEM9.3_26">'[145]A.P.U'!#REF!</definedName>
    <definedName name="TOTALITEM9.3_27">'[145]A.P.U'!#REF!</definedName>
    <definedName name="TOTALITEM9.3_28">'[145]A.P.U'!#REF!</definedName>
    <definedName name="TOTALITEM9.3_29">'[145]A.P.U'!#REF!</definedName>
    <definedName name="TOTALITEM9.3_3">'[146]A.P.U'!#REF!</definedName>
    <definedName name="TOTALITEM9.3_30">'[145]A.P.U'!#REF!</definedName>
    <definedName name="TOTALITEM9.3_31">'[145]A.P.U'!#REF!</definedName>
    <definedName name="TOTALITEM9.3_32">'[145]A.P.U'!#REF!</definedName>
    <definedName name="TOTALITEM9.3_33">'[145]A.P.U'!#REF!</definedName>
    <definedName name="TOTALITEM9.3_34">'[145]A.P.U'!#REF!</definedName>
    <definedName name="TOTALITEM9.3_35">'[145]A.P.U'!#REF!</definedName>
    <definedName name="TOTALITEM9.3_36">'[145]A.P.U'!#REF!</definedName>
    <definedName name="TOTALITEM9.3_37">'[145]A.P.U'!#REF!</definedName>
    <definedName name="TOTALITEM9.3_38">'[145]A.P.U'!#REF!</definedName>
    <definedName name="TOTALITEM9.3_39">'[145]A.P.U'!#REF!</definedName>
    <definedName name="TOTALITEM9.3_4">'[144]A.P.U'!#REF!</definedName>
    <definedName name="TOTALITEM9.3_40">'[145]A.P.U'!#REF!</definedName>
    <definedName name="TOTALITEM9.3_41">'[145]A.P.U'!#REF!</definedName>
    <definedName name="TOTALITEM9.3_42">'[145]A.P.U'!#REF!</definedName>
    <definedName name="TOTALITEM9.3_43">'[145]A.P.U'!#REF!</definedName>
    <definedName name="TOTALITEM9.3_44">'[145]A.P.U'!#REF!</definedName>
    <definedName name="TOTALITEM9.3_45">'[145]A.P.U'!#REF!</definedName>
    <definedName name="TOTALITEM9.3_46">'[145]A.P.U'!#REF!</definedName>
    <definedName name="TOTALITEM9.3_47">'[145]A.P.U'!#REF!</definedName>
    <definedName name="TOTALITEM9.3_48">'[145]A.P.U'!#REF!</definedName>
    <definedName name="TOTALITEM9.3_49">'[145]A.P.U'!#REF!</definedName>
    <definedName name="TOTALITEM9.3_5">'[145]A.P.U'!#REF!</definedName>
    <definedName name="TOTALITEM9.3_50">'[145]A.P.U'!#REF!</definedName>
    <definedName name="TOTALITEM9.3_51">'[145]A.P.U'!#REF!</definedName>
    <definedName name="TOTALITEM9.3_52">'[145]A.P.U'!#REF!</definedName>
    <definedName name="TOTALITEM9.3_53">'[145]A.P.U'!#REF!</definedName>
    <definedName name="TOTALITEM9.3_54">'[145]A.P.U'!#REF!</definedName>
    <definedName name="TOTALITEM9.3_55">'[145]A.P.U'!#REF!</definedName>
    <definedName name="TOTALITEM9.3_56">'[145]A.P.U'!#REF!</definedName>
    <definedName name="TOTALITEM9.3_57">'[145]A.P.U'!#REF!</definedName>
    <definedName name="TOTALITEM9.3_58">'[145]A.P.U'!#REF!</definedName>
    <definedName name="TOTALITEM9.3_59">'[144]A.P.U'!#REF!</definedName>
    <definedName name="TOTALITEM9.3_60">'[144]A.P.U'!#REF!</definedName>
    <definedName name="TOTALITEM9.3_61">'[145]A.P.U'!#REF!</definedName>
    <definedName name="TOTALITEM9.3_62">'[145]A.P.U'!#REF!</definedName>
    <definedName name="TOTALITEM9.3_63">'[145]A.P.U'!#REF!</definedName>
    <definedName name="TOTALITEM9.3_64">'[145]A.P.U'!#REF!</definedName>
    <definedName name="TOTALITEM9.3_65">'[145]A.P.U'!#REF!</definedName>
    <definedName name="TOTALITEM9.3_66">'[145]A.P.U'!#REF!</definedName>
    <definedName name="TOTALITEM9.3_67">'[145]A.P.U'!#REF!</definedName>
    <definedName name="TOTALITEM9.3_68">'[145]A.P.U'!#REF!</definedName>
    <definedName name="TOTALITEM9.3_69">'[145]A.P.U'!#REF!</definedName>
    <definedName name="TOTALITEM9.3_70">'[145]A.P.U'!#REF!</definedName>
    <definedName name="TOTALITEM9.3_71">'[145]A.P.U'!#REF!</definedName>
    <definedName name="TOTALITEM9.3_72">'[145]A.P.U'!#REF!</definedName>
    <definedName name="TOTALITEM9.3_73">'[145]A.P.U'!#REF!</definedName>
    <definedName name="TOTALITEM9.3_74">'[145]A.P.U'!#REF!</definedName>
    <definedName name="TOTALITEM9.3_75">'[145]A.P.U'!#REF!</definedName>
    <definedName name="TOTALITEM9.3_76">'[145]A.P.U'!#REF!</definedName>
    <definedName name="TOTALITEM9.3_77">'[145]A.P.U'!#REF!</definedName>
    <definedName name="TOTALITEM9.3_78">'[145]A.P.U'!#REF!</definedName>
    <definedName name="TOTALITEM9.3_79">'[145]A.P.U'!#REF!</definedName>
    <definedName name="TOTALITEM9.3_80">'[145]A.P.U'!#REF!</definedName>
    <definedName name="TOTALITEM9.3_9">'[145]A.P.U'!#REF!</definedName>
    <definedName name="TOTALITEM9.4" localSheetId="5">'[143]A.P.U'!#REF!</definedName>
    <definedName name="TOTALITEM9.4">'[143]A.P.U'!#REF!</definedName>
    <definedName name="TOTALITEM9.4_1">'[144]A.P.U'!#REF!</definedName>
    <definedName name="TOTALITEM9.4_10">'[145]A.P.U'!#REF!</definedName>
    <definedName name="TOTALITEM9.4_11">'[145]A.P.U'!#REF!</definedName>
    <definedName name="TOTALITEM9.4_12">'[145]A.P.U'!#REF!</definedName>
    <definedName name="TOTALITEM9.4_13">'[145]A.P.U'!#REF!</definedName>
    <definedName name="TOTALITEM9.4_14">'[145]A.P.U'!#REF!</definedName>
    <definedName name="TOTALITEM9.4_15">'[145]A.P.U'!#REF!</definedName>
    <definedName name="TOTALITEM9.4_16">'[145]A.P.U'!#REF!</definedName>
    <definedName name="TOTALITEM9.4_17">'[145]A.P.U'!#REF!</definedName>
    <definedName name="TOTALITEM9.4_18">'[145]A.P.U'!#REF!</definedName>
    <definedName name="TOTALITEM9.4_19">'[145]A.P.U'!#REF!</definedName>
    <definedName name="TOTALITEM9.4_2">'[144]A.P.U'!#REF!</definedName>
    <definedName name="TOTALITEM9.4_20">'[145]A.P.U'!#REF!</definedName>
    <definedName name="TOTALITEM9.4_21">'[145]A.P.U'!#REF!</definedName>
    <definedName name="TOTALITEM9.4_22">'[145]A.P.U'!#REF!</definedName>
    <definedName name="TOTALITEM9.4_23">'[145]A.P.U'!#REF!</definedName>
    <definedName name="TOTALITEM9.4_24">'[145]A.P.U'!#REF!</definedName>
    <definedName name="TOTALITEM9.4_25">'[145]A.P.U'!#REF!</definedName>
    <definedName name="TOTALITEM9.4_26">'[145]A.P.U'!#REF!</definedName>
    <definedName name="TOTALITEM9.4_27">'[145]A.P.U'!#REF!</definedName>
    <definedName name="TOTALITEM9.4_28">'[145]A.P.U'!#REF!</definedName>
    <definedName name="TOTALITEM9.4_29">'[145]A.P.U'!#REF!</definedName>
    <definedName name="TOTALITEM9.4_3">'[146]A.P.U'!#REF!</definedName>
    <definedName name="TOTALITEM9.4_30">'[145]A.P.U'!#REF!</definedName>
    <definedName name="TOTALITEM9.4_31">'[145]A.P.U'!#REF!</definedName>
    <definedName name="TOTALITEM9.4_32">'[145]A.P.U'!#REF!</definedName>
    <definedName name="TOTALITEM9.4_33">'[145]A.P.U'!#REF!</definedName>
    <definedName name="TOTALITEM9.4_34">'[145]A.P.U'!#REF!</definedName>
    <definedName name="TOTALITEM9.4_35">'[145]A.P.U'!#REF!</definedName>
    <definedName name="TOTALITEM9.4_36">'[145]A.P.U'!#REF!</definedName>
    <definedName name="TOTALITEM9.4_37">'[145]A.P.U'!#REF!</definedName>
    <definedName name="TOTALITEM9.4_38">'[145]A.P.U'!#REF!</definedName>
    <definedName name="TOTALITEM9.4_39">'[145]A.P.U'!#REF!</definedName>
    <definedName name="TOTALITEM9.4_4">'[144]A.P.U'!#REF!</definedName>
    <definedName name="TOTALITEM9.4_40">'[145]A.P.U'!#REF!</definedName>
    <definedName name="TOTALITEM9.4_41">'[145]A.P.U'!#REF!</definedName>
    <definedName name="TOTALITEM9.4_42">'[145]A.P.U'!#REF!</definedName>
    <definedName name="TOTALITEM9.4_43">'[145]A.P.U'!#REF!</definedName>
    <definedName name="TOTALITEM9.4_44">'[145]A.P.U'!#REF!</definedName>
    <definedName name="TOTALITEM9.4_45">'[145]A.P.U'!#REF!</definedName>
    <definedName name="TOTALITEM9.4_46">'[145]A.P.U'!#REF!</definedName>
    <definedName name="TOTALITEM9.4_47">'[145]A.P.U'!#REF!</definedName>
    <definedName name="TOTALITEM9.4_48">'[145]A.P.U'!#REF!</definedName>
    <definedName name="TOTALITEM9.4_49">'[145]A.P.U'!#REF!</definedName>
    <definedName name="TOTALITEM9.4_5">'[145]A.P.U'!#REF!</definedName>
    <definedName name="TOTALITEM9.4_50">'[145]A.P.U'!#REF!</definedName>
    <definedName name="TOTALITEM9.4_51">'[145]A.P.U'!#REF!</definedName>
    <definedName name="TOTALITEM9.4_52">'[145]A.P.U'!#REF!</definedName>
    <definedName name="TOTALITEM9.4_53">'[145]A.P.U'!#REF!</definedName>
    <definedName name="TOTALITEM9.4_54">'[145]A.P.U'!#REF!</definedName>
    <definedName name="TOTALITEM9.4_55">'[145]A.P.U'!#REF!</definedName>
    <definedName name="TOTALITEM9.4_56">'[145]A.P.U'!#REF!</definedName>
    <definedName name="TOTALITEM9.4_57">'[145]A.P.U'!#REF!</definedName>
    <definedName name="TOTALITEM9.4_58">'[145]A.P.U'!#REF!</definedName>
    <definedName name="TOTALITEM9.4_59">'[144]A.P.U'!#REF!</definedName>
    <definedName name="TOTALITEM9.4_60">'[144]A.P.U'!#REF!</definedName>
    <definedName name="TOTALITEM9.4_61">'[145]A.P.U'!#REF!</definedName>
    <definedName name="TOTALITEM9.4_62">'[145]A.P.U'!#REF!</definedName>
    <definedName name="TOTALITEM9.4_63">'[145]A.P.U'!#REF!</definedName>
    <definedName name="TOTALITEM9.4_64">'[145]A.P.U'!#REF!</definedName>
    <definedName name="TOTALITEM9.4_65">'[145]A.P.U'!#REF!</definedName>
    <definedName name="TOTALITEM9.4_66">'[145]A.P.U'!#REF!</definedName>
    <definedName name="TOTALITEM9.4_67">'[145]A.P.U'!#REF!</definedName>
    <definedName name="TOTALITEM9.4_68">'[145]A.P.U'!#REF!</definedName>
    <definedName name="TOTALITEM9.4_69">'[145]A.P.U'!#REF!</definedName>
    <definedName name="TOTALITEM9.4_70">'[145]A.P.U'!#REF!</definedName>
    <definedName name="TOTALITEM9.4_71">'[145]A.P.U'!#REF!</definedName>
    <definedName name="TOTALITEM9.4_72">'[145]A.P.U'!#REF!</definedName>
    <definedName name="TOTALITEM9.4_73">'[145]A.P.U'!#REF!</definedName>
    <definedName name="TOTALITEM9.4_74">'[145]A.P.U'!#REF!</definedName>
    <definedName name="TOTALITEM9.4_75">'[145]A.P.U'!#REF!</definedName>
    <definedName name="TOTALITEM9.4_76">'[145]A.P.U'!#REF!</definedName>
    <definedName name="TOTALITEM9.4_77">'[145]A.P.U'!#REF!</definedName>
    <definedName name="TOTALITEM9.4_78">'[145]A.P.U'!#REF!</definedName>
    <definedName name="TOTALITEM9.4_79">'[145]A.P.U'!#REF!</definedName>
    <definedName name="TOTALITEM9.4_80">'[145]A.P.U'!#REF!</definedName>
    <definedName name="TOTALITEM9.4_9">'[145]A.P.U'!#REF!</definedName>
    <definedName name="TOTALITEM9.5" localSheetId="5">'[143]A.P.U'!#REF!</definedName>
    <definedName name="TOTALITEM9.5">'[143]A.P.U'!#REF!</definedName>
    <definedName name="TOTALITEM9.5_1">'[144]A.P.U'!#REF!</definedName>
    <definedName name="TOTALITEM9.5_10">'[145]A.P.U'!#REF!</definedName>
    <definedName name="TOTALITEM9.5_11">'[145]A.P.U'!#REF!</definedName>
    <definedName name="TOTALITEM9.5_12">'[145]A.P.U'!#REF!</definedName>
    <definedName name="TOTALITEM9.5_13">'[145]A.P.U'!#REF!</definedName>
    <definedName name="TOTALITEM9.5_14">'[145]A.P.U'!#REF!</definedName>
    <definedName name="TOTALITEM9.5_15">'[145]A.P.U'!#REF!</definedName>
    <definedName name="TOTALITEM9.5_16">'[145]A.P.U'!#REF!</definedName>
    <definedName name="TOTALITEM9.5_17">'[145]A.P.U'!#REF!</definedName>
    <definedName name="TOTALITEM9.5_18">'[145]A.P.U'!#REF!</definedName>
    <definedName name="TOTALITEM9.5_19">'[145]A.P.U'!#REF!</definedName>
    <definedName name="TOTALITEM9.5_2">'[144]A.P.U'!#REF!</definedName>
    <definedName name="TOTALITEM9.5_20">'[145]A.P.U'!#REF!</definedName>
    <definedName name="TOTALITEM9.5_21">'[145]A.P.U'!#REF!</definedName>
    <definedName name="TOTALITEM9.5_22">'[145]A.P.U'!#REF!</definedName>
    <definedName name="TOTALITEM9.5_23">'[145]A.P.U'!#REF!</definedName>
    <definedName name="TOTALITEM9.5_24">'[145]A.P.U'!#REF!</definedName>
    <definedName name="TOTALITEM9.5_25">'[145]A.P.U'!#REF!</definedName>
    <definedName name="TOTALITEM9.5_26">'[145]A.P.U'!#REF!</definedName>
    <definedName name="TOTALITEM9.5_27">'[145]A.P.U'!#REF!</definedName>
    <definedName name="TOTALITEM9.5_28">'[145]A.P.U'!#REF!</definedName>
    <definedName name="TOTALITEM9.5_29">'[145]A.P.U'!#REF!</definedName>
    <definedName name="TOTALITEM9.5_3">'[146]A.P.U'!#REF!</definedName>
    <definedName name="TOTALITEM9.5_30">'[145]A.P.U'!#REF!</definedName>
    <definedName name="TOTALITEM9.5_31">'[145]A.P.U'!#REF!</definedName>
    <definedName name="TOTALITEM9.5_32">'[145]A.P.U'!#REF!</definedName>
    <definedName name="TOTALITEM9.5_33">'[145]A.P.U'!#REF!</definedName>
    <definedName name="TOTALITEM9.5_34">'[145]A.P.U'!#REF!</definedName>
    <definedName name="TOTALITEM9.5_35">'[145]A.P.U'!#REF!</definedName>
    <definedName name="TOTALITEM9.5_36">'[145]A.P.U'!#REF!</definedName>
    <definedName name="TOTALITEM9.5_37">'[145]A.P.U'!#REF!</definedName>
    <definedName name="TOTALITEM9.5_38">'[145]A.P.U'!#REF!</definedName>
    <definedName name="TOTALITEM9.5_39">'[145]A.P.U'!#REF!</definedName>
    <definedName name="TOTALITEM9.5_4">'[144]A.P.U'!#REF!</definedName>
    <definedName name="TOTALITEM9.5_40">'[145]A.P.U'!#REF!</definedName>
    <definedName name="TOTALITEM9.5_41">'[145]A.P.U'!#REF!</definedName>
    <definedName name="TOTALITEM9.5_42">'[145]A.P.U'!#REF!</definedName>
    <definedName name="TOTALITEM9.5_43">'[145]A.P.U'!#REF!</definedName>
    <definedName name="TOTALITEM9.5_44">'[145]A.P.U'!#REF!</definedName>
    <definedName name="TOTALITEM9.5_45">'[145]A.P.U'!#REF!</definedName>
    <definedName name="TOTALITEM9.5_46">'[145]A.P.U'!#REF!</definedName>
    <definedName name="TOTALITEM9.5_47">'[145]A.P.U'!#REF!</definedName>
    <definedName name="TOTALITEM9.5_48">'[145]A.P.U'!#REF!</definedName>
    <definedName name="TOTALITEM9.5_49">'[145]A.P.U'!#REF!</definedName>
    <definedName name="TOTALITEM9.5_5">'[145]A.P.U'!#REF!</definedName>
    <definedName name="TOTALITEM9.5_50">'[145]A.P.U'!#REF!</definedName>
    <definedName name="TOTALITEM9.5_51">'[145]A.P.U'!#REF!</definedName>
    <definedName name="TOTALITEM9.5_52">'[145]A.P.U'!#REF!</definedName>
    <definedName name="TOTALITEM9.5_53">'[145]A.P.U'!#REF!</definedName>
    <definedName name="TOTALITEM9.5_54">'[145]A.P.U'!#REF!</definedName>
    <definedName name="TOTALITEM9.5_55">'[145]A.P.U'!#REF!</definedName>
    <definedName name="TOTALITEM9.5_56">'[145]A.P.U'!#REF!</definedName>
    <definedName name="TOTALITEM9.5_57">'[145]A.P.U'!#REF!</definedName>
    <definedName name="TOTALITEM9.5_58">'[145]A.P.U'!#REF!</definedName>
    <definedName name="TOTALITEM9.5_59">'[144]A.P.U'!#REF!</definedName>
    <definedName name="TOTALITEM9.5_60">'[144]A.P.U'!#REF!</definedName>
    <definedName name="TOTALITEM9.5_61">'[145]A.P.U'!#REF!</definedName>
    <definedName name="TOTALITEM9.5_62">'[145]A.P.U'!#REF!</definedName>
    <definedName name="TOTALITEM9.5_63">'[145]A.P.U'!#REF!</definedName>
    <definedName name="TOTALITEM9.5_64">'[145]A.P.U'!#REF!</definedName>
    <definedName name="TOTALITEM9.5_65">'[145]A.P.U'!#REF!</definedName>
    <definedName name="TOTALITEM9.5_66">'[145]A.P.U'!#REF!</definedName>
    <definedName name="TOTALITEM9.5_67">'[145]A.P.U'!#REF!</definedName>
    <definedName name="TOTALITEM9.5_68">'[145]A.P.U'!#REF!</definedName>
    <definedName name="TOTALITEM9.5_69">'[145]A.P.U'!#REF!</definedName>
    <definedName name="TOTALITEM9.5_70">'[145]A.P.U'!#REF!</definedName>
    <definedName name="TOTALITEM9.5_71">'[145]A.P.U'!#REF!</definedName>
    <definedName name="TOTALITEM9.5_72">'[145]A.P.U'!#REF!</definedName>
    <definedName name="TOTALITEM9.5_73">'[145]A.P.U'!#REF!</definedName>
    <definedName name="TOTALITEM9.5_74">'[145]A.P.U'!#REF!</definedName>
    <definedName name="TOTALITEM9.5_75">'[145]A.P.U'!#REF!</definedName>
    <definedName name="TOTALITEM9.5_76">'[145]A.P.U'!#REF!</definedName>
    <definedName name="TOTALITEM9.5_77">'[145]A.P.U'!#REF!</definedName>
    <definedName name="TOTALITEM9.5_78">'[145]A.P.U'!#REF!</definedName>
    <definedName name="TOTALITEM9.5_79">'[145]A.P.U'!#REF!</definedName>
    <definedName name="TOTALITEM9.5_80">'[145]A.P.U'!#REF!</definedName>
    <definedName name="TOTALITEM9.5_9">'[145]A.P.U'!#REF!</definedName>
    <definedName name="TOTALITEM9.6" localSheetId="5">'[143]A.P.U'!#REF!</definedName>
    <definedName name="TOTALITEM9.6">'[143]A.P.U'!#REF!</definedName>
    <definedName name="TOTALITEM9.6_1">'[144]A.P.U'!#REF!</definedName>
    <definedName name="TOTALITEM9.6_10">'[145]A.P.U'!#REF!</definedName>
    <definedName name="TOTALITEM9.6_11">'[145]A.P.U'!#REF!</definedName>
    <definedName name="TOTALITEM9.6_12">'[145]A.P.U'!#REF!</definedName>
    <definedName name="TOTALITEM9.6_13">'[145]A.P.U'!#REF!</definedName>
    <definedName name="TOTALITEM9.6_14">'[145]A.P.U'!#REF!</definedName>
    <definedName name="TOTALITEM9.6_15">'[145]A.P.U'!#REF!</definedName>
    <definedName name="TOTALITEM9.6_16">'[145]A.P.U'!#REF!</definedName>
    <definedName name="TOTALITEM9.6_17">'[145]A.P.U'!#REF!</definedName>
    <definedName name="TOTALITEM9.6_18">'[145]A.P.U'!#REF!</definedName>
    <definedName name="TOTALITEM9.6_19">'[145]A.P.U'!#REF!</definedName>
    <definedName name="TOTALITEM9.6_2">'[144]A.P.U'!#REF!</definedName>
    <definedName name="TOTALITEM9.6_20">'[145]A.P.U'!#REF!</definedName>
    <definedName name="TOTALITEM9.6_21">'[145]A.P.U'!#REF!</definedName>
    <definedName name="TOTALITEM9.6_22">'[145]A.P.U'!#REF!</definedName>
    <definedName name="TOTALITEM9.6_23">'[145]A.P.U'!#REF!</definedName>
    <definedName name="TOTALITEM9.6_24">'[145]A.P.U'!#REF!</definedName>
    <definedName name="TOTALITEM9.6_25">'[145]A.P.U'!#REF!</definedName>
    <definedName name="TOTALITEM9.6_26">'[145]A.P.U'!#REF!</definedName>
    <definedName name="TOTALITEM9.6_27">'[145]A.P.U'!#REF!</definedName>
    <definedName name="TOTALITEM9.6_28">'[145]A.P.U'!#REF!</definedName>
    <definedName name="TOTALITEM9.6_29">'[145]A.P.U'!#REF!</definedName>
    <definedName name="TOTALITEM9.6_3">'[146]A.P.U'!#REF!</definedName>
    <definedName name="TOTALITEM9.6_30">'[145]A.P.U'!#REF!</definedName>
    <definedName name="TOTALITEM9.6_31">'[145]A.P.U'!#REF!</definedName>
    <definedName name="TOTALITEM9.6_32">'[145]A.P.U'!#REF!</definedName>
    <definedName name="TOTALITEM9.6_33">'[145]A.P.U'!#REF!</definedName>
    <definedName name="TOTALITEM9.6_34">'[145]A.P.U'!#REF!</definedName>
    <definedName name="TOTALITEM9.6_35">'[145]A.P.U'!#REF!</definedName>
    <definedName name="TOTALITEM9.6_36">'[145]A.P.U'!#REF!</definedName>
    <definedName name="TOTALITEM9.6_37">'[145]A.P.U'!#REF!</definedName>
    <definedName name="TOTALITEM9.6_38">'[145]A.P.U'!#REF!</definedName>
    <definedName name="TOTALITEM9.6_39">'[145]A.P.U'!#REF!</definedName>
    <definedName name="TOTALITEM9.6_4">'[144]A.P.U'!#REF!</definedName>
    <definedName name="TOTALITEM9.6_40">'[145]A.P.U'!#REF!</definedName>
    <definedName name="TOTALITEM9.6_41">'[145]A.P.U'!#REF!</definedName>
    <definedName name="TOTALITEM9.6_42">'[145]A.P.U'!#REF!</definedName>
    <definedName name="TOTALITEM9.6_43">'[145]A.P.U'!#REF!</definedName>
    <definedName name="TOTALITEM9.6_44">'[145]A.P.U'!#REF!</definedName>
    <definedName name="TOTALITEM9.6_45">'[145]A.P.U'!#REF!</definedName>
    <definedName name="TOTALITEM9.6_46">'[145]A.P.U'!#REF!</definedName>
    <definedName name="TOTALITEM9.6_47">'[145]A.P.U'!#REF!</definedName>
    <definedName name="TOTALITEM9.6_48">'[145]A.P.U'!#REF!</definedName>
    <definedName name="TOTALITEM9.6_49">'[145]A.P.U'!#REF!</definedName>
    <definedName name="TOTALITEM9.6_5">'[145]A.P.U'!#REF!</definedName>
    <definedName name="TOTALITEM9.6_50">'[145]A.P.U'!#REF!</definedName>
    <definedName name="TOTALITEM9.6_51">'[145]A.P.U'!#REF!</definedName>
    <definedName name="TOTALITEM9.6_52">'[145]A.P.U'!#REF!</definedName>
    <definedName name="TOTALITEM9.6_53">'[145]A.P.U'!#REF!</definedName>
    <definedName name="TOTALITEM9.6_54">'[145]A.P.U'!#REF!</definedName>
    <definedName name="TOTALITEM9.6_55">'[145]A.P.U'!#REF!</definedName>
    <definedName name="TOTALITEM9.6_56">'[145]A.P.U'!#REF!</definedName>
    <definedName name="TOTALITEM9.6_57">'[145]A.P.U'!#REF!</definedName>
    <definedName name="TOTALITEM9.6_58">'[145]A.P.U'!#REF!</definedName>
    <definedName name="TOTALITEM9.6_59">'[144]A.P.U'!#REF!</definedName>
    <definedName name="TOTALITEM9.6_60">'[144]A.P.U'!#REF!</definedName>
    <definedName name="TOTALITEM9.6_61">'[145]A.P.U'!#REF!</definedName>
    <definedName name="TOTALITEM9.6_62">'[145]A.P.U'!#REF!</definedName>
    <definedName name="TOTALITEM9.6_63">'[145]A.P.U'!#REF!</definedName>
    <definedName name="TOTALITEM9.6_64">'[145]A.P.U'!#REF!</definedName>
    <definedName name="TOTALITEM9.6_65">'[145]A.P.U'!#REF!</definedName>
    <definedName name="TOTALITEM9.6_66">'[145]A.P.U'!#REF!</definedName>
    <definedName name="TOTALITEM9.6_67">'[145]A.P.U'!#REF!</definedName>
    <definedName name="TOTALITEM9.6_68">'[145]A.P.U'!#REF!</definedName>
    <definedName name="TOTALITEM9.6_69">'[145]A.P.U'!#REF!</definedName>
    <definedName name="TOTALITEM9.6_70">'[145]A.P.U'!#REF!</definedName>
    <definedName name="TOTALITEM9.6_71">'[145]A.P.U'!#REF!</definedName>
    <definedName name="TOTALITEM9.6_72">'[145]A.P.U'!#REF!</definedName>
    <definedName name="TOTALITEM9.6_73">'[145]A.P.U'!#REF!</definedName>
    <definedName name="TOTALITEM9.6_74">'[145]A.P.U'!#REF!</definedName>
    <definedName name="TOTALITEM9.6_75">'[145]A.P.U'!#REF!</definedName>
    <definedName name="TOTALITEM9.6_76">'[145]A.P.U'!#REF!</definedName>
    <definedName name="TOTALITEM9.6_77">'[145]A.P.U'!#REF!</definedName>
    <definedName name="TOTALITEM9.6_78">'[145]A.P.U'!#REF!</definedName>
    <definedName name="TOTALITEM9.6_79">'[145]A.P.U'!#REF!</definedName>
    <definedName name="TOTALITEM9.6_80">'[145]A.P.U'!#REF!</definedName>
    <definedName name="TOTALITEM9.6_9">'[145]A.P.U'!#REF!</definedName>
    <definedName name="TOTALITEM9.7" localSheetId="5">'[143]A.P.U'!#REF!</definedName>
    <definedName name="TOTALITEM9.7">'[143]A.P.U'!#REF!</definedName>
    <definedName name="TOTALITEM9.7_1">'[144]A.P.U'!#REF!</definedName>
    <definedName name="TOTALITEM9.7_10">'[145]A.P.U'!#REF!</definedName>
    <definedName name="TOTALITEM9.7_11">'[145]A.P.U'!#REF!</definedName>
    <definedName name="TOTALITEM9.7_12">'[145]A.P.U'!#REF!</definedName>
    <definedName name="TOTALITEM9.7_13">'[145]A.P.U'!#REF!</definedName>
    <definedName name="TOTALITEM9.7_14">'[145]A.P.U'!#REF!</definedName>
    <definedName name="TOTALITEM9.7_15">'[145]A.P.U'!#REF!</definedName>
    <definedName name="TOTALITEM9.7_16">'[145]A.P.U'!#REF!</definedName>
    <definedName name="TOTALITEM9.7_17">'[145]A.P.U'!#REF!</definedName>
    <definedName name="TOTALITEM9.7_18">'[145]A.P.U'!#REF!</definedName>
    <definedName name="TOTALITEM9.7_19">'[145]A.P.U'!#REF!</definedName>
    <definedName name="TOTALITEM9.7_2">'[144]A.P.U'!#REF!</definedName>
    <definedName name="TOTALITEM9.7_20">'[145]A.P.U'!#REF!</definedName>
    <definedName name="TOTALITEM9.7_21">'[145]A.P.U'!#REF!</definedName>
    <definedName name="TOTALITEM9.7_22">'[145]A.P.U'!#REF!</definedName>
    <definedName name="TOTALITEM9.7_23">'[145]A.P.U'!#REF!</definedName>
    <definedName name="TOTALITEM9.7_24">'[145]A.P.U'!#REF!</definedName>
    <definedName name="TOTALITEM9.7_25">'[145]A.P.U'!#REF!</definedName>
    <definedName name="TOTALITEM9.7_26">'[145]A.P.U'!#REF!</definedName>
    <definedName name="TOTALITEM9.7_27">'[145]A.P.U'!#REF!</definedName>
    <definedName name="TOTALITEM9.7_28">'[145]A.P.U'!#REF!</definedName>
    <definedName name="TOTALITEM9.7_29">'[145]A.P.U'!#REF!</definedName>
    <definedName name="TOTALITEM9.7_3">'[146]A.P.U'!#REF!</definedName>
    <definedName name="TOTALITEM9.7_30">'[145]A.P.U'!#REF!</definedName>
    <definedName name="TOTALITEM9.7_31">'[145]A.P.U'!#REF!</definedName>
    <definedName name="TOTALITEM9.7_32">'[145]A.P.U'!#REF!</definedName>
    <definedName name="TOTALITEM9.7_33">'[145]A.P.U'!#REF!</definedName>
    <definedName name="TOTALITEM9.7_34">'[145]A.P.U'!#REF!</definedName>
    <definedName name="TOTALITEM9.7_35">'[145]A.P.U'!#REF!</definedName>
    <definedName name="TOTALITEM9.7_36">'[145]A.P.U'!#REF!</definedName>
    <definedName name="TOTALITEM9.7_37">'[145]A.P.U'!#REF!</definedName>
    <definedName name="TOTALITEM9.7_38">'[145]A.P.U'!#REF!</definedName>
    <definedName name="TOTALITEM9.7_39">'[145]A.P.U'!#REF!</definedName>
    <definedName name="TOTALITEM9.7_4">'[144]A.P.U'!#REF!</definedName>
    <definedName name="TOTALITEM9.7_40">'[145]A.P.U'!#REF!</definedName>
    <definedName name="TOTALITEM9.7_41">'[145]A.P.U'!#REF!</definedName>
    <definedName name="TOTALITEM9.7_42">'[145]A.P.U'!#REF!</definedName>
    <definedName name="TOTALITEM9.7_43">'[145]A.P.U'!#REF!</definedName>
    <definedName name="TOTALITEM9.7_44">'[145]A.P.U'!#REF!</definedName>
    <definedName name="TOTALITEM9.7_45">'[145]A.P.U'!#REF!</definedName>
    <definedName name="TOTALITEM9.7_46">'[145]A.P.U'!#REF!</definedName>
    <definedName name="TOTALITEM9.7_47">'[145]A.P.U'!#REF!</definedName>
    <definedName name="TOTALITEM9.7_48">'[145]A.P.U'!#REF!</definedName>
    <definedName name="TOTALITEM9.7_49">'[145]A.P.U'!#REF!</definedName>
    <definedName name="TOTALITEM9.7_5">'[145]A.P.U'!#REF!</definedName>
    <definedName name="TOTALITEM9.7_50">'[145]A.P.U'!#REF!</definedName>
    <definedName name="TOTALITEM9.7_51">'[145]A.P.U'!#REF!</definedName>
    <definedName name="TOTALITEM9.7_52">'[145]A.P.U'!#REF!</definedName>
    <definedName name="TOTALITEM9.7_53">'[145]A.P.U'!#REF!</definedName>
    <definedName name="TOTALITEM9.7_54">'[145]A.P.U'!#REF!</definedName>
    <definedName name="TOTALITEM9.7_55">'[145]A.P.U'!#REF!</definedName>
    <definedName name="TOTALITEM9.7_56">'[145]A.P.U'!#REF!</definedName>
    <definedName name="TOTALITEM9.7_57">'[145]A.P.U'!#REF!</definedName>
    <definedName name="TOTALITEM9.7_58">'[145]A.P.U'!#REF!</definedName>
    <definedName name="TOTALITEM9.7_59">'[144]A.P.U'!#REF!</definedName>
    <definedName name="TOTALITEM9.7_60">'[144]A.P.U'!#REF!</definedName>
    <definedName name="TOTALITEM9.7_61">'[145]A.P.U'!#REF!</definedName>
    <definedName name="TOTALITEM9.7_62">'[145]A.P.U'!#REF!</definedName>
    <definedName name="TOTALITEM9.7_63">'[145]A.P.U'!#REF!</definedName>
    <definedName name="TOTALITEM9.7_64">'[145]A.P.U'!#REF!</definedName>
    <definedName name="TOTALITEM9.7_65">'[145]A.P.U'!#REF!</definedName>
    <definedName name="TOTALITEM9.7_66">'[145]A.P.U'!#REF!</definedName>
    <definedName name="TOTALITEM9.7_67">'[145]A.P.U'!#REF!</definedName>
    <definedName name="TOTALITEM9.7_68">'[145]A.P.U'!#REF!</definedName>
    <definedName name="TOTALITEM9.7_69">'[145]A.P.U'!#REF!</definedName>
    <definedName name="TOTALITEM9.7_70">'[145]A.P.U'!#REF!</definedName>
    <definedName name="TOTALITEM9.7_71">'[145]A.P.U'!#REF!</definedName>
    <definedName name="TOTALITEM9.7_72">'[145]A.P.U'!#REF!</definedName>
    <definedName name="TOTALITEM9.7_73">'[145]A.P.U'!#REF!</definedName>
    <definedName name="TOTALITEM9.7_74">'[145]A.P.U'!#REF!</definedName>
    <definedName name="TOTALITEM9.7_75">'[145]A.P.U'!#REF!</definedName>
    <definedName name="TOTALITEM9.7_76">'[145]A.P.U'!#REF!</definedName>
    <definedName name="TOTALITEM9.7_77">'[145]A.P.U'!#REF!</definedName>
    <definedName name="TOTALITEM9.7_78">'[145]A.P.U'!#REF!</definedName>
    <definedName name="TOTALITEM9.7_79">'[145]A.P.U'!#REF!</definedName>
    <definedName name="TOTALITEM9.7_80">'[145]A.P.U'!#REF!</definedName>
    <definedName name="TOTALITEM9.7_9">'[145]A.P.U'!#REF!</definedName>
    <definedName name="TOTALITEM9.8" localSheetId="5">'[143]A.P.U'!#REF!</definedName>
    <definedName name="TOTALITEM9.8">'[143]A.P.U'!#REF!</definedName>
    <definedName name="TOTALITEM9.8_1">'[144]A.P.U'!#REF!</definedName>
    <definedName name="TOTALITEM9.8_10">'[145]A.P.U'!#REF!</definedName>
    <definedName name="TOTALITEM9.8_11">'[145]A.P.U'!#REF!</definedName>
    <definedName name="TOTALITEM9.8_12">'[145]A.P.U'!#REF!</definedName>
    <definedName name="TOTALITEM9.8_13">'[145]A.P.U'!#REF!</definedName>
    <definedName name="TOTALITEM9.8_14">'[145]A.P.U'!#REF!</definedName>
    <definedName name="TOTALITEM9.8_15">'[145]A.P.U'!#REF!</definedName>
    <definedName name="TOTALITEM9.8_16">'[145]A.P.U'!#REF!</definedName>
    <definedName name="TOTALITEM9.8_17">'[145]A.P.U'!#REF!</definedName>
    <definedName name="TOTALITEM9.8_18">'[145]A.P.U'!#REF!</definedName>
    <definedName name="TOTALITEM9.8_19">'[145]A.P.U'!#REF!</definedName>
    <definedName name="TOTALITEM9.8_2">'[144]A.P.U'!#REF!</definedName>
    <definedName name="TOTALITEM9.8_20">'[145]A.P.U'!#REF!</definedName>
    <definedName name="TOTALITEM9.8_21">'[145]A.P.U'!#REF!</definedName>
    <definedName name="TOTALITEM9.8_22">'[145]A.P.U'!#REF!</definedName>
    <definedName name="TOTALITEM9.8_23">'[145]A.P.U'!#REF!</definedName>
    <definedName name="TOTALITEM9.8_24">'[145]A.P.U'!#REF!</definedName>
    <definedName name="TOTALITEM9.8_25">'[145]A.P.U'!#REF!</definedName>
    <definedName name="TOTALITEM9.8_26">'[145]A.P.U'!#REF!</definedName>
    <definedName name="TOTALITEM9.8_27">'[145]A.P.U'!#REF!</definedName>
    <definedName name="TOTALITEM9.8_28">'[145]A.P.U'!#REF!</definedName>
    <definedName name="TOTALITEM9.8_29">'[145]A.P.U'!#REF!</definedName>
    <definedName name="TOTALITEM9.8_3">'[146]A.P.U'!#REF!</definedName>
    <definedName name="TOTALITEM9.8_30">'[145]A.P.U'!#REF!</definedName>
    <definedName name="TOTALITEM9.8_31">'[145]A.P.U'!#REF!</definedName>
    <definedName name="TOTALITEM9.8_32">'[145]A.P.U'!#REF!</definedName>
    <definedName name="TOTALITEM9.8_33">'[145]A.P.U'!#REF!</definedName>
    <definedName name="TOTALITEM9.8_34">'[145]A.P.U'!#REF!</definedName>
    <definedName name="TOTALITEM9.8_35">'[145]A.P.U'!#REF!</definedName>
    <definedName name="TOTALITEM9.8_36">'[145]A.P.U'!#REF!</definedName>
    <definedName name="TOTALITEM9.8_37">'[145]A.P.U'!#REF!</definedName>
    <definedName name="TOTALITEM9.8_38">'[145]A.P.U'!#REF!</definedName>
    <definedName name="TOTALITEM9.8_39">'[145]A.P.U'!#REF!</definedName>
    <definedName name="TOTALITEM9.8_4">'[144]A.P.U'!#REF!</definedName>
    <definedName name="TOTALITEM9.8_40">'[145]A.P.U'!#REF!</definedName>
    <definedName name="TOTALITEM9.8_41">'[145]A.P.U'!#REF!</definedName>
    <definedName name="TOTALITEM9.8_42">'[145]A.P.U'!#REF!</definedName>
    <definedName name="TOTALITEM9.8_43">'[145]A.P.U'!#REF!</definedName>
    <definedName name="TOTALITEM9.8_44">'[145]A.P.U'!#REF!</definedName>
    <definedName name="TOTALITEM9.8_45">'[145]A.P.U'!#REF!</definedName>
    <definedName name="TOTALITEM9.8_46">'[145]A.P.U'!#REF!</definedName>
    <definedName name="TOTALITEM9.8_47">'[145]A.P.U'!#REF!</definedName>
    <definedName name="TOTALITEM9.8_48">'[145]A.P.U'!#REF!</definedName>
    <definedName name="TOTALITEM9.8_49">'[145]A.P.U'!#REF!</definedName>
    <definedName name="TOTALITEM9.8_5">'[145]A.P.U'!#REF!</definedName>
    <definedName name="TOTALITEM9.8_50">'[145]A.P.U'!#REF!</definedName>
    <definedName name="TOTALITEM9.8_51">'[145]A.P.U'!#REF!</definedName>
    <definedName name="TOTALITEM9.8_52">'[145]A.P.U'!#REF!</definedName>
    <definedName name="TOTALITEM9.8_53">'[145]A.P.U'!#REF!</definedName>
    <definedName name="TOTALITEM9.8_54">'[145]A.P.U'!#REF!</definedName>
    <definedName name="TOTALITEM9.8_55">'[145]A.P.U'!#REF!</definedName>
    <definedName name="TOTALITEM9.8_56">'[145]A.P.U'!#REF!</definedName>
    <definedName name="TOTALITEM9.8_57">'[145]A.P.U'!#REF!</definedName>
    <definedName name="TOTALITEM9.8_58">'[145]A.P.U'!#REF!</definedName>
    <definedName name="TOTALITEM9.8_59">'[144]A.P.U'!#REF!</definedName>
    <definedName name="TOTALITEM9.8_60">'[144]A.P.U'!#REF!</definedName>
    <definedName name="TOTALITEM9.8_61">'[145]A.P.U'!#REF!</definedName>
    <definedName name="TOTALITEM9.8_62">'[145]A.P.U'!#REF!</definedName>
    <definedName name="TOTALITEM9.8_63">'[145]A.P.U'!#REF!</definedName>
    <definedName name="TOTALITEM9.8_64">'[145]A.P.U'!#REF!</definedName>
    <definedName name="TOTALITEM9.8_65">'[145]A.P.U'!#REF!</definedName>
    <definedName name="TOTALITEM9.8_66">'[145]A.P.U'!#REF!</definedName>
    <definedName name="TOTALITEM9.8_67">'[145]A.P.U'!#REF!</definedName>
    <definedName name="TOTALITEM9.8_68">'[145]A.P.U'!#REF!</definedName>
    <definedName name="TOTALITEM9.8_69">'[145]A.P.U'!#REF!</definedName>
    <definedName name="TOTALITEM9.8_70">'[145]A.P.U'!#REF!</definedName>
    <definedName name="TOTALITEM9.8_71">'[145]A.P.U'!#REF!</definedName>
    <definedName name="TOTALITEM9.8_72">'[145]A.P.U'!#REF!</definedName>
    <definedName name="TOTALITEM9.8_73">'[145]A.P.U'!#REF!</definedName>
    <definedName name="TOTALITEM9.8_74">'[145]A.P.U'!#REF!</definedName>
    <definedName name="TOTALITEM9.8_75">'[145]A.P.U'!#REF!</definedName>
    <definedName name="TOTALITEM9.8_76">'[145]A.P.U'!#REF!</definedName>
    <definedName name="TOTALITEM9.8_77">'[145]A.P.U'!#REF!</definedName>
    <definedName name="TOTALITEM9.8_78">'[145]A.P.U'!#REF!</definedName>
    <definedName name="TOTALITEM9.8_79">'[145]A.P.U'!#REF!</definedName>
    <definedName name="TOTALITEM9.8_80">'[145]A.P.U'!#REF!</definedName>
    <definedName name="TOTALITEM9.8_9">'[145]A.P.U'!#REF!</definedName>
    <definedName name="TOTALITEN1.2.4" localSheetId="5">'[143]A.P.U'!#REF!</definedName>
    <definedName name="TOTALITEN1.2.4">'[143]A.P.U'!#REF!</definedName>
    <definedName name="TOTALITEN1.2.4_1">'[144]A.P.U'!#REF!</definedName>
    <definedName name="TOTALITEN1.2.4_10">'[145]A.P.U'!#REF!</definedName>
    <definedName name="TOTALITEN1.2.4_11">'[145]A.P.U'!#REF!</definedName>
    <definedName name="TOTALITEN1.2.4_12">'[145]A.P.U'!#REF!</definedName>
    <definedName name="TOTALITEN1.2.4_13">'[145]A.P.U'!#REF!</definedName>
    <definedName name="TOTALITEN1.2.4_14">'[145]A.P.U'!#REF!</definedName>
    <definedName name="TOTALITEN1.2.4_15">'[145]A.P.U'!#REF!</definedName>
    <definedName name="TOTALITEN1.2.4_16">'[145]A.P.U'!#REF!</definedName>
    <definedName name="TOTALITEN1.2.4_17">'[145]A.P.U'!#REF!</definedName>
    <definedName name="TOTALITEN1.2.4_18">'[145]A.P.U'!#REF!</definedName>
    <definedName name="TOTALITEN1.2.4_19">'[145]A.P.U'!#REF!</definedName>
    <definedName name="TOTALITEN1.2.4_2">'[144]A.P.U'!#REF!</definedName>
    <definedName name="TOTALITEN1.2.4_20">'[145]A.P.U'!#REF!</definedName>
    <definedName name="TOTALITEN1.2.4_21">'[145]A.P.U'!#REF!</definedName>
    <definedName name="TOTALITEN1.2.4_22">'[145]A.P.U'!#REF!</definedName>
    <definedName name="TOTALITEN1.2.4_23">'[145]A.P.U'!#REF!</definedName>
    <definedName name="TOTALITEN1.2.4_24">'[145]A.P.U'!#REF!</definedName>
    <definedName name="TOTALITEN1.2.4_25">'[145]A.P.U'!#REF!</definedName>
    <definedName name="TOTALITEN1.2.4_26">'[145]A.P.U'!#REF!</definedName>
    <definedName name="TOTALITEN1.2.4_27">'[145]A.P.U'!#REF!</definedName>
    <definedName name="TOTALITEN1.2.4_28">'[145]A.P.U'!#REF!</definedName>
    <definedName name="TOTALITEN1.2.4_29">'[145]A.P.U'!#REF!</definedName>
    <definedName name="TOTALITEN1.2.4_3">'[146]A.P.U'!#REF!</definedName>
    <definedName name="TOTALITEN1.2.4_30">'[145]A.P.U'!#REF!</definedName>
    <definedName name="TOTALITEN1.2.4_31">'[145]A.P.U'!#REF!</definedName>
    <definedName name="TOTALITEN1.2.4_32">'[145]A.P.U'!#REF!</definedName>
    <definedName name="TOTALITEN1.2.4_33">'[145]A.P.U'!#REF!</definedName>
    <definedName name="TOTALITEN1.2.4_34">'[145]A.P.U'!#REF!</definedName>
    <definedName name="TOTALITEN1.2.4_35">'[145]A.P.U'!#REF!</definedName>
    <definedName name="TOTALITEN1.2.4_36">'[145]A.P.U'!#REF!</definedName>
    <definedName name="TOTALITEN1.2.4_37">'[145]A.P.U'!#REF!</definedName>
    <definedName name="TOTALITEN1.2.4_38">'[145]A.P.U'!#REF!</definedName>
    <definedName name="TOTALITEN1.2.4_39">'[145]A.P.U'!#REF!</definedName>
    <definedName name="TOTALITEN1.2.4_4">'[144]A.P.U'!#REF!</definedName>
    <definedName name="TOTALITEN1.2.4_40">'[145]A.P.U'!#REF!</definedName>
    <definedName name="TOTALITEN1.2.4_41">'[145]A.P.U'!#REF!</definedName>
    <definedName name="TOTALITEN1.2.4_42">'[145]A.P.U'!#REF!</definedName>
    <definedName name="TOTALITEN1.2.4_43">'[145]A.P.U'!#REF!</definedName>
    <definedName name="TOTALITEN1.2.4_44">'[145]A.P.U'!#REF!</definedName>
    <definedName name="TOTALITEN1.2.4_45">'[145]A.P.U'!#REF!</definedName>
    <definedName name="TOTALITEN1.2.4_46">'[145]A.P.U'!#REF!</definedName>
    <definedName name="TOTALITEN1.2.4_47">'[145]A.P.U'!#REF!</definedName>
    <definedName name="TOTALITEN1.2.4_48">'[145]A.P.U'!#REF!</definedName>
    <definedName name="TOTALITEN1.2.4_49">'[145]A.P.U'!#REF!</definedName>
    <definedName name="TOTALITEN1.2.4_5">'[145]A.P.U'!#REF!</definedName>
    <definedName name="TOTALITEN1.2.4_50">'[145]A.P.U'!#REF!</definedName>
    <definedName name="TOTALITEN1.2.4_51">'[145]A.P.U'!#REF!</definedName>
    <definedName name="TOTALITEN1.2.4_52">'[145]A.P.U'!#REF!</definedName>
    <definedName name="TOTALITEN1.2.4_53">'[145]A.P.U'!#REF!</definedName>
    <definedName name="TOTALITEN1.2.4_54">'[145]A.P.U'!#REF!</definedName>
    <definedName name="TOTALITEN1.2.4_55">'[145]A.P.U'!#REF!</definedName>
    <definedName name="TOTALITEN1.2.4_56">'[145]A.P.U'!#REF!</definedName>
    <definedName name="TOTALITEN1.2.4_57">'[145]A.P.U'!#REF!</definedName>
    <definedName name="TOTALITEN1.2.4_58">'[145]A.P.U'!#REF!</definedName>
    <definedName name="TOTALITEN1.2.4_59">'[144]A.P.U'!#REF!</definedName>
    <definedName name="TOTALITEN1.2.4_60">'[144]A.P.U'!#REF!</definedName>
    <definedName name="TOTALITEN1.2.4_61">'[145]A.P.U'!#REF!</definedName>
    <definedName name="TOTALITEN1.2.4_62">'[145]A.P.U'!#REF!</definedName>
    <definedName name="TOTALITEN1.2.4_63">'[145]A.P.U'!#REF!</definedName>
    <definedName name="TOTALITEN1.2.4_64">'[145]A.P.U'!#REF!</definedName>
    <definedName name="TOTALITEN1.2.4_65">'[145]A.P.U'!#REF!</definedName>
    <definedName name="TOTALITEN1.2.4_66">'[145]A.P.U'!#REF!</definedName>
    <definedName name="TOTALITEN1.2.4_67">'[145]A.P.U'!#REF!</definedName>
    <definedName name="TOTALITEN1.2.4_68">'[145]A.P.U'!#REF!</definedName>
    <definedName name="TOTALITEN1.2.4_69">'[145]A.P.U'!#REF!</definedName>
    <definedName name="TOTALITEN1.2.4_70">'[145]A.P.U'!#REF!</definedName>
    <definedName name="TOTALITEN1.2.4_71">'[145]A.P.U'!#REF!</definedName>
    <definedName name="TOTALITEN1.2.4_72">'[145]A.P.U'!#REF!</definedName>
    <definedName name="TOTALITEN1.2.4_73">'[145]A.P.U'!#REF!</definedName>
    <definedName name="TOTALITEN1.2.4_74">'[145]A.P.U'!#REF!</definedName>
    <definedName name="TOTALITEN1.2.4_75">'[145]A.P.U'!#REF!</definedName>
    <definedName name="TOTALITEN1.2.4_76">'[145]A.P.U'!#REF!</definedName>
    <definedName name="TOTALITEN1.2.4_77">'[145]A.P.U'!#REF!</definedName>
    <definedName name="TOTALITEN1.2.4_78">'[145]A.P.U'!#REF!</definedName>
    <definedName name="TOTALITEN1.2.4_79">'[145]A.P.U'!#REF!</definedName>
    <definedName name="TOTALITEN1.2.4_80">'[145]A.P.U'!#REF!</definedName>
    <definedName name="TOTALITEN1.2.4_9">'[145]A.P.U'!#REF!</definedName>
    <definedName name="Totalrevenues">#REF!</definedName>
    <definedName name="Tp">#REF!</definedName>
    <definedName name="TP1_11" localSheetId="5">#REF!</definedName>
    <definedName name="TP1_11">#REF!</definedName>
    <definedName name="TPeA">#REF!</definedName>
    <definedName name="Tq">#REF!</definedName>
    <definedName name="Tr">#REF!</definedName>
    <definedName name="TRAMPAGRASA" localSheetId="5">#REF!</definedName>
    <definedName name="TRAMPAGRASA">#REF!</definedName>
    <definedName name="TRAMPAGRASA_11" localSheetId="5">#REF!</definedName>
    <definedName name="TRAMPAGRASA_11">#REF!</definedName>
    <definedName name="Transformador_intensidad_400_5A">#REF!</definedName>
    <definedName name="Transformador_intensidad_400_5A_11">#REF!</definedName>
    <definedName name="TRANSP_EQUIPOS">[58]DATOS!$K$3</definedName>
    <definedName name="TRANSP_MATERIAL">[58]DATOS!$K$2</definedName>
    <definedName name="TRANSP_MO">[58]DATOS!$K$4</definedName>
    <definedName name="TRANSPORI" localSheetId="5" hidden="1">{#N/A,#N/A,TRUE,"INGENIERIA";#N/A,#N/A,TRUE,"COMPRAS";#N/A,#N/A,TRUE,"DIRECCION";#N/A,#N/A,TRUE,"RESUMEN"}</definedName>
    <definedName name="TRANSPORI" hidden="1">{#N/A,#N/A,TRUE,"INGENIERIA";#N/A,#N/A,TRUE,"COMPRAS";#N/A,#N/A,TRUE,"DIRECCION";#N/A,#N/A,TRUE,"RESUMEN"}</definedName>
    <definedName name="TRANSPORTE" localSheetId="5">#REF!</definedName>
    <definedName name="TRANSPORTE">#REF!</definedName>
    <definedName name="TRAT">[151]desmonte!$E$48</definedName>
    <definedName name="TRD">#REF!</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g1">#REF!</definedName>
    <definedName name="trig2">#REF!</definedName>
    <definedName name="trig3">#REF!</definedName>
    <definedName name="trig4">#REF!</definedName>
    <definedName name="trig5">#REF!</definedName>
    <definedName name="trimestre1">'[152]ESTADO RED'!$E$8</definedName>
    <definedName name="TRIPLEX">#REF!</definedName>
    <definedName name="Triplex_lamina_4mm" localSheetId="5">#REF!</definedName>
    <definedName name="Triplex_lamina_4mm">#REF!</definedName>
    <definedName name="Triplex_lamina_4mm_11">#REF!</definedName>
    <definedName name="TRITURADO">'[22]MATERIALES '!$E$7</definedName>
    <definedName name="trjfgjh" localSheetId="5" hidden="1">{"via1",#N/A,TRUE,"general";"via2",#N/A,TRUE,"general";"via3",#N/A,TRUE,"general"}</definedName>
    <definedName name="trjfgjh" hidden="1">{"via1",#N/A,TRUE,"general";"via2",#N/A,TRUE,"general";"via3",#N/A,TRUE,"general"}</definedName>
    <definedName name="trm">'[61]Total Corredor 1'!$I$10</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#REF!</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ase">#REF!</definedName>
    <definedName name="TtCD">#REF!</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TTTTT">[136]glvc!#REF!</definedName>
    <definedName name="TTTTTTTT">#REF!</definedName>
    <definedName name="Tu">#REF!</definedName>
    <definedName name="TUB._ACC_3__Bx_B_SCH_40">#REF!</definedName>
    <definedName name="Tuberia_1_2_pvc">'[23]LISTADO '!$F$21</definedName>
    <definedName name="Tuberia_conduit_PVC_1_2" localSheetId="5">#REF!</definedName>
    <definedName name="Tuberia_conduit_PVC_1_2">#REF!</definedName>
    <definedName name="Tuberia_conduit_PVC_1_2_11" localSheetId="5">#REF!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900MM">'[28]LISTA DE PRECIO'!$E$40</definedName>
    <definedName name="Tubo_galvanizado_2">'[23]LISTADO '!$F$47</definedName>
    <definedName name="Tubo_pvc_1">'[23]LISTADO '!$F$51</definedName>
    <definedName name="Tubo_pvc_2">'[23]LISTADO '!$F$50</definedName>
    <definedName name="TUBO6">[147]PRECIOS!$B$40</definedName>
    <definedName name="TUBO8">[147]PRECIOS!$B$41</definedName>
    <definedName name="TUBPRE1_2TOT" localSheetId="5">#REF!</definedName>
    <definedName name="TUBPRE1_2TOT">#REF!</definedName>
    <definedName name="TUBPRE1_2TOT_11" localSheetId="5">#REF!</definedName>
    <definedName name="TUBPRE1_2TOT_11">#REF!</definedName>
    <definedName name="TUBPRE3_4TOT" localSheetId="5">#REF!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bskedd3.5">[33]MATERIA!$H$52</definedName>
    <definedName name="TUPI" localSheetId="5">MATCH(0.01,[0]!End_Bal,-1)+1</definedName>
    <definedName name="TUPI">MATCH(0.01,[0]!End_Bal,-1)+1</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w">#REF!</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Tz">#REF!</definedName>
    <definedName name="U">#REF!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BICACIONPROYECTO">[126]PRESUPUESTO!#REF!</definedName>
    <definedName name="Uc">#REF!</definedName>
    <definedName name="Ud">#REF!</definedName>
    <definedName name="Ue">#REF!</definedName>
    <definedName name="Uf">#REF!</definedName>
    <definedName name="Ug">#REF!</definedName>
    <definedName name="Uh">#REF!</definedName>
    <definedName name="UI" localSheetId="5" hidden="1">{"via1",#N/A,TRUE,"general";"via2",#N/A,TRUE,"general";"via3",#N/A,TRUE,"general"}</definedName>
    <definedName name="UI"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idades">[153]Presup_Cancha!$J$14:$J$18</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 localSheetId="5">#REF!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onadss">'[61]Fibra Óptica'!#REF!</definedName>
    <definedName name="unionducto">'[61]Fibra Óptica'!#REF!</definedName>
    <definedName name="unit">[80]Asspt.!$F$5</definedName>
    <definedName name="UNITARIO">[154]Unitarios!$A$3:$D$13</definedName>
    <definedName name="Unitarios">#REF!</definedName>
    <definedName name="Uñ">#REF!</definedName>
    <definedName name="Uo">#REF!</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8%</definedName>
    <definedName name="Utilidad">#REF!</definedName>
    <definedName name="UTILIDADAA">[155]PRESUPUESTO!$G$119</definedName>
    <definedName name="Utl">#REF!</definedName>
    <definedName name="uu">#REF!</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v">#REF!</definedName>
    <definedName name="Uw">#REF!</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Uz">#REF!</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Requerimiento">[14]SOPORTE!$KD$2:$KD$6</definedName>
    <definedName name="Va">#REF!</definedName>
    <definedName name="Vado">[149]Switches!$G$88</definedName>
    <definedName name="Vaiu">#REF!</definedName>
    <definedName name="VAL">#REF!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iniz_LB">#REF!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_Total">#REF!</definedName>
    <definedName name="valor1">#REF!</definedName>
    <definedName name="valor2">#REF!</definedName>
    <definedName name="VALOR3">#REF!</definedName>
    <definedName name="valoreattuale">#N/A</definedName>
    <definedName name="Values_Entered" localSheetId="5">IF([0]!Loan_Amount*[0]!Interest_Rate*[0]!Loan_Years*[0]!Loan_Start&gt;0,1,0)</definedName>
    <definedName name="Values_Entered">IF([0]!Loan_Amount*[0]!Interest_Rate*[0]!Loan_Years*[0]!Loan_Start&gt;0,1,0)</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BILI_DI_INPUT">'[40]Conto economico'!#REF!</definedName>
    <definedName name="Varilla_cooperwell_24">'[23]LISTADO '!$F$42</definedName>
    <definedName name="Varilla_de_couperwell" localSheetId="5">#REF!</definedName>
    <definedName name="Varilla_de_couperwell">#REF!</definedName>
    <definedName name="Varilla_de_couperwell_11" localSheetId="5">#REF!</definedName>
    <definedName name="Varilla_de_couperwell_11">#REF!</definedName>
    <definedName name="varlegg2008_2015">[34]Input!#REF!</definedName>
    <definedName name="varlegg2016_2025">[34]Input!#REF!</definedName>
    <definedName name="varlegg2026_2035">[34]Input!#REF!</definedName>
    <definedName name="varlegg2036_2062">[34]Input!#REF!</definedName>
    <definedName name="varpes2008_2015">[34]Input!#REF!</definedName>
    <definedName name="varpes2016_2025">[34]Input!#REF!</definedName>
    <definedName name="varpes2026_2035">[34]Input!#REF!</definedName>
    <definedName name="varpes2036_2062">[34]Input!#REF!</definedName>
    <definedName name="vat">#REF!</definedName>
    <definedName name="VAT_Commitment">#REF!</definedName>
    <definedName name="VAT_Spread">#REF!</definedName>
    <definedName name="Vb">#REF!</definedName>
    <definedName name="VBAdvanced.VB_Branch_Example">#N/A</definedName>
    <definedName name="VBAdvanced.VB_GetWindowsDirectory">#N/A</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d">#REF!</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1">'[21]A.P.U AULA CANO PESCAO'!$G$964</definedName>
    <definedName name="VENTANATOT" localSheetId="5">#REF!</definedName>
    <definedName name="VENTANATOT">#REF!</definedName>
    <definedName name="VENTANATOT_11" localSheetId="5">#REF!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'[23]LISTADO '!$F$106</definedName>
    <definedName name="VENTOSAS_PARA_INSTALACION_EN_TUBERIA_DE_3">#REF!</definedName>
    <definedName name="Vf">#REF!</definedName>
    <definedName name="vfbgnhyt" localSheetId="5" hidden="1">{"via1",#N/A,TRUE,"general";"via2",#N/A,TRUE,"general";"via3",#N/A,TRUE,"general"}</definedName>
    <definedName name="vfbgnhyt" hidden="1">{"via1",#N/A,TRUE,"general";"via2",#N/A,TRUE,"general";"via3",#N/A,TRUE,"general"}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[140]Datos!$H$2:$H$6</definedName>
    <definedName name="VIBRA" localSheetId="5">#REF!</definedName>
    <definedName name="VIBRA">#REF!</definedName>
    <definedName name="VIBRA_11" localSheetId="5">#REF!</definedName>
    <definedName name="VIBRA_11">#REF!</definedName>
    <definedName name="VIBRADOR">'[28]LISTA DE PRECIO'!$E$47</definedName>
    <definedName name="Vibrador_para_concreto_Semco" localSheetId="5">#REF!</definedName>
    <definedName name="Vibrador_para_concreto_Semco">#REF!</definedName>
    <definedName name="Vibrador_para_concreto_Semco_11" localSheetId="5">#REF!</definedName>
    <definedName name="Vibrador_para_concreto_Semco_11">#REF!</definedName>
    <definedName name="VIBROCOMPACTADOR">#REF!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brocompactor_10ton">'[28]LISTA DE PRECIO'!$E$51</definedName>
    <definedName name="Vidrio_5mm" localSheetId="5">#REF!</definedName>
    <definedName name="Vidrio_5mm">#REF!</definedName>
    <definedName name="Vidrio_5mm_11" localSheetId="5">#REF!</definedName>
    <definedName name="Vidrio_5mm_11">#REF!</definedName>
    <definedName name="VIDRIO4">#REF!</definedName>
    <definedName name="vigaanden">'[21]A.P.U AULA CANO PESCAO'!$G$376</definedName>
    <definedName name="VIGACI" localSheetId="5">#REF!</definedName>
    <definedName name="VIGACI">#REF!</definedName>
    <definedName name="VIGACI_11" localSheetId="5">#REF!</definedName>
    <definedName name="VIGACI_11">#REF!</definedName>
    <definedName name="vigacmto">'[21]A.P.U AULA CANO PESCAO'!$G$338</definedName>
    <definedName name="VIGASUPERIOR" localSheetId="5">#REF!</definedName>
    <definedName name="VIGASUPERIOR">#REF!</definedName>
    <definedName name="VIGASUPERIOR_11" localSheetId="5">#REF!</definedName>
    <definedName name="VIGASUPERIOR_11">#REF!</definedName>
    <definedName name="VIGAT30X30" localSheetId="5">#REF!</definedName>
    <definedName name="VIGAT30X30">#REF!</definedName>
    <definedName name="VIGAT30X30_11">#REF!</definedName>
    <definedName name="VIGAT45X30">#REF!</definedName>
    <definedName name="VIGAT45X30_11">#REF!</definedName>
    <definedName name="vigsup10x20">'[21]A.P.U AULA CANO PESCAO'!$G$529</definedName>
    <definedName name="VINILO">#REF!</definedName>
    <definedName name="Vinilo_tipo_1" localSheetId="5">#REF!</definedName>
    <definedName name="Vinilo_tipo_1">#REF!</definedName>
    <definedName name="Vinilo_tipo_1_11" localSheetId="5">#REF!</definedName>
    <definedName name="Vinilo_tipo_1_11">#REF!</definedName>
    <definedName name="VINILOTOT">#REF!</definedName>
    <definedName name="VINILOTOT_11">#REF!</definedName>
    <definedName name="Visor_de_puerta">#REF!</definedName>
    <definedName name="Visor_de_puerta_11">#REF!</definedName>
    <definedName name="vjkgvif" localSheetId="5">OFFSET([0]!Full_Print,0,0,[0]!Last_Row)</definedName>
    <definedName name="vjkgvif">OFFSET([0]!Full_Print,0,0,[0]!Last_Row)</definedName>
    <definedName name="vk" localSheetId="5" hidden="1">{"via1",#N/A,TRUE,"general";"via2",#N/A,TRUE,"general";"via3",#N/A,TRUE,"general"}</definedName>
    <definedName name="vk" hidden="1">{"via1",#N/A,TRUE,"general";"via2",#N/A,TRUE,"general";"via3",#N/A,TRUE,"general"}</definedName>
    <definedName name="Vmin">#REF!</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ferta">#REF!</definedName>
    <definedName name="VOLCO6M" localSheetId="5">#REF!</definedName>
    <definedName name="VOLCO6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olumenarena">#REF!</definedName>
    <definedName name="VOLUMENDIARIO">#REF!</definedName>
    <definedName name="VPD">[2]TARIFAS!$C$569</definedName>
    <definedName name="VPDACUE">#REF!</definedName>
    <definedName name="VPI">[2]TARIFAS!$C$567</definedName>
    <definedName name="VR_TOT_PROY">#REF!</definedName>
    <definedName name="VRA">[2]TARIFAS!$C$566</definedName>
    <definedName name="Vs">#REF!</definedName>
    <definedName name="vsdfj" localSheetId="5"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'[86]Análisis Unit'!#REF!</definedName>
    <definedName name="w.Tipo_obra">[14]SOPORTE!$KF$2:$KF$7</definedName>
    <definedName name="w2w2w" localSheetId="5" hidden="1">{"via1",#N/A,TRUE,"general";"via2",#N/A,TRUE,"general";"via3",#N/A,TRUE,"general"}</definedName>
    <definedName name="w2w2w" hidden="1">{"via1",#N/A,TRUE,"general";"via2",#N/A,TRUE,"general";"via3",#N/A,TRUE,"general"}</definedName>
    <definedName name="WAC">#REF!</definedName>
    <definedName name="WACC">#REF!</definedName>
    <definedName name="wcint">#REF!</definedName>
    <definedName name="WCmaximum_amount">#REF!</definedName>
    <definedName name="WEQ" hidden="1">'[8]ETAPA 50 SMMLV'!#REF!</definedName>
    <definedName name="WER">'[37]Res-Accide-10'!$S$2:$S$7</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'[37]Res-Accide-10'!#REF!</definedName>
    <definedName name="Workers">#REF!</definedName>
    <definedName name="WorkingCapital_Commitment">#REF!</definedName>
    <definedName name="WorkingCapital_Spread">#REF!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5"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sia." localSheetId="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5"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5" hidden="1">{#N/A,#N/A,TRUE,"Main Issues";#N/A,#N/A,TRUE,"Income statement ($)"}</definedName>
    <definedName name="wrn.Danilo." hidden="1">{#N/A,#N/A,TRUE,"Main Issues";#N/A,#N/A,TRUE,"Income statement ($)"}</definedName>
    <definedName name="wrn.Europe." localSheetId="5"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5" hidden="1">{"FCB_ALL",#N/A,FALSE,"FCB"}</definedName>
    <definedName name="wrn.fcb2" hidden="1">{"FCB_ALL",#N/A,FALSE,"FCB"}</definedName>
    <definedName name="wrn.five." localSheetId="5" hidden="1">{#N/A,#N/A,TRUE,"5 year"}</definedName>
    <definedName name="wrn.five." hidden="1">{#N/A,#N/A,TRUE,"5 year"}</definedName>
    <definedName name="wrn.fixed._.assets." localSheetId="5" hidden="1">{#N/A,#N/A,TRUE,"fixed assets"}</definedName>
    <definedName name="wrn.fixed._.assets." hidden="1">{#N/A,#N/A,TRUE,"fixed assets"}</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hidden="1">{#N/A,#N/A,TRUE,"INGENIERIA";#N/A,#N/A,TRUE,"COMPRAS";#N/A,#N/A,TRUE,"DIRECCION";#N/A,#N/A,TRUE,"RESUMEN"}</definedName>
    <definedName name="wrn.Modello." localSheetId="5"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summary._.report." localSheetId="5" hidden="1">{#N/A,#N/A,TRUE,"Summary"}</definedName>
    <definedName name="wrn.summary._.report." hidden="1">{#N/A,#N/A,TRUE,"Summary"}</definedName>
    <definedName name="wrn.synt." localSheetId="5" hidden="1">{#N/A,#N/A,FALSE,"c_finanz";#N/A,#N/A,FALSE,"c_eco";#N/A,#N/A,FALSE,"investimenti";#N/A,#N/A,FALSE,"tir"}</definedName>
    <definedName name="wrn.synt." hidden="1">{#N/A,#N/A,FALSE,"c_finanz";#N/A,#N/A,FALSE,"c_eco";#N/A,#N/A,FALSE,"investimenti";#N/A,#N/A,FALSE,"tir"}</definedName>
    <definedName name="wrn.test." localSheetId="5" hidden="1">{"test2",#N/A,TRUE,"Prices"}</definedName>
    <definedName name="wrn.test." hidden="1">{"test2",#N/A,TRUE,"Prices"}</definedName>
    <definedName name="wrn.via." localSheetId="5" hidden="1">{"via1",#N/A,TRUE,"general";"via2",#N/A,TRUE,"general";"via3",#N/A,TRUE,"general"}</definedName>
    <definedName name="wrn.via." hidden="1">{"via1",#N/A,TRUE,"general";"via2",#N/A,TRUE,"general";"via3",#N/A,TRUE,"general"}</definedName>
    <definedName name="WSERWEER">'[89]COSTOS OFICINA'!#REF!</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5"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#REF!</definedName>
    <definedName name="x.Documento">[14]SOPORTE!$KH$2:$KH$7</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pe1">[11]FattoreK!#REF!</definedName>
    <definedName name="xpe2">[11]FattoreK!#REF!</definedName>
    <definedName name="xpe3">[11]FattoreK!#REF!</definedName>
    <definedName name="xpe4">[11]FattoreK!#REF!</definedName>
    <definedName name="XR">[6]Assum!$E$10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5" hidden="1">{"via1",#N/A,TRUE,"general";"via2",#N/A,TRUE,"general";"via3",#N/A,TRUE,"general"}</definedName>
    <definedName name="xxfg" hidden="1">{"via1",#N/A,TRUE,"general";"via2",#N/A,TRUE,"general";"via3",#N/A,TRUE,"general"}</definedName>
    <definedName name="XXX">#REF!</definedName>
    <definedName name="xxxx">#REF!</definedName>
    <definedName name="XXXXX"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5" hidden="1">{"via1",#N/A,TRUE,"general";"via2",#N/A,TRUE,"general";"via3",#N/A,TRUE,"general"}</definedName>
    <definedName name="xxxxxds" hidden="1">{"via1",#N/A,TRUE,"general";"via2",#N/A,TRUE,"general";"via3",#N/A,TRUE,"general"}</definedName>
    <definedName name="XXXXXX" localSheetId="5" hidden="1">{#N/A,#N/A,TRUE,"INGENIERIA";#N/A,#N/A,TRUE,"COMPRAS";#N/A,#N/A,TRUE,"DIRECCION";#N/A,#N/A,TRUE,"RESUMEN"}</definedName>
    <definedName name="XXXXXX" hidden="1">{#N/A,#N/A,TRUE,"INGENIERIA";#N/A,#N/A,TRUE,"COMPRAS";#N/A,#N/A,TRUE,"DIRECCION";#N/A,#N/A,TRUE,"RESUMEN"}</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ZXZV" localSheetId="5" hidden="1">{"via1",#N/A,TRUE,"general";"via2",#N/A,TRUE,"general";"via3",#N/A,TRUE,"general"}</definedName>
    <definedName name="XZXZV" hidden="1">{"via1",#N/A,TRUE,"general";"via2",#N/A,TRUE,"general";"via3",#N/A,TRUE,"general"}</definedName>
    <definedName name="y">#REF!</definedName>
    <definedName name="y6y6" localSheetId="5" hidden="1">{"via1",#N/A,TRUE,"general";"via2",#N/A,TRUE,"general";"via3",#N/A,TRUE,"general"}</definedName>
    <definedName name="y6y6" hidden="1">{"via1",#N/A,TRUE,"general";"via2",#N/A,TRUE,"general";"via3",#N/A,TRUE,"general"}</definedName>
    <definedName name="year">#REF!</definedName>
    <definedName name="Yee_Sanit._2" localSheetId="5">#REF!</definedName>
    <definedName name="Yee_Sanit._2">#REF!</definedName>
    <definedName name="Yee_Sanit._2_11" localSheetId="5">#REF!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ry" localSheetId="5" hidden="1">{"via1",#N/A,TRUE,"general";"via2",#N/A,TRUE,"general";"via3",#N/A,TRUE,"general"}</definedName>
    <definedName name="yery" hidden="1">{"via1",#N/A,TRUE,"general";"via2",#N/A,TRUE,"general";"via3",#N/A,TRUE,"general"}</definedName>
    <definedName name="Yeso" localSheetId="5">#REF!</definedName>
    <definedName name="Yeso">#REF!</definedName>
    <definedName name="Yeso_11" localSheetId="5">#REF!</definedName>
    <definedName name="Yeso_11">#REF!</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 hidden="1">'[8]ETAPA 50 SMMLV'!#REF!</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#REF!</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#REF!</definedName>
    <definedName name="ZAPATA" localSheetId="5">#REF!</definedName>
    <definedName name="ZAPATA">#REF!</definedName>
    <definedName name="ZAPATA_11">#REF!</definedName>
    <definedName name="zdervr" localSheetId="5" hidden="1">{"via1",#N/A,TRUE,"general";"via2",#N/A,TRUE,"general";"via3",#N/A,TRUE,"general"}</definedName>
    <definedName name="zdervr" hidden="1">{"via1",#N/A,TRUE,"general";"via2",#N/A,TRUE,"general";"via3",#N/A,TRUE,"general"}</definedName>
    <definedName name="zv">[4]datos!$AB$5:$AB$300</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'[49]A.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44" l="1"/>
  <c r="E10" i="44"/>
  <c r="E11" i="44" s="1"/>
  <c r="G18" i="30" l="1"/>
  <c r="H13" i="29"/>
  <c r="G13" i="30" l="1"/>
  <c r="H18" i="29"/>
  <c r="E22" i="29"/>
  <c r="D15" i="25" l="1"/>
  <c r="Z12" i="31"/>
  <c r="Z15" i="31"/>
  <c r="Z14" i="31"/>
  <c r="Z11" i="31" l="1"/>
  <c r="D14" i="25"/>
  <c r="E11" i="26"/>
  <c r="E15" i="28"/>
  <c r="D12" i="25"/>
  <c r="Z9" i="31"/>
  <c r="Z10" i="31"/>
  <c r="E13" i="26"/>
  <c r="E17" i="28"/>
  <c r="E14" i="28"/>
  <c r="E10" i="26"/>
  <c r="D9" i="25"/>
  <c r="D11" i="25"/>
  <c r="E12" i="26" l="1"/>
  <c r="E16" i="28"/>
  <c r="AZ34" i="31"/>
  <c r="AX26" i="31"/>
  <c r="AX27" i="31" s="1"/>
  <c r="AX28" i="31" s="1"/>
  <c r="AX29" i="31" s="1"/>
  <c r="AX30" i="31" s="1"/>
  <c r="AX31" i="31" s="1"/>
  <c r="AF29" i="25"/>
  <c r="AD19" i="25" l="1"/>
  <c r="K107" i="31" l="1"/>
  <c r="AK106" i="31"/>
  <c r="AD106" i="31"/>
  <c r="X106" i="31"/>
  <c r="Q106" i="31"/>
  <c r="J106" i="31"/>
  <c r="C106" i="31"/>
  <c r="Y104" i="31"/>
  <c r="Y106" i="31" s="1"/>
  <c r="Z31" i="31" s="1"/>
  <c r="AL101" i="31"/>
  <c r="Y101" i="31"/>
  <c r="K101" i="31"/>
  <c r="Y100" i="31"/>
  <c r="AL99" i="31"/>
  <c r="K99" i="31"/>
  <c r="Y98" i="31"/>
  <c r="Y95" i="31" s="1"/>
  <c r="AL95" i="31"/>
  <c r="I49" i="31"/>
  <c r="P49" i="31" s="1"/>
  <c r="W49" i="31" s="1"/>
  <c r="AC49" i="31" s="1"/>
  <c r="AJ49" i="31" s="1"/>
  <c r="AC47" i="31"/>
  <c r="AJ47" i="31" s="1"/>
  <c r="AR45" i="31"/>
  <c r="AR44" i="31"/>
  <c r="AV41" i="31"/>
  <c r="AM41" i="31"/>
  <c r="AL41" i="31"/>
  <c r="AN41" i="31" s="1"/>
  <c r="AF41" i="31"/>
  <c r="Z41" i="31"/>
  <c r="Y41" i="31"/>
  <c r="S41" i="31"/>
  <c r="R41" i="31"/>
  <c r="T41" i="31" s="1"/>
  <c r="L41" i="31"/>
  <c r="K41" i="31"/>
  <c r="E41" i="31"/>
  <c r="D41" i="31"/>
  <c r="AM40" i="31"/>
  <c r="AL40" i="31"/>
  <c r="AF40" i="31"/>
  <c r="Z40" i="31"/>
  <c r="S40" i="31"/>
  <c r="L40" i="31"/>
  <c r="K40" i="31"/>
  <c r="E40" i="31"/>
  <c r="AM39" i="31"/>
  <c r="AL39" i="31"/>
  <c r="AF39" i="31"/>
  <c r="Z39" i="31"/>
  <c r="S39" i="31"/>
  <c r="L39" i="31"/>
  <c r="K39" i="31"/>
  <c r="E39" i="31"/>
  <c r="AM38" i="31"/>
  <c r="AL38" i="31"/>
  <c r="AN38" i="31" s="1"/>
  <c r="AF38" i="31"/>
  <c r="Z38" i="31"/>
  <c r="S38" i="31"/>
  <c r="L38" i="31"/>
  <c r="K38" i="31"/>
  <c r="E38" i="31"/>
  <c r="AM37" i="31"/>
  <c r="AL37" i="31"/>
  <c r="AF37" i="31"/>
  <c r="Z37" i="31"/>
  <c r="S37" i="31"/>
  <c r="L37" i="31"/>
  <c r="K37" i="31"/>
  <c r="E37" i="31"/>
  <c r="AM36" i="31"/>
  <c r="AL36" i="31"/>
  <c r="AF36" i="31"/>
  <c r="S36" i="31"/>
  <c r="L36" i="31"/>
  <c r="K36" i="31"/>
  <c r="E36" i="31"/>
  <c r="AS34" i="31"/>
  <c r="AS33" i="31"/>
  <c r="AM33" i="31"/>
  <c r="AN33" i="31" s="1"/>
  <c r="AF33" i="31"/>
  <c r="AG33" i="31" s="1"/>
  <c r="Z33" i="31"/>
  <c r="AA33" i="31" s="1"/>
  <c r="S33" i="31"/>
  <c r="T33" i="31" s="1"/>
  <c r="L33" i="31"/>
  <c r="M33" i="31" s="1"/>
  <c r="E33" i="31"/>
  <c r="F33" i="31" s="1"/>
  <c r="AS32" i="31"/>
  <c r="AM32" i="31"/>
  <c r="AN32" i="31" s="1"/>
  <c r="AF32" i="31"/>
  <c r="AG32" i="31" s="1"/>
  <c r="Z32" i="31"/>
  <c r="AA32" i="31" s="1"/>
  <c r="S32" i="31"/>
  <c r="T32" i="31" s="1"/>
  <c r="L32" i="31"/>
  <c r="M32" i="31" s="1"/>
  <c r="E32" i="31"/>
  <c r="F32" i="31" s="1"/>
  <c r="AS31" i="31"/>
  <c r="AM30" i="31"/>
  <c r="AN30" i="31" s="1"/>
  <c r="AF30" i="31"/>
  <c r="AG30" i="31" s="1"/>
  <c r="Z30" i="31"/>
  <c r="AA30" i="31" s="1"/>
  <c r="AY30" i="31" s="1"/>
  <c r="S30" i="31"/>
  <c r="T30" i="31" s="1"/>
  <c r="L30" i="31"/>
  <c r="M30" i="31" s="1"/>
  <c r="E30" i="31"/>
  <c r="F30" i="31" s="1"/>
  <c r="AR29" i="31"/>
  <c r="AS28" i="31"/>
  <c r="AT28" i="31" s="1"/>
  <c r="AU28" i="31" s="1"/>
  <c r="AV28" i="31" s="1"/>
  <c r="AS27" i="31"/>
  <c r="AT27" i="31" s="1"/>
  <c r="AU27" i="31" s="1"/>
  <c r="AV27" i="31" s="1"/>
  <c r="AS26" i="31"/>
  <c r="AT26" i="31" s="1"/>
  <c r="AU26" i="31" s="1"/>
  <c r="AV26" i="31" s="1"/>
  <c r="Z26" i="31"/>
  <c r="AS25" i="31"/>
  <c r="AT25" i="31" s="1"/>
  <c r="AU25" i="31" s="1"/>
  <c r="AM25" i="31"/>
  <c r="AN25" i="31" s="1"/>
  <c r="AF25" i="31"/>
  <c r="AG25" i="31" s="1"/>
  <c r="Z25" i="31"/>
  <c r="AA25" i="31" s="1"/>
  <c r="S25" i="31"/>
  <c r="T25" i="31" s="1"/>
  <c r="L25" i="31"/>
  <c r="M25" i="31" s="1"/>
  <c r="E25" i="31"/>
  <c r="F25" i="31" s="1"/>
  <c r="AD21" i="31"/>
  <c r="AK21" i="31" s="1"/>
  <c r="I21" i="31"/>
  <c r="P21" i="31" s="1"/>
  <c r="W21" i="31" s="1"/>
  <c r="AC21" i="31" s="1"/>
  <c r="AJ21" i="31" s="1"/>
  <c r="AQ21" i="31" s="1"/>
  <c r="C21" i="31"/>
  <c r="J21" i="31" s="1"/>
  <c r="Q21" i="31" s="1"/>
  <c r="AV19" i="31"/>
  <c r="AS19" i="31"/>
  <c r="AN19" i="31"/>
  <c r="AL19" i="31"/>
  <c r="AG19" i="31"/>
  <c r="AF28" i="31" s="1"/>
  <c r="AC19" i="31"/>
  <c r="AJ19" i="31" s="1"/>
  <c r="AQ19" i="31" s="1"/>
  <c r="T19" i="31"/>
  <c r="R102" i="31" s="1"/>
  <c r="M19" i="31"/>
  <c r="K28" i="31" s="1"/>
  <c r="K19" i="31"/>
  <c r="AE19" i="31" s="1"/>
  <c r="F19" i="31"/>
  <c r="E31" i="31" s="1"/>
  <c r="AE15" i="31"/>
  <c r="AE41" i="31" s="1"/>
  <c r="AD15" i="31"/>
  <c r="AD14" i="31"/>
  <c r="AS13" i="31"/>
  <c r="AR31" i="31" s="1"/>
  <c r="AE13" i="31"/>
  <c r="AD13" i="31"/>
  <c r="AS12" i="31"/>
  <c r="AR33" i="31" s="1"/>
  <c r="AT33" i="31" s="1"/>
  <c r="AU33" i="31" s="1"/>
  <c r="AV33" i="31" s="1"/>
  <c r="AE12" i="31"/>
  <c r="AS11" i="31"/>
  <c r="AR32" i="31" s="1"/>
  <c r="AT32" i="31" s="1"/>
  <c r="AU32" i="31" s="1"/>
  <c r="AV32" i="31" s="1"/>
  <c r="AD11" i="31"/>
  <c r="Z36" i="31"/>
  <c r="AE9" i="31"/>
  <c r="Y9" i="31"/>
  <c r="R9" i="31"/>
  <c r="D9" i="31"/>
  <c r="AD4" i="31"/>
  <c r="AK4" i="31" s="1"/>
  <c r="AR4" i="31" s="1"/>
  <c r="C4" i="31"/>
  <c r="J4" i="31" s="1"/>
  <c r="Q4" i="31" s="1"/>
  <c r="AD3" i="31"/>
  <c r="AK3" i="31" s="1"/>
  <c r="AR3" i="31" s="1"/>
  <c r="C3" i="31"/>
  <c r="J3" i="31" s="1"/>
  <c r="Q3" i="31" s="1"/>
  <c r="AC2" i="31"/>
  <c r="AJ2" i="31" s="1"/>
  <c r="AQ2" i="31" s="1"/>
  <c r="I2" i="31"/>
  <c r="P2" i="31" s="1"/>
  <c r="AC1" i="31"/>
  <c r="AJ1" i="31" s="1"/>
  <c r="I1" i="31"/>
  <c r="P1" i="31" s="1"/>
  <c r="H34" i="30"/>
  <c r="I34" i="30" s="1"/>
  <c r="I33" i="30" s="1"/>
  <c r="H31" i="30"/>
  <c r="I31" i="30" s="1"/>
  <c r="H30" i="30"/>
  <c r="I30" i="30" s="1"/>
  <c r="I29" i="30" s="1"/>
  <c r="H28" i="30"/>
  <c r="I28" i="30" s="1"/>
  <c r="H27" i="30"/>
  <c r="I27" i="30" s="1"/>
  <c r="H26" i="30"/>
  <c r="I26" i="30" s="1"/>
  <c r="I25" i="30" s="1"/>
  <c r="H24" i="30"/>
  <c r="I24" i="30" s="1"/>
  <c r="H23" i="30"/>
  <c r="I23" i="30" s="1"/>
  <c r="E22" i="30"/>
  <c r="H22" i="30" s="1"/>
  <c r="I22" i="30" s="1"/>
  <c r="E21" i="30"/>
  <c r="H21" i="30" s="1"/>
  <c r="I21" i="30" s="1"/>
  <c r="H20" i="30"/>
  <c r="I20" i="30" s="1"/>
  <c r="H18" i="30"/>
  <c r="I18" i="30" s="1"/>
  <c r="I17" i="30" s="1"/>
  <c r="H16" i="30"/>
  <c r="I16" i="30" s="1"/>
  <c r="H15" i="30"/>
  <c r="I15" i="30" s="1"/>
  <c r="H13" i="30"/>
  <c r="I13" i="30" s="1"/>
  <c r="I12" i="30" s="1"/>
  <c r="B7" i="30"/>
  <c r="H34" i="29"/>
  <c r="I34" i="29" s="1"/>
  <c r="I33" i="29" s="1"/>
  <c r="H31" i="29"/>
  <c r="I31" i="29" s="1"/>
  <c r="H30" i="29"/>
  <c r="I30" i="29" s="1"/>
  <c r="H28" i="29"/>
  <c r="I28" i="29" s="1"/>
  <c r="H27" i="29"/>
  <c r="H26" i="29"/>
  <c r="I26" i="29" s="1"/>
  <c r="H24" i="29"/>
  <c r="I24" i="29" s="1"/>
  <c r="H23" i="29"/>
  <c r="I23" i="29" s="1"/>
  <c r="H22" i="29"/>
  <c r="I22" i="29" s="1"/>
  <c r="H21" i="29"/>
  <c r="I21" i="29" s="1"/>
  <c r="H20" i="29"/>
  <c r="I20" i="29" s="1"/>
  <c r="H17" i="29"/>
  <c r="H16" i="29"/>
  <c r="I16" i="29" s="1"/>
  <c r="H15" i="29"/>
  <c r="I15" i="29" s="1"/>
  <c r="B7" i="29"/>
  <c r="G55" i="28"/>
  <c r="G56" i="28" s="1"/>
  <c r="G54" i="28"/>
  <c r="G53" i="28"/>
  <c r="C48" i="28"/>
  <c r="C47" i="28"/>
  <c r="B41" i="28"/>
  <c r="G38" i="28"/>
  <c r="D37" i="28"/>
  <c r="D36" i="28"/>
  <c r="D35" i="28"/>
  <c r="D34" i="28"/>
  <c r="G32" i="28"/>
  <c r="D31" i="28"/>
  <c r="C31" i="28"/>
  <c r="D30" i="28"/>
  <c r="C30" i="28"/>
  <c r="D29" i="28"/>
  <c r="C29" i="28"/>
  <c r="D28" i="28"/>
  <c r="C28" i="28"/>
  <c r="D27" i="28"/>
  <c r="E27" i="28" s="1"/>
  <c r="A16" i="28"/>
  <c r="D16" i="28" s="1"/>
  <c r="D17" i="28" s="1"/>
  <c r="D15" i="28"/>
  <c r="C36" i="28" s="1"/>
  <c r="D14" i="28"/>
  <c r="G51" i="26"/>
  <c r="G52" i="26" s="1"/>
  <c r="G50" i="26"/>
  <c r="G49" i="26"/>
  <c r="C44" i="26"/>
  <c r="C43" i="26"/>
  <c r="H40" i="26"/>
  <c r="B37" i="26"/>
  <c r="G34" i="26"/>
  <c r="D33" i="26"/>
  <c r="D32" i="26"/>
  <c r="D31" i="26"/>
  <c r="D30" i="26"/>
  <c r="G28" i="26"/>
  <c r="C28" i="26"/>
  <c r="D27" i="26"/>
  <c r="E27" i="26" s="1"/>
  <c r="F27" i="26" s="1"/>
  <c r="D26" i="26"/>
  <c r="E26" i="26" s="1"/>
  <c r="F26" i="26" s="1"/>
  <c r="D25" i="26"/>
  <c r="E25" i="26" s="1"/>
  <c r="F25" i="26" s="1"/>
  <c r="D24" i="26"/>
  <c r="E24" i="26" s="1"/>
  <c r="F24" i="26" s="1"/>
  <c r="D23" i="26"/>
  <c r="E23" i="26" s="1"/>
  <c r="A12" i="26"/>
  <c r="D12" i="26" s="1"/>
  <c r="C30" i="26" s="1"/>
  <c r="D11" i="26"/>
  <c r="C32" i="26" s="1"/>
  <c r="D10" i="26"/>
  <c r="A13" i="26" s="1"/>
  <c r="G41" i="28" l="1"/>
  <c r="G42" i="28" s="1"/>
  <c r="AE39" i="31"/>
  <c r="AG39" i="31" s="1"/>
  <c r="AW33" i="31"/>
  <c r="H49" i="28"/>
  <c r="AN36" i="31"/>
  <c r="AN39" i="31"/>
  <c r="M40" i="31"/>
  <c r="M41" i="31"/>
  <c r="N41" i="31" s="1"/>
  <c r="E31" i="28"/>
  <c r="F31" i="28" s="1"/>
  <c r="H50" i="28"/>
  <c r="C37" i="28"/>
  <c r="E28" i="28"/>
  <c r="F28" i="28" s="1"/>
  <c r="AN40" i="31"/>
  <c r="H33" i="30"/>
  <c r="E30" i="28"/>
  <c r="F30" i="28" s="1"/>
  <c r="M36" i="31"/>
  <c r="N36" i="31" s="1"/>
  <c r="N42" i="31" s="1"/>
  <c r="M37" i="31"/>
  <c r="G37" i="26"/>
  <c r="G38" i="26" s="1"/>
  <c r="H12" i="29"/>
  <c r="Y26" i="31"/>
  <c r="AA26" i="31" s="1"/>
  <c r="AY26" i="31" s="1"/>
  <c r="Y36" i="31"/>
  <c r="AA36" i="31" s="1"/>
  <c r="Y38" i="31"/>
  <c r="AA38" i="31" s="1"/>
  <c r="Y37" i="31"/>
  <c r="AN37" i="31"/>
  <c r="AO37" i="31" s="1"/>
  <c r="E29" i="28"/>
  <c r="F29" i="28" s="1"/>
  <c r="G58" i="28"/>
  <c r="H29" i="29"/>
  <c r="F41" i="31"/>
  <c r="G41" i="31" s="1"/>
  <c r="E30" i="26"/>
  <c r="F30" i="26" s="1"/>
  <c r="AH39" i="31"/>
  <c r="AA41" i="31"/>
  <c r="E36" i="28"/>
  <c r="F36" i="28" s="1"/>
  <c r="E32" i="26"/>
  <c r="F32" i="26" s="1"/>
  <c r="Y28" i="31"/>
  <c r="H25" i="29"/>
  <c r="H25" i="30"/>
  <c r="R19" i="31"/>
  <c r="I29" i="29"/>
  <c r="AS14" i="31"/>
  <c r="AR34" i="31" s="1"/>
  <c r="AT34" i="31" s="1"/>
  <c r="AU34" i="31" s="1"/>
  <c r="AV34" i="31" s="1"/>
  <c r="AW34" i="31" s="1"/>
  <c r="C31" i="26"/>
  <c r="E31" i="26" s="1"/>
  <c r="H31" i="26" s="1"/>
  <c r="G54" i="26"/>
  <c r="C32" i="28"/>
  <c r="H33" i="29"/>
  <c r="H29" i="30"/>
  <c r="AG41" i="31"/>
  <c r="AH41" i="31" s="1"/>
  <c r="M38" i="31"/>
  <c r="N38" i="31" s="1"/>
  <c r="M39" i="31"/>
  <c r="N39" i="31" s="1"/>
  <c r="C35" i="28"/>
  <c r="E35" i="28" s="1"/>
  <c r="K29" i="31"/>
  <c r="K98" i="31"/>
  <c r="K95" i="31" s="1"/>
  <c r="S27" i="31"/>
  <c r="AF26" i="31"/>
  <c r="L29" i="31"/>
  <c r="L31" i="31"/>
  <c r="AW32" i="31"/>
  <c r="K27" i="31"/>
  <c r="AO40" i="31"/>
  <c r="AE99" i="31"/>
  <c r="R104" i="31"/>
  <c r="U41" i="31"/>
  <c r="R28" i="31"/>
  <c r="S29" i="31"/>
  <c r="AE31" i="31"/>
  <c r="R26" i="31"/>
  <c r="L27" i="31"/>
  <c r="AV25" i="31"/>
  <c r="AV29" i="31" s="1"/>
  <c r="AU29" i="31"/>
  <c r="AR47" i="31"/>
  <c r="AT31" i="31"/>
  <c r="R39" i="31"/>
  <c r="T39" i="31" s="1"/>
  <c r="U39" i="31" s="1"/>
  <c r="R36" i="31"/>
  <c r="T36" i="31" s="1"/>
  <c r="R40" i="31"/>
  <c r="T40" i="31" s="1"/>
  <c r="U40" i="31" s="1"/>
  <c r="R37" i="31"/>
  <c r="T37" i="31" s="1"/>
  <c r="U37" i="31" s="1"/>
  <c r="R38" i="31"/>
  <c r="T38" i="31" s="1"/>
  <c r="U38" i="31" s="1"/>
  <c r="AL107" i="31"/>
  <c r="AL104" i="31"/>
  <c r="AL102" i="31"/>
  <c r="AL100" i="31"/>
  <c r="AL106" i="31"/>
  <c r="AL105" i="31"/>
  <c r="AL103" i="31"/>
  <c r="E26" i="31"/>
  <c r="AT29" i="31"/>
  <c r="Y105" i="31"/>
  <c r="Y103" i="31"/>
  <c r="Y99" i="31"/>
  <c r="Y39" i="31"/>
  <c r="AA39" i="31" s="1"/>
  <c r="Y40" i="31"/>
  <c r="AA40" i="31" s="1"/>
  <c r="AA37" i="31"/>
  <c r="Y107" i="31"/>
  <c r="Y102" i="31"/>
  <c r="AE106" i="31"/>
  <c r="AE98" i="31"/>
  <c r="AE95" i="31" s="1"/>
  <c r="AE107" i="31"/>
  <c r="AE104" i="31"/>
  <c r="AE102" i="31"/>
  <c r="AE100" i="31"/>
  <c r="D27" i="31"/>
  <c r="AE27" i="31"/>
  <c r="AM27" i="31"/>
  <c r="D29" i="31"/>
  <c r="AE29" i="31"/>
  <c r="AM29" i="31"/>
  <c r="Y31" i="31"/>
  <c r="AA31" i="31" s="1"/>
  <c r="AY31" i="31" s="1"/>
  <c r="AF31" i="31"/>
  <c r="AO36" i="31"/>
  <c r="AO42" i="31" s="1"/>
  <c r="AO41" i="31"/>
  <c r="B47" i="31"/>
  <c r="D106" i="31"/>
  <c r="D98" i="31"/>
  <c r="D95" i="31" s="1"/>
  <c r="D107" i="31"/>
  <c r="D104" i="31"/>
  <c r="D102" i="31"/>
  <c r="D100" i="31"/>
  <c r="AL29" i="31"/>
  <c r="AM31" i="31"/>
  <c r="AE36" i="31"/>
  <c r="AG36" i="31" s="1"/>
  <c r="AE40" i="31"/>
  <c r="AG40" i="31" s="1"/>
  <c r="AH40" i="31" s="1"/>
  <c r="AE37" i="31"/>
  <c r="AG37" i="31" s="1"/>
  <c r="AH37" i="31" s="1"/>
  <c r="AE38" i="31"/>
  <c r="AG38" i="31" s="1"/>
  <c r="AH38" i="31" s="1"/>
  <c r="R106" i="31"/>
  <c r="R105" i="31"/>
  <c r="R103" i="31"/>
  <c r="R101" i="31"/>
  <c r="R99" i="31"/>
  <c r="R98" i="31"/>
  <c r="R95" i="31" s="1"/>
  <c r="K26" i="31"/>
  <c r="S26" i="31"/>
  <c r="AL26" i="31"/>
  <c r="E27" i="31"/>
  <c r="Y27" i="31"/>
  <c r="AF27" i="31"/>
  <c r="S28" i="31"/>
  <c r="AL28" i="31"/>
  <c r="E29" i="31"/>
  <c r="Y29" i="31"/>
  <c r="AF29" i="31"/>
  <c r="R31" i="31"/>
  <c r="N40" i="31"/>
  <c r="D99" i="31"/>
  <c r="R100" i="31"/>
  <c r="D103" i="31"/>
  <c r="D105" i="31"/>
  <c r="AV47" i="31"/>
  <c r="AL27" i="31"/>
  <c r="E28" i="31"/>
  <c r="D31" i="31"/>
  <c r="F31" i="31" s="1"/>
  <c r="AV46" i="31"/>
  <c r="AO38" i="31"/>
  <c r="AO39" i="31"/>
  <c r="D101" i="31"/>
  <c r="D39" i="31"/>
  <c r="F39" i="31" s="1"/>
  <c r="G39" i="31" s="1"/>
  <c r="D36" i="31"/>
  <c r="F36" i="31" s="1"/>
  <c r="D40" i="31"/>
  <c r="F40" i="31" s="1"/>
  <c r="G40" i="31" s="1"/>
  <c r="D37" i="31"/>
  <c r="F37" i="31" s="1"/>
  <c r="G37" i="31" s="1"/>
  <c r="D38" i="31"/>
  <c r="F38" i="31" s="1"/>
  <c r="G38" i="31" s="1"/>
  <c r="K104" i="31"/>
  <c r="K102" i="31"/>
  <c r="K100" i="31"/>
  <c r="K106" i="31"/>
  <c r="K105" i="31"/>
  <c r="K103" i="31"/>
  <c r="D26" i="31"/>
  <c r="L26" i="31"/>
  <c r="AE26" i="31"/>
  <c r="AM26" i="31"/>
  <c r="R27" i="31"/>
  <c r="D28" i="31"/>
  <c r="L28" i="31"/>
  <c r="M28" i="31" s="1"/>
  <c r="AE28" i="31"/>
  <c r="AG28" i="31" s="1"/>
  <c r="AM28" i="31"/>
  <c r="R29" i="31"/>
  <c r="K31" i="31"/>
  <c r="S31" i="31"/>
  <c r="AL31" i="31"/>
  <c r="N37" i="31"/>
  <c r="AE101" i="31"/>
  <c r="AE103" i="31"/>
  <c r="AE105" i="31"/>
  <c r="R107" i="31"/>
  <c r="I19" i="30"/>
  <c r="H12" i="30"/>
  <c r="H17" i="30"/>
  <c r="H19" i="30"/>
  <c r="I19" i="29"/>
  <c r="I13" i="29"/>
  <c r="I12" i="29" s="1"/>
  <c r="I27" i="29"/>
  <c r="I25" i="29" s="1"/>
  <c r="H19" i="29"/>
  <c r="I18" i="29"/>
  <c r="I17" i="29" s="1"/>
  <c r="C34" i="28"/>
  <c r="E34" i="28" s="1"/>
  <c r="C50" i="28"/>
  <c r="A17" i="28"/>
  <c r="F27" i="28"/>
  <c r="E28" i="26"/>
  <c r="F23" i="26"/>
  <c r="F28" i="26" s="1"/>
  <c r="H45" i="26"/>
  <c r="D13" i="26"/>
  <c r="C33" i="26" s="1"/>
  <c r="C46" i="26"/>
  <c r="AN42" i="31" l="1"/>
  <c r="AN46" i="31" s="1"/>
  <c r="AO46" i="31" s="1"/>
  <c r="T26" i="31"/>
  <c r="T34" i="31" s="1"/>
  <c r="H36" i="28"/>
  <c r="AG26" i="31"/>
  <c r="AG34" i="31" s="1"/>
  <c r="AH34" i="31" s="1"/>
  <c r="H30" i="26"/>
  <c r="E32" i="28"/>
  <c r="H32" i="28" s="1"/>
  <c r="F32" i="28"/>
  <c r="M42" i="31"/>
  <c r="M46" i="31" s="1"/>
  <c r="N46" i="31" s="1"/>
  <c r="H32" i="29"/>
  <c r="I32" i="29" s="1"/>
  <c r="I35" i="29" s="1"/>
  <c r="F31" i="26"/>
  <c r="H32" i="26"/>
  <c r="M31" i="31"/>
  <c r="T29" i="31"/>
  <c r="AG31" i="31"/>
  <c r="M29" i="31"/>
  <c r="AN27" i="31"/>
  <c r="T31" i="31"/>
  <c r="F29" i="31"/>
  <c r="M27" i="31"/>
  <c r="AN31" i="31"/>
  <c r="F26" i="31"/>
  <c r="F34" i="31" s="1"/>
  <c r="F45" i="31" s="1"/>
  <c r="F28" i="31"/>
  <c r="AN28" i="31"/>
  <c r="T27" i="31"/>
  <c r="T28" i="31"/>
  <c r="AN29" i="31"/>
  <c r="U34" i="31"/>
  <c r="T45" i="31"/>
  <c r="AT37" i="31"/>
  <c r="AU37" i="31" s="1"/>
  <c r="AV37" i="31" s="1"/>
  <c r="AW37" i="31" s="1"/>
  <c r="U36" i="31"/>
  <c r="U42" i="31" s="1"/>
  <c r="T42" i="31"/>
  <c r="T46" i="31" s="1"/>
  <c r="U46" i="31" s="1"/>
  <c r="AW29" i="31"/>
  <c r="AN26" i="31"/>
  <c r="AN34" i="31" s="1"/>
  <c r="AH36" i="31"/>
  <c r="AH42" i="31" s="1"/>
  <c r="AG42" i="31"/>
  <c r="AG46" i="31" s="1"/>
  <c r="AH46" i="31" s="1"/>
  <c r="I47" i="31"/>
  <c r="P47" i="31" s="1"/>
  <c r="B19" i="31"/>
  <c r="I19" i="31" s="1"/>
  <c r="P19" i="31" s="1"/>
  <c r="AG27" i="31"/>
  <c r="Z27" i="31"/>
  <c r="Z28" i="31"/>
  <c r="AA28" i="31" s="1"/>
  <c r="AY28" i="31" s="1"/>
  <c r="AA42" i="31"/>
  <c r="Z29" i="31"/>
  <c r="AA29" i="31" s="1"/>
  <c r="AY29" i="31" s="1"/>
  <c r="G36" i="31"/>
  <c r="G42" i="31" s="1"/>
  <c r="F42" i="31"/>
  <c r="F46" i="31" s="1"/>
  <c r="G46" i="31" s="1"/>
  <c r="AA27" i="31"/>
  <c r="AY27" i="31" s="1"/>
  <c r="M26" i="31"/>
  <c r="M34" i="31" s="1"/>
  <c r="AG29" i="31"/>
  <c r="F27" i="31"/>
  <c r="AT35" i="31"/>
  <c r="AT36" i="31" s="1"/>
  <c r="AU36" i="31" s="1"/>
  <c r="AV36" i="31" s="1"/>
  <c r="AW36" i="31" s="1"/>
  <c r="AU31" i="31"/>
  <c r="H32" i="30"/>
  <c r="I32" i="30" s="1"/>
  <c r="I35" i="30" s="1"/>
  <c r="H34" i="28"/>
  <c r="F34" i="28"/>
  <c r="E37" i="28"/>
  <c r="F35" i="28"/>
  <c r="H35" i="28"/>
  <c r="H46" i="26"/>
  <c r="E33" i="26"/>
  <c r="E36" i="26"/>
  <c r="H28" i="26"/>
  <c r="AG45" i="31" l="1"/>
  <c r="AG48" i="31" s="1"/>
  <c r="E40" i="28"/>
  <c r="AY32" i="31"/>
  <c r="H35" i="29"/>
  <c r="AG43" i="31"/>
  <c r="AG47" i="31" s="1"/>
  <c r="AH47" i="31" s="1"/>
  <c r="G34" i="31"/>
  <c r="G43" i="31" s="1"/>
  <c r="AA46" i="31"/>
  <c r="AH43" i="31"/>
  <c r="AU35" i="31"/>
  <c r="AV31" i="31"/>
  <c r="AW31" i="31" s="1"/>
  <c r="AN45" i="31"/>
  <c r="AN43" i="31"/>
  <c r="AO34" i="31"/>
  <c r="AO43" i="31" s="1"/>
  <c r="AT38" i="31"/>
  <c r="AT39" i="31" s="1"/>
  <c r="T43" i="31"/>
  <c r="AA34" i="31"/>
  <c r="F43" i="31"/>
  <c r="T48" i="31"/>
  <c r="U45" i="31"/>
  <c r="U48" i="31" s="1"/>
  <c r="M45" i="31"/>
  <c r="M43" i="31"/>
  <c r="N34" i="31"/>
  <c r="N43" i="31" s="1"/>
  <c r="F48" i="31"/>
  <c r="G45" i="31"/>
  <c r="G48" i="31" s="1"/>
  <c r="U43" i="31"/>
  <c r="I36" i="30"/>
  <c r="H41" i="30" s="1"/>
  <c r="H35" i="30"/>
  <c r="I36" i="29"/>
  <c r="H41" i="29" s="1"/>
  <c r="F37" i="28"/>
  <c r="F38" i="28" s="1"/>
  <c r="H37" i="28"/>
  <c r="H38" i="28" s="1"/>
  <c r="E38" i="28"/>
  <c r="E41" i="28" s="1"/>
  <c r="H33" i="26"/>
  <c r="H34" i="26" s="1"/>
  <c r="F33" i="26"/>
  <c r="F34" i="26" s="1"/>
  <c r="E34" i="26"/>
  <c r="F36" i="26"/>
  <c r="H36" i="26"/>
  <c r="AH45" i="31" l="1"/>
  <c r="AH48" i="31" s="1"/>
  <c r="AG49" i="31"/>
  <c r="AG54" i="31" s="1"/>
  <c r="AG55" i="31" s="1"/>
  <c r="F40" i="28"/>
  <c r="H40" i="28"/>
  <c r="AH49" i="31"/>
  <c r="AH52" i="31" s="1"/>
  <c r="AH56" i="31" s="1"/>
  <c r="U49" i="31"/>
  <c r="U52" i="31" s="1"/>
  <c r="U56" i="31" s="1"/>
  <c r="G49" i="31"/>
  <c r="G54" i="31" s="1"/>
  <c r="G55" i="31" s="1"/>
  <c r="AA45" i="31"/>
  <c r="M47" i="31"/>
  <c r="N47" i="31" s="1"/>
  <c r="F49" i="31"/>
  <c r="F47" i="31"/>
  <c r="G47" i="31" s="1"/>
  <c r="AG53" i="31"/>
  <c r="AN48" i="31"/>
  <c r="AN49" i="31" s="1"/>
  <c r="AO45" i="31"/>
  <c r="AO48" i="31" s="1"/>
  <c r="AO49" i="31" s="1"/>
  <c r="N45" i="31"/>
  <c r="N48" i="31" s="1"/>
  <c r="N49" i="31" s="1"/>
  <c r="M48" i="31"/>
  <c r="M49" i="31" s="1"/>
  <c r="AA43" i="31"/>
  <c r="AA47" i="31" s="1"/>
  <c r="T49" i="31"/>
  <c r="T47" i="31"/>
  <c r="U47" i="31" s="1"/>
  <c r="AN47" i="31"/>
  <c r="AO47" i="31" s="1"/>
  <c r="AV35" i="31"/>
  <c r="AU38" i="31"/>
  <c r="AU39" i="31" s="1"/>
  <c r="H43" i="30"/>
  <c r="H42" i="30"/>
  <c r="I37" i="30"/>
  <c r="I39" i="30" s="1"/>
  <c r="H43" i="29"/>
  <c r="H42" i="29"/>
  <c r="I37" i="29"/>
  <c r="I39" i="29" s="1"/>
  <c r="H41" i="28"/>
  <c r="F41" i="28"/>
  <c r="E39" i="28"/>
  <c r="E42" i="28" s="1"/>
  <c r="F37" i="26"/>
  <c r="H37" i="26"/>
  <c r="E35" i="26"/>
  <c r="E37" i="26"/>
  <c r="AG52" i="31" l="1"/>
  <c r="AG57" i="31" s="1"/>
  <c r="G52" i="31"/>
  <c r="G56" i="31" s="1"/>
  <c r="U54" i="31"/>
  <c r="U55" i="31" s="1"/>
  <c r="AH54" i="31"/>
  <c r="AH55" i="31" s="1"/>
  <c r="U53" i="31"/>
  <c r="AH53" i="31"/>
  <c r="G53" i="31"/>
  <c r="E38" i="26"/>
  <c r="F49" i="26" s="1"/>
  <c r="M52" i="31"/>
  <c r="M57" i="31" s="1"/>
  <c r="M53" i="31"/>
  <c r="M54" i="31"/>
  <c r="M55" i="31" s="1"/>
  <c r="AN52" i="31"/>
  <c r="AN57" i="31" s="1"/>
  <c r="AN53" i="31"/>
  <c r="AN54" i="31"/>
  <c r="AN55" i="31" s="1"/>
  <c r="U57" i="31"/>
  <c r="AO52" i="31"/>
  <c r="AO56" i="31" s="1"/>
  <c r="AO53" i="31"/>
  <c r="AO54" i="31"/>
  <c r="AO55" i="31" s="1"/>
  <c r="F54" i="31"/>
  <c r="F55" i="31" s="1"/>
  <c r="F52" i="31"/>
  <c r="F57" i="31" s="1"/>
  <c r="F53" i="31"/>
  <c r="AH57" i="31"/>
  <c r="N53" i="31"/>
  <c r="N54" i="31"/>
  <c r="N55" i="31" s="1"/>
  <c r="N52" i="31"/>
  <c r="N56" i="31" s="1"/>
  <c r="AW35" i="31"/>
  <c r="AV38" i="31"/>
  <c r="AV39" i="31" s="1"/>
  <c r="T54" i="31"/>
  <c r="T55" i="31" s="1"/>
  <c r="T52" i="31"/>
  <c r="T57" i="31" s="1"/>
  <c r="T53" i="31"/>
  <c r="AA48" i="31"/>
  <c r="AA49" i="31" s="1"/>
  <c r="F54" i="28"/>
  <c r="F55" i="28"/>
  <c r="F56" i="28" s="1"/>
  <c r="F53" i="28"/>
  <c r="H39" i="28"/>
  <c r="H42" i="28" s="1"/>
  <c r="F39" i="28"/>
  <c r="F42" i="28" s="1"/>
  <c r="H35" i="26"/>
  <c r="H38" i="26" s="1"/>
  <c r="F35" i="26"/>
  <c r="F38" i="26" s="1"/>
  <c r="G57" i="31" l="1"/>
  <c r="F51" i="26"/>
  <c r="F52" i="26" s="1"/>
  <c r="F50" i="26"/>
  <c r="AA54" i="31"/>
  <c r="AA55" i="31" s="1"/>
  <c r="AA53" i="31"/>
  <c r="AA52" i="31"/>
  <c r="F58" i="28"/>
  <c r="H58" i="28" s="1"/>
  <c r="AO57" i="31"/>
  <c r="N57" i="31"/>
  <c r="AW38" i="31"/>
  <c r="AW39" i="31" s="1"/>
  <c r="H53" i="28"/>
  <c r="H54" i="28"/>
  <c r="H55" i="28"/>
  <c r="H56" i="28" s="1"/>
  <c r="H49" i="26"/>
  <c r="H51" i="26"/>
  <c r="H52" i="26" s="1"/>
  <c r="H50" i="26"/>
  <c r="AA56" i="31" l="1"/>
  <c r="F54" i="26"/>
  <c r="H54" i="26" s="1"/>
  <c r="H57" i="28"/>
  <c r="H53" i="26"/>
  <c r="G107" i="25"/>
  <c r="B107" i="25"/>
  <c r="C105" i="25"/>
  <c r="C107" i="25" s="1"/>
  <c r="D33" i="25" s="1"/>
  <c r="C102" i="25"/>
  <c r="D28" i="25" s="1"/>
  <c r="C101" i="25"/>
  <c r="C99" i="25"/>
  <c r="C96" i="25" s="1"/>
  <c r="C25" i="25" s="1"/>
  <c r="H96" i="25"/>
  <c r="V62" i="25"/>
  <c r="R62" i="25"/>
  <c r="R63" i="25" s="1"/>
  <c r="V61" i="25"/>
  <c r="R61" i="25"/>
  <c r="V60" i="25"/>
  <c r="R60" i="25"/>
  <c r="V59" i="25"/>
  <c r="V56" i="25"/>
  <c r="N56" i="25"/>
  <c r="V53" i="25"/>
  <c r="N53" i="25"/>
  <c r="V52" i="25"/>
  <c r="N52" i="25"/>
  <c r="F51" i="25"/>
  <c r="AA49" i="25"/>
  <c r="S49" i="25"/>
  <c r="F49" i="25"/>
  <c r="A48" i="25"/>
  <c r="U46" i="25"/>
  <c r="M46" i="25"/>
  <c r="I43" i="25"/>
  <c r="H43" i="25"/>
  <c r="W42" i="25"/>
  <c r="U42" i="25"/>
  <c r="O42" i="25"/>
  <c r="M42" i="25"/>
  <c r="I42" i="25"/>
  <c r="H42" i="25"/>
  <c r="D42" i="25"/>
  <c r="C42" i="25"/>
  <c r="W41" i="25"/>
  <c r="U41" i="25"/>
  <c r="O41" i="25"/>
  <c r="M41" i="25"/>
  <c r="I41" i="25"/>
  <c r="H41" i="25"/>
  <c r="D41" i="25"/>
  <c r="W40" i="25"/>
  <c r="O40" i="25"/>
  <c r="I40" i="25"/>
  <c r="H40" i="25"/>
  <c r="D40" i="25"/>
  <c r="W39" i="25"/>
  <c r="O39" i="25"/>
  <c r="I39" i="25"/>
  <c r="H39" i="25"/>
  <c r="J39" i="25" s="1"/>
  <c r="D39" i="25"/>
  <c r="C39" i="25"/>
  <c r="W38" i="25"/>
  <c r="O38" i="25"/>
  <c r="H38" i="25"/>
  <c r="D38" i="25"/>
  <c r="W37" i="25"/>
  <c r="O37" i="25"/>
  <c r="D37" i="25"/>
  <c r="W36" i="25"/>
  <c r="O36" i="25"/>
  <c r="V34" i="25"/>
  <c r="N34" i="25"/>
  <c r="W33" i="25"/>
  <c r="X33" i="25" s="1"/>
  <c r="Y33" i="25" s="1"/>
  <c r="O33" i="25"/>
  <c r="P33" i="25" s="1"/>
  <c r="Q33" i="25" s="1"/>
  <c r="W32" i="25"/>
  <c r="X32" i="25" s="1"/>
  <c r="Y32" i="25" s="1"/>
  <c r="O32" i="25"/>
  <c r="P32" i="25" s="1"/>
  <c r="Q32" i="25" s="1"/>
  <c r="W31" i="25"/>
  <c r="X31" i="25" s="1"/>
  <c r="Y31" i="25" s="1"/>
  <c r="O31" i="25"/>
  <c r="P31" i="25" s="1"/>
  <c r="Q31" i="25" s="1"/>
  <c r="W30" i="25"/>
  <c r="X30" i="25" s="1"/>
  <c r="Y30" i="25" s="1"/>
  <c r="O30" i="25"/>
  <c r="P30" i="25" s="1"/>
  <c r="Q30" i="25" s="1"/>
  <c r="W29" i="25"/>
  <c r="X29" i="25" s="1"/>
  <c r="Y29" i="25" s="1"/>
  <c r="O29" i="25"/>
  <c r="P29" i="25" s="1"/>
  <c r="Q29" i="25" s="1"/>
  <c r="W28" i="25"/>
  <c r="X28" i="25" s="1"/>
  <c r="O28" i="25"/>
  <c r="P28" i="25" s="1"/>
  <c r="D27" i="25"/>
  <c r="V24" i="25"/>
  <c r="N24" i="25"/>
  <c r="V22" i="25"/>
  <c r="Q22" i="25"/>
  <c r="N22" i="25"/>
  <c r="G22" i="25"/>
  <c r="W21" i="25"/>
  <c r="U21" i="25"/>
  <c r="J20" i="25"/>
  <c r="H32" i="25" s="1"/>
  <c r="H20" i="25"/>
  <c r="F20" i="25"/>
  <c r="M21" i="25" s="1"/>
  <c r="T13" i="25"/>
  <c r="W13" i="25" s="1"/>
  <c r="L13" i="25"/>
  <c r="O13" i="25" s="1"/>
  <c r="N55" i="25" s="1"/>
  <c r="W12" i="25"/>
  <c r="V38" i="25" s="1"/>
  <c r="O12" i="25"/>
  <c r="N38" i="25" s="1"/>
  <c r="W11" i="25"/>
  <c r="W15" i="25" s="1"/>
  <c r="V42" i="25" s="1"/>
  <c r="O11" i="25"/>
  <c r="N37" i="25" s="1"/>
  <c r="P37" i="25" s="1"/>
  <c r="J10" i="25"/>
  <c r="J9" i="25"/>
  <c r="C9" i="25"/>
  <c r="C33" i="25" s="1"/>
  <c r="G4" i="25"/>
  <c r="N4" i="25" s="1"/>
  <c r="V4" i="25" s="1"/>
  <c r="U3" i="25"/>
  <c r="M3" i="25"/>
  <c r="G3" i="25"/>
  <c r="N3" i="25" s="1"/>
  <c r="V3" i="25" s="1"/>
  <c r="N2" i="25"/>
  <c r="U2" i="25" s="1"/>
  <c r="G2" i="25"/>
  <c r="F2" i="25"/>
  <c r="M2" i="25" s="1"/>
  <c r="F1" i="25"/>
  <c r="X42" i="25" l="1"/>
  <c r="AA42" i="25" s="1"/>
  <c r="S54" i="25"/>
  <c r="P38" i="25"/>
  <c r="E33" i="25"/>
  <c r="AC33" i="25" s="1"/>
  <c r="X38" i="25"/>
  <c r="Y38" i="25" s="1"/>
  <c r="J38" i="25"/>
  <c r="K38" i="25" s="1"/>
  <c r="J41" i="25"/>
  <c r="K41" i="25" s="1"/>
  <c r="J42" i="25"/>
  <c r="AA57" i="31"/>
  <c r="P34" i="25"/>
  <c r="P45" i="25" s="1"/>
  <c r="D25" i="25"/>
  <c r="E25" i="25" s="1"/>
  <c r="AC25" i="25" s="1"/>
  <c r="C30" i="25"/>
  <c r="X34" i="25"/>
  <c r="AA34" i="25" s="1"/>
  <c r="Y28" i="25"/>
  <c r="Y34" i="25" s="1"/>
  <c r="E42" i="25"/>
  <c r="J43" i="25"/>
  <c r="K43" i="25" s="1"/>
  <c r="C32" i="25"/>
  <c r="C40" i="25"/>
  <c r="E40" i="25" s="1"/>
  <c r="C100" i="25"/>
  <c r="C38" i="25"/>
  <c r="E38" i="25" s="1"/>
  <c r="C29" i="25"/>
  <c r="L14" i="25"/>
  <c r="O14" i="25" s="1"/>
  <c r="N39" i="25" s="1"/>
  <c r="P39" i="25" s="1"/>
  <c r="C31" i="25"/>
  <c r="O15" i="25"/>
  <c r="N42" i="25" s="1"/>
  <c r="P42" i="25" s="1"/>
  <c r="C28" i="25"/>
  <c r="E28" i="25" s="1"/>
  <c r="AC28" i="25" s="1"/>
  <c r="D31" i="25"/>
  <c r="H28" i="25"/>
  <c r="H29" i="25"/>
  <c r="H30" i="25"/>
  <c r="H34" i="25"/>
  <c r="I34" i="25"/>
  <c r="V2" i="25"/>
  <c r="I33" i="25"/>
  <c r="S37" i="25"/>
  <c r="H35" i="25"/>
  <c r="I35" i="25" s="1"/>
  <c r="S38" i="25"/>
  <c r="Q38" i="25"/>
  <c r="S34" i="25"/>
  <c r="V55" i="25"/>
  <c r="V36" i="25"/>
  <c r="X36" i="25" s="1"/>
  <c r="C106" i="25"/>
  <c r="D32" i="25" s="1"/>
  <c r="E32" i="25" s="1"/>
  <c r="AC32" i="25" s="1"/>
  <c r="C26" i="25"/>
  <c r="I28" i="25"/>
  <c r="I29" i="25"/>
  <c r="I30" i="25"/>
  <c r="H31" i="25"/>
  <c r="Q37" i="25"/>
  <c r="V41" i="25"/>
  <c r="X41" i="25" s="1"/>
  <c r="V40" i="25"/>
  <c r="X40" i="25" s="1"/>
  <c r="Q28" i="25"/>
  <c r="Q34" i="25" s="1"/>
  <c r="C37" i="25"/>
  <c r="E37" i="25" s="1"/>
  <c r="C27" i="25"/>
  <c r="E27" i="25" s="1"/>
  <c r="AC27" i="25" s="1"/>
  <c r="C108" i="25"/>
  <c r="C103" i="25"/>
  <c r="C41" i="25"/>
  <c r="E41" i="25" s="1"/>
  <c r="V37" i="25"/>
  <c r="X37" i="25" s="1"/>
  <c r="AA54" i="25"/>
  <c r="T14" i="25"/>
  <c r="W14" i="25" s="1"/>
  <c r="H108" i="25"/>
  <c r="H105" i="25"/>
  <c r="H103" i="25"/>
  <c r="H101" i="25"/>
  <c r="I27" i="25"/>
  <c r="H107" i="25"/>
  <c r="H104" i="25"/>
  <c r="H102" i="25"/>
  <c r="H100" i="25"/>
  <c r="H27" i="25"/>
  <c r="H106" i="25"/>
  <c r="H26" i="25"/>
  <c r="I31" i="25"/>
  <c r="I32" i="25"/>
  <c r="J32" i="25" s="1"/>
  <c r="H33" i="25"/>
  <c r="C34" i="25"/>
  <c r="N36" i="25"/>
  <c r="P36" i="25" s="1"/>
  <c r="E39" i="25"/>
  <c r="K39" i="25"/>
  <c r="J40" i="25"/>
  <c r="K40" i="25" s="1"/>
  <c r="K42" i="25"/>
  <c r="R65" i="25"/>
  <c r="R64" i="25"/>
  <c r="C104" i="25"/>
  <c r="Y42" i="25" l="1"/>
  <c r="AA38" i="25"/>
  <c r="D30" i="25"/>
  <c r="S55" i="25"/>
  <c r="X45" i="25"/>
  <c r="AA45" i="25" s="1"/>
  <c r="E31" i="25"/>
  <c r="AC31" i="25" s="1"/>
  <c r="D29" i="25"/>
  <c r="E29" i="25" s="1"/>
  <c r="AC29" i="25" s="1"/>
  <c r="E30" i="25"/>
  <c r="AC30" i="25" s="1"/>
  <c r="J35" i="25"/>
  <c r="J30" i="25"/>
  <c r="J28" i="25"/>
  <c r="J29" i="25"/>
  <c r="N41" i="25"/>
  <c r="P41" i="25" s="1"/>
  <c r="N40" i="25"/>
  <c r="P40" i="25" s="1"/>
  <c r="J34" i="25"/>
  <c r="J33" i="25"/>
  <c r="K44" i="25"/>
  <c r="J27" i="25"/>
  <c r="Y41" i="25"/>
  <c r="AA41" i="25"/>
  <c r="Q36" i="25"/>
  <c r="S36" i="25"/>
  <c r="E43" i="25"/>
  <c r="J31" i="25"/>
  <c r="D26" i="25"/>
  <c r="E26" i="25" s="1"/>
  <c r="AC26" i="25" s="1"/>
  <c r="AA36" i="25"/>
  <c r="Y36" i="25"/>
  <c r="S39" i="25"/>
  <c r="Q39" i="25"/>
  <c r="AA37" i="25"/>
  <c r="Y37" i="25"/>
  <c r="D34" i="25"/>
  <c r="E34" i="25" s="1"/>
  <c r="I26" i="25"/>
  <c r="J26" i="25" s="1"/>
  <c r="AA55" i="25"/>
  <c r="V39" i="25"/>
  <c r="X39" i="25" s="1"/>
  <c r="AA40" i="25"/>
  <c r="Y40" i="25"/>
  <c r="S42" i="25"/>
  <c r="Q42" i="25"/>
  <c r="J44" i="25"/>
  <c r="J48" i="25" s="1"/>
  <c r="K48" i="25" s="1"/>
  <c r="Q45" i="25"/>
  <c r="S45" i="25"/>
  <c r="Y45" i="25"/>
  <c r="AC34" i="25" l="1"/>
  <c r="BA32" i="31" s="1"/>
  <c r="BB32" i="31" s="1"/>
  <c r="BB33" i="31" s="1"/>
  <c r="AD34" i="25"/>
  <c r="E47" i="25"/>
  <c r="Q40" i="25"/>
  <c r="S40" i="25"/>
  <c r="P43" i="25"/>
  <c r="P46" i="25" s="1"/>
  <c r="S41" i="25"/>
  <c r="Q41" i="25"/>
  <c r="J36" i="25"/>
  <c r="K36" i="25" s="1"/>
  <c r="K45" i="25" s="1"/>
  <c r="Y39" i="25"/>
  <c r="Y43" i="25" s="1"/>
  <c r="AA39" i="25"/>
  <c r="E35" i="25"/>
  <c r="X43" i="25"/>
  <c r="P44" i="25"/>
  <c r="S43" i="25" l="1"/>
  <c r="S46" i="25" s="1"/>
  <c r="Q43" i="25"/>
  <c r="J45" i="25"/>
  <c r="J49" i="25" s="1"/>
  <c r="K49" i="25" s="1"/>
  <c r="J47" i="25"/>
  <c r="K47" i="25" s="1"/>
  <c r="Y46" i="25"/>
  <c r="Q44" i="25"/>
  <c r="S44" i="25"/>
  <c r="X44" i="25"/>
  <c r="AA43" i="25"/>
  <c r="X46" i="25"/>
  <c r="E44" i="25"/>
  <c r="E48" i="25" s="1"/>
  <c r="E46" i="25"/>
  <c r="P47" i="25"/>
  <c r="Q46" i="25"/>
  <c r="X47" i="25" l="1"/>
  <c r="S47" i="25"/>
  <c r="S60" i="25" s="1"/>
  <c r="Q47" i="25"/>
  <c r="J50" i="25"/>
  <c r="J51" i="25" s="1"/>
  <c r="Y60" i="25"/>
  <c r="Y61" i="25"/>
  <c r="Y62" i="25" s="1"/>
  <c r="Y59" i="25"/>
  <c r="K50" i="25"/>
  <c r="K51" i="25" s="1"/>
  <c r="AA46" i="25"/>
  <c r="Q62" i="25"/>
  <c r="Q63" i="25" s="1"/>
  <c r="Q60" i="25"/>
  <c r="Q61" i="25"/>
  <c r="E49" i="25"/>
  <c r="AA44" i="25"/>
  <c r="Y44" i="25"/>
  <c r="Y47" i="25" s="1"/>
  <c r="AA47" i="25" l="1"/>
  <c r="Q65" i="25"/>
  <c r="S61" i="25"/>
  <c r="S62" i="25"/>
  <c r="S63" i="25" s="1"/>
  <c r="Y63" i="25"/>
  <c r="E50" i="25"/>
  <c r="E55" i="25" l="1"/>
  <c r="E56" i="25" s="1"/>
  <c r="S65" i="25"/>
  <c r="S64" i="25"/>
  <c r="E53" i="25"/>
  <c r="E54" i="25"/>
  <c r="E57" i="25" l="1"/>
  <c r="E58"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s>
  <commentList>
    <comment ref="B2" authorId="0" shapeId="0" xr:uid="{00000000-0006-0000-0200-000001000000}">
      <text>
        <r>
          <rPr>
            <b/>
            <sz val="8"/>
            <color indexed="10"/>
            <rFont val="Tahoma"/>
            <family val="2"/>
          </rPr>
          <t>NOTA:</t>
        </r>
        <r>
          <rPr>
            <sz val="8"/>
            <color indexed="81"/>
            <rFont val="Tahoma"/>
            <family val="2"/>
          </rPr>
          <t xml:space="preserve"> En los Sistemas Agroforestales solo se financia el componente Forestal.
</t>
        </r>
      </text>
    </comment>
    <comment ref="A3" authorId="0" shapeId="0" xr:uid="{00000000-0006-0000-0200-000002000000}">
      <text>
        <r>
          <rPr>
            <sz val="8"/>
            <color indexed="81"/>
            <rFont val="Tahoma"/>
            <family val="2"/>
          </rPr>
          <t>Escriba el nombre (Sigla) de la Corporación o Autoridad Ambiental Urbana.</t>
        </r>
        <r>
          <rPr>
            <sz val="8"/>
            <color indexed="81"/>
            <rFont val="Tahoma"/>
            <family val="2"/>
          </rPr>
          <t xml:space="preserve">
</t>
        </r>
      </text>
    </comment>
    <comment ref="F3" authorId="0" shapeId="0" xr:uid="{00000000-0006-0000-0200-000003000000}">
      <text>
        <r>
          <rPr>
            <sz val="8"/>
            <color indexed="81"/>
            <rFont val="Tahoma"/>
            <family val="2"/>
          </rPr>
          <t>Escriba el nombre (Sigla) de la Corporación o Autoridad Ambiental Urbana.</t>
        </r>
        <r>
          <rPr>
            <sz val="8"/>
            <color indexed="81"/>
            <rFont val="Tahoma"/>
            <family val="2"/>
          </rPr>
          <t xml:space="preserve">
</t>
        </r>
      </text>
    </comment>
    <comment ref="M3" authorId="0" shapeId="0" xr:uid="{00000000-0006-0000-0200-000004000000}">
      <text>
        <r>
          <rPr>
            <sz val="8"/>
            <color indexed="81"/>
            <rFont val="Tahoma"/>
            <family val="2"/>
          </rPr>
          <t>Escriba el nombre (Sigla) de la Corporación o Autoridad Ambiental Urbana.</t>
        </r>
        <r>
          <rPr>
            <sz val="8"/>
            <color indexed="81"/>
            <rFont val="Tahoma"/>
            <family val="2"/>
          </rPr>
          <t xml:space="preserve">
</t>
        </r>
      </text>
    </comment>
    <comment ref="U3" authorId="0" shapeId="0" xr:uid="{00000000-0006-0000-0200-000005000000}">
      <text>
        <r>
          <rPr>
            <sz val="8"/>
            <color indexed="81"/>
            <rFont val="Tahoma"/>
            <family val="2"/>
          </rPr>
          <t>Escriba el nombre (Sigla) de la Corporación o Autoridad Ambiental Urbana.</t>
        </r>
        <r>
          <rPr>
            <sz val="8"/>
            <color indexed="81"/>
            <rFont val="Tahoma"/>
            <family val="2"/>
          </rPr>
          <t xml:space="preserve">
</t>
        </r>
      </text>
    </comment>
    <comment ref="A4" authorId="0" shapeId="0" xr:uid="{00000000-0006-0000-0200-000006000000}">
      <text>
        <r>
          <rPr>
            <sz val="8"/>
            <color indexed="81"/>
            <rFont val="Tahoma"/>
            <family val="2"/>
          </rPr>
          <t xml:space="preserve">Escriba el nombre o título del proyecto.
</t>
        </r>
      </text>
    </comment>
    <comment ref="F4" authorId="0" shapeId="0" xr:uid="{00000000-0006-0000-0200-000007000000}">
      <text>
        <r>
          <rPr>
            <sz val="8"/>
            <color indexed="81"/>
            <rFont val="Tahoma"/>
            <family val="2"/>
          </rPr>
          <t xml:space="preserve">Escriba el nombre o título del proyecto.
</t>
        </r>
      </text>
    </comment>
    <comment ref="M4" authorId="0" shapeId="0" xr:uid="{00000000-0006-0000-0200-000008000000}">
      <text>
        <r>
          <rPr>
            <sz val="8"/>
            <color indexed="81"/>
            <rFont val="Tahoma"/>
            <family val="2"/>
          </rPr>
          <t xml:space="preserve">Escriba el nombre o título del proyecto.
</t>
        </r>
      </text>
    </comment>
    <comment ref="U4" authorId="0" shapeId="0" xr:uid="{00000000-0006-0000-0200-000009000000}">
      <text>
        <r>
          <rPr>
            <sz val="8"/>
            <color indexed="81"/>
            <rFont val="Tahoma"/>
            <family val="2"/>
          </rPr>
          <t xml:space="preserve">Escriba el nombre o título del proyecto.
</t>
        </r>
      </text>
    </comment>
    <comment ref="A6" authorId="0" shapeId="0" xr:uid="{00000000-0006-0000-0200-00000A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A8" authorId="0" shapeId="0" xr:uid="{00000000-0006-0000-0200-00000B000000}">
      <text>
        <r>
          <rPr>
            <sz val="8"/>
            <color indexed="81"/>
            <rFont val="Tahoma"/>
            <family val="2"/>
          </rPr>
          <t xml:space="preserve">Escriba las distancias  de siembra en metros del sistema propuesto (un número en cada casilla). Ej. 3  -  3   ó   3  -  4 etc.
</t>
        </r>
      </text>
    </comment>
    <comment ref="D8" authorId="0" shapeId="0" xr:uid="{00000000-0006-0000-0200-00000C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I8" authorId="0" shapeId="0" xr:uid="{00000000-0006-0000-0200-00000D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B11" authorId="0" shapeId="0" xr:uid="{00000000-0006-0000-0200-00000E000000}">
      <text>
        <r>
          <rPr>
            <sz val="8"/>
            <color indexed="81"/>
            <rFont val="Tahoma"/>
            <family val="2"/>
          </rPr>
          <t>Escriba el nombre del fertilizante a utilizar Ej.  NPK(10-30-10).</t>
        </r>
      </text>
    </comment>
    <comment ref="C11" authorId="1" shapeId="0" xr:uid="{00000000-0006-0000-0200-00000F000000}">
      <text>
        <r>
          <rPr>
            <sz val="8"/>
            <color indexed="81"/>
            <rFont val="Tahoma"/>
            <family val="2"/>
          </rPr>
          <t xml:space="preserve">Escriba la cantidad por árbol en gramos (gr.)
</t>
        </r>
      </text>
    </comment>
    <comment ref="D11" authorId="1" shapeId="0" xr:uid="{00000000-0006-0000-0200-00001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2" authorId="1" shapeId="0" xr:uid="{00000000-0006-0000-0200-000011000000}">
      <text>
        <r>
          <rPr>
            <sz val="8"/>
            <color indexed="81"/>
            <rFont val="Tahoma"/>
            <family val="2"/>
          </rPr>
          <t xml:space="preserve">Escriba la cantidad por árbol en gramos (gr.)
</t>
        </r>
      </text>
    </comment>
    <comment ref="D12" authorId="1" shapeId="0" xr:uid="{00000000-0006-0000-0200-000012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G12" authorId="0" shapeId="0" xr:uid="{00000000-0006-0000-0200-000013000000}">
      <text>
        <r>
          <rPr>
            <sz val="8"/>
            <color indexed="81"/>
            <rFont val="Tahoma"/>
            <family val="2"/>
          </rPr>
          <t>Escriba el nombre del fertilizante a utilizar Ej.  NPK(10-30-10).</t>
        </r>
      </text>
    </comment>
    <comment ref="H12" authorId="1" shapeId="0" xr:uid="{00000000-0006-0000-0200-000014000000}">
      <text>
        <r>
          <rPr>
            <sz val="8"/>
            <color indexed="81"/>
            <rFont val="Tahoma"/>
            <family val="2"/>
          </rPr>
          <t xml:space="preserve">Escriba la cantidad por árbol en gramos (gr.)
</t>
        </r>
      </text>
    </comment>
    <comment ref="I12" authorId="1" shapeId="0" xr:uid="{00000000-0006-0000-0200-000015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3" authorId="0" shapeId="0" xr:uid="{00000000-0006-0000-0200-000016000000}">
      <text>
        <r>
          <rPr>
            <sz val="8"/>
            <color indexed="81"/>
            <rFont val="Tahoma"/>
            <family val="2"/>
          </rPr>
          <t>Escriba el nombre del correctivo a utilizar Ej.  Cal.</t>
        </r>
      </text>
    </comment>
    <comment ref="C13" authorId="1" shapeId="0" xr:uid="{00000000-0006-0000-0200-000017000000}">
      <text>
        <r>
          <rPr>
            <sz val="8"/>
            <color indexed="81"/>
            <rFont val="Tahoma"/>
            <family val="2"/>
          </rPr>
          <t xml:space="preserve">Escriba la cantidad por árbol en gramos (gr.)
</t>
        </r>
      </text>
    </comment>
    <comment ref="D13" authorId="1" shapeId="0" xr:uid="{00000000-0006-0000-0200-00001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H13" authorId="1" shapeId="0" xr:uid="{00000000-0006-0000-0200-000019000000}">
      <text>
        <r>
          <rPr>
            <sz val="8"/>
            <color indexed="81"/>
            <rFont val="Tahoma"/>
            <family val="2"/>
          </rPr>
          <t xml:space="preserve">Escriba la cantidad por árbol en gramos (gr.)
</t>
        </r>
      </text>
    </comment>
    <comment ref="I13" authorId="1" shapeId="0" xr:uid="{00000000-0006-0000-0200-00001A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4" authorId="0" shapeId="0" xr:uid="{00000000-0006-0000-0200-00001B000000}">
      <text>
        <r>
          <rPr>
            <sz val="8"/>
            <color indexed="81"/>
            <rFont val="Tahoma"/>
            <family val="2"/>
          </rPr>
          <t>Escriba el nombre del Microelemento a utilizar Ej.  Borax.</t>
        </r>
      </text>
    </comment>
    <comment ref="C14" authorId="1" shapeId="0" xr:uid="{00000000-0006-0000-0200-00001C000000}">
      <text>
        <r>
          <rPr>
            <sz val="8"/>
            <color indexed="81"/>
            <rFont val="Tahoma"/>
            <family val="2"/>
          </rPr>
          <t xml:space="preserve">Escriba la cantidad por árbol en gramos (gr.)
</t>
        </r>
      </text>
    </comment>
    <comment ref="D14" authorId="1" shapeId="0" xr:uid="{00000000-0006-0000-0200-00001D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G14" authorId="0" shapeId="0" xr:uid="{00000000-0006-0000-0200-00001E000000}">
      <text>
        <r>
          <rPr>
            <sz val="8"/>
            <color indexed="81"/>
            <rFont val="Tahoma"/>
            <family val="2"/>
          </rPr>
          <t>Escriba el nombre del correctivo a utilizar Ej.  Cal.</t>
        </r>
      </text>
    </comment>
    <comment ref="H14" authorId="1" shapeId="0" xr:uid="{00000000-0006-0000-0200-00001F000000}">
      <text>
        <r>
          <rPr>
            <sz val="8"/>
            <color indexed="81"/>
            <rFont val="Tahoma"/>
            <family val="2"/>
          </rPr>
          <t xml:space="preserve">Escriba la cantidad por árbol en gramos (gr.)
</t>
        </r>
      </text>
    </comment>
    <comment ref="I14" authorId="1" shapeId="0" xr:uid="{00000000-0006-0000-0200-00002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5" authorId="0" shapeId="0" xr:uid="{00000000-0006-0000-0200-000021000000}">
      <text>
        <r>
          <rPr>
            <sz val="8"/>
            <color indexed="81"/>
            <rFont val="Tahoma"/>
            <family val="2"/>
          </rPr>
          <t>Escriba el nombre del Insecticida a utilizar Ej.  Lorsban polvo.</t>
        </r>
      </text>
    </comment>
    <comment ref="G15" authorId="0" shapeId="0" xr:uid="{00000000-0006-0000-0200-000022000000}">
      <text>
        <r>
          <rPr>
            <sz val="8"/>
            <color indexed="81"/>
            <rFont val="Tahoma"/>
            <family val="2"/>
          </rPr>
          <t>Escriba el nombre del Microelemento a utilizar Ej.  Borax.</t>
        </r>
      </text>
    </comment>
    <comment ref="H15" authorId="1" shapeId="0" xr:uid="{00000000-0006-0000-0200-000023000000}">
      <text>
        <r>
          <rPr>
            <sz val="8"/>
            <color indexed="81"/>
            <rFont val="Tahoma"/>
            <family val="2"/>
          </rPr>
          <t xml:space="preserve">Escriba la cantidad por árbol en gramos (gr.)
</t>
        </r>
      </text>
    </comment>
    <comment ref="I15" authorId="1" shapeId="0" xr:uid="{00000000-0006-0000-0200-000024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G16" authorId="0" shapeId="0" xr:uid="{00000000-0006-0000-0200-000025000000}">
      <text>
        <r>
          <rPr>
            <sz val="8"/>
            <color indexed="81"/>
            <rFont val="Tahoma"/>
            <family val="2"/>
          </rPr>
          <t>Escriba el nombre del Insecticida a utilizar Ej.  Lorsban polvo.</t>
        </r>
      </text>
    </comment>
    <comment ref="E19" authorId="0" shapeId="0" xr:uid="{00000000-0006-0000-0200-000026000000}">
      <text>
        <r>
          <rPr>
            <sz val="8"/>
            <color indexed="81"/>
            <rFont val="Tahoma"/>
            <family val="2"/>
          </rPr>
          <t>Escriba el número de hectáreas totales a establecer en este sistema ej.  300</t>
        </r>
        <r>
          <rPr>
            <sz val="8"/>
            <color indexed="81"/>
            <rFont val="Tahoma"/>
            <family val="2"/>
          </rPr>
          <t xml:space="preserve">
</t>
        </r>
      </text>
    </comment>
    <comment ref="J20" authorId="0" shapeId="0" xr:uid="{00000000-0006-0000-0200-000027000000}">
      <text>
        <r>
          <rPr>
            <sz val="8"/>
            <color indexed="81"/>
            <rFont val="Tahoma"/>
            <family val="2"/>
          </rPr>
          <t>Escriba el número de hectáreas totales a establecer en este sistema ej.  300</t>
        </r>
        <r>
          <rPr>
            <sz val="8"/>
            <color indexed="81"/>
            <rFont val="Tahoma"/>
            <family val="2"/>
          </rPr>
          <t xml:space="preserve">
</t>
        </r>
      </text>
    </comment>
    <comment ref="Q22" authorId="0" shapeId="0" xr:uid="{00000000-0006-0000-0200-000028000000}">
      <text>
        <r>
          <rPr>
            <sz val="8"/>
            <color indexed="81"/>
            <rFont val="Tahoma"/>
            <family val="2"/>
          </rPr>
          <t>Escriba el número de hectáreas totales a establecer en este sistema ej.  300</t>
        </r>
        <r>
          <rPr>
            <sz val="8"/>
            <color indexed="81"/>
            <rFont val="Tahoma"/>
            <family val="2"/>
          </rPr>
          <t xml:space="preserve">
</t>
        </r>
      </text>
    </comment>
    <comment ref="Y22" authorId="0" shapeId="0" xr:uid="{00000000-0006-0000-0200-000029000000}">
      <text>
        <r>
          <rPr>
            <sz val="8"/>
            <color indexed="81"/>
            <rFont val="Tahoma"/>
            <family val="2"/>
          </rPr>
          <t>Escriba el número de hectáreas totales a establecer en este sistema ej.  300</t>
        </r>
        <r>
          <rPr>
            <sz val="8"/>
            <color indexed="81"/>
            <rFont val="Tahoma"/>
            <family val="2"/>
          </rPr>
          <t xml:space="preserve">
</t>
        </r>
      </text>
    </comment>
    <comment ref="M49" authorId="1" shapeId="0" xr:uid="{00000000-0006-0000-0200-00002A000000}">
      <text>
        <r>
          <rPr>
            <sz val="8"/>
            <color indexed="81"/>
            <rFont val="Tahoma"/>
            <family val="2"/>
          </rPr>
          <t xml:space="preserve">Escriba si es en madera, plástico o cemento.
</t>
        </r>
      </text>
    </comment>
    <comment ref="U49" authorId="1" shapeId="0" xr:uid="{00000000-0006-0000-0200-00002B000000}">
      <text>
        <r>
          <rPr>
            <sz val="8"/>
            <color indexed="81"/>
            <rFont val="Tahoma"/>
            <family val="2"/>
          </rPr>
          <t xml:space="preserve">Escriba si es en madera, plástico o cemento.
</t>
        </r>
      </text>
    </comment>
    <comment ref="M51" authorId="1" shapeId="0" xr:uid="{00000000-0006-0000-0200-00002C000000}">
      <text>
        <r>
          <rPr>
            <sz val="8"/>
            <color indexed="81"/>
            <rFont val="Tahoma"/>
            <family val="2"/>
          </rPr>
          <t xml:space="preserve">Escriba SI  o NO
</t>
        </r>
      </text>
    </comment>
    <comment ref="U51" authorId="1" shapeId="0" xr:uid="{00000000-0006-0000-0200-00002D000000}">
      <text>
        <r>
          <rPr>
            <sz val="8"/>
            <color indexed="81"/>
            <rFont val="Tahoma"/>
            <family val="2"/>
          </rPr>
          <t xml:space="preserve">Escriba SI  o NO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s>
  <commentList>
    <comment ref="B3" authorId="0" shapeId="0" xr:uid="{00000000-0006-0000-0300-000001000000}">
      <text>
        <r>
          <rPr>
            <sz val="8"/>
            <color indexed="81"/>
            <rFont val="Tahoma"/>
            <family val="2"/>
          </rPr>
          <t>Escriba el nombre de la Corporación o Autoridad Ambiental Urbana.</t>
        </r>
        <r>
          <rPr>
            <sz val="8"/>
            <color indexed="81"/>
            <rFont val="Tahoma"/>
            <family val="2"/>
          </rPr>
          <t xml:space="preserve">
</t>
        </r>
      </text>
    </comment>
    <comment ref="B4" authorId="0" shapeId="0" xr:uid="{00000000-0006-0000-0300-000002000000}">
      <text>
        <r>
          <rPr>
            <sz val="8"/>
            <color indexed="81"/>
            <rFont val="Tahoma"/>
            <family val="2"/>
          </rPr>
          <t xml:space="preserve">Escriba el nombre o título del proyecto.
</t>
        </r>
      </text>
    </comment>
    <comment ref="B18" authorId="1" shapeId="0" xr:uid="{00000000-0006-0000-0300-000003000000}">
      <text>
        <r>
          <rPr>
            <sz val="8"/>
            <color indexed="81"/>
            <rFont val="Tahoma"/>
            <family val="2"/>
          </rPr>
          <t xml:space="preserve">En la descripción del proyecto se debe plantear el tipo de Recursos a monitorear en el área a Conservar, así como la metodología y frecuencia del o los  Monitoreos. 
</t>
        </r>
      </text>
    </comment>
    <comment ref="F18" authorId="0" shapeId="0" xr:uid="{00000000-0006-0000-0300-000004000000}">
      <text>
        <r>
          <rPr>
            <sz val="8"/>
            <color indexed="81"/>
            <rFont val="Tahoma"/>
            <family val="2"/>
          </rPr>
          <t>Escriba el número de hectáreas totales a aislar (es la suma de las metas totales de todos los sistemas que contemplan aislamiento excepto "conservación de bosque natural" y "cercas vivas").</t>
        </r>
        <r>
          <rPr>
            <sz val="8"/>
            <color indexed="81"/>
            <rFont val="Tahoma"/>
            <family val="2"/>
          </rPr>
          <t xml:space="preserve">
</t>
        </r>
      </text>
    </comment>
    <comment ref="B40" authorId="1" shapeId="0" xr:uid="{00000000-0006-0000-0300-000005000000}">
      <text>
        <r>
          <rPr>
            <sz val="8"/>
            <color indexed="81"/>
            <rFont val="Tahoma"/>
            <family val="2"/>
          </rPr>
          <t xml:space="preserve">Escriba si es en madera, plástico o cemento.
</t>
        </r>
      </text>
    </comment>
    <comment ref="B42" authorId="1" shapeId="0" xr:uid="{00000000-0006-0000-0300-000006000000}">
      <text>
        <r>
          <rPr>
            <sz val="8"/>
            <color indexed="81"/>
            <rFont val="Tahoma"/>
            <family val="2"/>
          </rPr>
          <t xml:space="preserve">Escriba SI  o NO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s>
  <commentList>
    <comment ref="B7" authorId="0" shapeId="0" xr:uid="{00000000-0006-0000-0400-000001000000}">
      <text>
        <r>
          <rPr>
            <sz val="8"/>
            <color indexed="81"/>
            <rFont val="Tahoma"/>
            <family val="2"/>
          </rPr>
          <t>Escriba el nombre de la Corporación o Autoridad Ambiental Urbana.</t>
        </r>
        <r>
          <rPr>
            <sz val="8"/>
            <color indexed="81"/>
            <rFont val="Tahoma"/>
            <family val="2"/>
          </rPr>
          <t xml:space="preserve">
</t>
        </r>
      </text>
    </comment>
    <comment ref="B8" authorId="0" shapeId="0" xr:uid="{00000000-0006-0000-0400-000002000000}">
      <text>
        <r>
          <rPr>
            <sz val="8"/>
            <color indexed="81"/>
            <rFont val="Tahoma"/>
            <family val="2"/>
          </rPr>
          <t xml:space="preserve">Escriba el nombre o título del proyecto.
</t>
        </r>
      </text>
    </comment>
    <comment ref="B22" authorId="1" shapeId="0" xr:uid="{00000000-0006-0000-0400-000003000000}">
      <text>
        <r>
          <rPr>
            <sz val="8"/>
            <color indexed="81"/>
            <rFont val="Tahoma"/>
            <family val="2"/>
          </rPr>
          <t xml:space="preserve">En la descripción del proyecto se debe plantear el tipo de Recursos a monitorear en el área a Conservar, así como la metodología y frecuencia del o los  Monitoreos. 
</t>
        </r>
      </text>
    </comment>
    <comment ref="F22" authorId="0" shapeId="0" xr:uid="{00000000-0006-0000-0400-000004000000}">
      <text>
        <r>
          <rPr>
            <sz val="8"/>
            <color indexed="81"/>
            <rFont val="Tahoma"/>
            <family val="2"/>
          </rPr>
          <t>Escriba el número de hectáreas totales a aislar (es la suma de las metas totales de todos los sistemas que contemplan aislamiento excepto "conservación de bosque natural" y "cercas vivas").</t>
        </r>
        <r>
          <rPr>
            <sz val="8"/>
            <color indexed="81"/>
            <rFont val="Tahoma"/>
            <family val="2"/>
          </rPr>
          <t xml:space="preserve">
</t>
        </r>
      </text>
    </comment>
    <comment ref="B44" authorId="1" shapeId="0" xr:uid="{00000000-0006-0000-0400-000005000000}">
      <text>
        <r>
          <rPr>
            <sz val="8"/>
            <color indexed="81"/>
            <rFont val="Tahoma"/>
            <family val="2"/>
          </rPr>
          <t xml:space="preserve">Escriba si es en madera, plástico o cemento.
</t>
        </r>
      </text>
    </comment>
    <comment ref="B46" authorId="1" shapeId="0" xr:uid="{00000000-0006-0000-0400-000006000000}">
      <text>
        <r>
          <rPr>
            <sz val="8"/>
            <color indexed="81"/>
            <rFont val="Tahoma"/>
            <family val="2"/>
          </rPr>
          <t xml:space="preserve">Escriba SI  o NO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s>
  <commentList>
    <comment ref="X2" authorId="0" shapeId="0" xr:uid="{00000000-0006-0000-0500-000001000000}">
      <text>
        <r>
          <rPr>
            <b/>
            <sz val="8"/>
            <color indexed="10"/>
            <rFont val="Tahoma"/>
            <family val="2"/>
          </rPr>
          <t>NOTA:</t>
        </r>
        <r>
          <rPr>
            <sz val="8"/>
            <color indexed="81"/>
            <rFont val="Tahoma"/>
            <family val="2"/>
          </rPr>
          <t xml:space="preserve"> En los Sistemas Agroforestales solo se financia el componente Forestal.
</t>
        </r>
      </text>
    </comment>
    <comment ref="AD2" authorId="0" shapeId="0" xr:uid="{00000000-0006-0000-0500-000002000000}">
      <text>
        <r>
          <rPr>
            <b/>
            <sz val="8"/>
            <color indexed="10"/>
            <rFont val="Tahoma"/>
            <family val="2"/>
          </rPr>
          <t>NOTA:</t>
        </r>
        <r>
          <rPr>
            <sz val="8"/>
            <color indexed="81"/>
            <rFont val="Tahoma"/>
            <family val="2"/>
          </rPr>
          <t xml:space="preserve"> El Sistema de Cercos Vivos </t>
        </r>
        <r>
          <rPr>
            <b/>
            <sz val="8"/>
            <color indexed="81"/>
            <rFont val="Tahoma"/>
            <family val="2"/>
          </rPr>
          <t>NO CONTEMPLA AISLAMIENTO</t>
        </r>
      </text>
    </comment>
    <comment ref="B3" authorId="0" shapeId="0" xr:uid="{00000000-0006-0000-0500-000003000000}">
      <text>
        <r>
          <rPr>
            <sz val="8"/>
            <color indexed="81"/>
            <rFont val="Tahoma"/>
            <family val="2"/>
          </rPr>
          <t>Escriba el nombre (Sigla) de la Corporación o Autoridad Ambiental Urbana.</t>
        </r>
        <r>
          <rPr>
            <sz val="8"/>
            <color indexed="81"/>
            <rFont val="Tahoma"/>
            <family val="2"/>
          </rPr>
          <t xml:space="preserve">
</t>
        </r>
      </text>
    </comment>
    <comment ref="I3" authorId="0" shapeId="0" xr:uid="{00000000-0006-0000-0500-000004000000}">
      <text>
        <r>
          <rPr>
            <sz val="8"/>
            <color indexed="81"/>
            <rFont val="Tahoma"/>
            <family val="2"/>
          </rPr>
          <t>Escriba el nombre (Sigla) de la Corporación o Autoridad Ambiental Urbana.</t>
        </r>
        <r>
          <rPr>
            <sz val="8"/>
            <color indexed="81"/>
            <rFont val="Tahoma"/>
            <family val="2"/>
          </rPr>
          <t xml:space="preserve">
</t>
        </r>
      </text>
    </comment>
    <comment ref="P3" authorId="0" shapeId="0" xr:uid="{00000000-0006-0000-0500-000005000000}">
      <text>
        <r>
          <rPr>
            <sz val="8"/>
            <color indexed="81"/>
            <rFont val="Tahoma"/>
            <family val="2"/>
          </rPr>
          <t>Escriba el nombre (Sigla) de la Corporación o Autoridad Ambiental Urbana.</t>
        </r>
        <r>
          <rPr>
            <sz val="8"/>
            <color indexed="81"/>
            <rFont val="Tahoma"/>
            <family val="2"/>
          </rPr>
          <t xml:space="preserve">
</t>
        </r>
      </text>
    </comment>
    <comment ref="W3" authorId="0" shapeId="0" xr:uid="{00000000-0006-0000-0500-000006000000}">
      <text>
        <r>
          <rPr>
            <sz val="8"/>
            <color indexed="81"/>
            <rFont val="Tahoma"/>
            <family val="2"/>
          </rPr>
          <t>Escriba el nombre (Sigla) de la Corporación o Autoridad Ambiental Urbana.</t>
        </r>
        <r>
          <rPr>
            <sz val="8"/>
            <color indexed="81"/>
            <rFont val="Tahoma"/>
            <family val="2"/>
          </rPr>
          <t xml:space="preserve">
</t>
        </r>
      </text>
    </comment>
    <comment ref="AC3" authorId="0" shapeId="0" xr:uid="{00000000-0006-0000-0500-000007000000}">
      <text>
        <r>
          <rPr>
            <sz val="8"/>
            <color indexed="81"/>
            <rFont val="Tahoma"/>
            <family val="2"/>
          </rPr>
          <t>Escriba el nombre (Sigla) de la Corporación o Autoridad Ambiental Urbana.</t>
        </r>
        <r>
          <rPr>
            <sz val="8"/>
            <color indexed="81"/>
            <rFont val="Tahoma"/>
            <family val="2"/>
          </rPr>
          <t xml:space="preserve">
</t>
        </r>
      </text>
    </comment>
    <comment ref="AJ3" authorId="0" shapeId="0" xr:uid="{00000000-0006-0000-0500-000008000000}">
      <text>
        <r>
          <rPr>
            <sz val="8"/>
            <color indexed="81"/>
            <rFont val="Tahoma"/>
            <family val="2"/>
          </rPr>
          <t>Escriba el nombre (Sigla) de la Corporación o Autoridad Ambiental Urbana.</t>
        </r>
        <r>
          <rPr>
            <sz val="8"/>
            <color indexed="81"/>
            <rFont val="Tahoma"/>
            <family val="2"/>
          </rPr>
          <t xml:space="preserve">
</t>
        </r>
      </text>
    </comment>
    <comment ref="AQ3" authorId="0" shapeId="0" xr:uid="{00000000-0006-0000-0500-000009000000}">
      <text>
        <r>
          <rPr>
            <sz val="8"/>
            <color indexed="81"/>
            <rFont val="Tahoma"/>
            <family val="2"/>
          </rPr>
          <t>Escriba el nombre (Sigla) de la Corporación o Autoridad Ambiental Urbana.</t>
        </r>
        <r>
          <rPr>
            <sz val="8"/>
            <color indexed="81"/>
            <rFont val="Tahoma"/>
            <family val="2"/>
          </rPr>
          <t xml:space="preserve">
</t>
        </r>
      </text>
    </comment>
    <comment ref="B4" authorId="0" shapeId="0" xr:uid="{00000000-0006-0000-0500-00000A000000}">
      <text>
        <r>
          <rPr>
            <sz val="8"/>
            <color indexed="81"/>
            <rFont val="Tahoma"/>
            <family val="2"/>
          </rPr>
          <t xml:space="preserve">Escriba el nombre o título del proyecto.
</t>
        </r>
      </text>
    </comment>
    <comment ref="I4" authorId="0" shapeId="0" xr:uid="{00000000-0006-0000-0500-00000B000000}">
      <text>
        <r>
          <rPr>
            <sz val="8"/>
            <color indexed="81"/>
            <rFont val="Tahoma"/>
            <family val="2"/>
          </rPr>
          <t xml:space="preserve">Escriba el nombre o título del proyecto.
</t>
        </r>
      </text>
    </comment>
    <comment ref="P4" authorId="0" shapeId="0" xr:uid="{00000000-0006-0000-0500-00000C000000}">
      <text>
        <r>
          <rPr>
            <sz val="8"/>
            <color indexed="81"/>
            <rFont val="Tahoma"/>
            <family val="2"/>
          </rPr>
          <t xml:space="preserve">Escriba el nombre o título del proyecto.
</t>
        </r>
      </text>
    </comment>
    <comment ref="W4" authorId="0" shapeId="0" xr:uid="{00000000-0006-0000-0500-00000D000000}">
      <text>
        <r>
          <rPr>
            <sz val="8"/>
            <color indexed="81"/>
            <rFont val="Tahoma"/>
            <family val="2"/>
          </rPr>
          <t xml:space="preserve">Escriba el nombre o título del proyecto.
</t>
        </r>
      </text>
    </comment>
    <comment ref="AC4" authorId="0" shapeId="0" xr:uid="{00000000-0006-0000-0500-00000E000000}">
      <text>
        <r>
          <rPr>
            <sz val="8"/>
            <color indexed="81"/>
            <rFont val="Tahoma"/>
            <family val="2"/>
          </rPr>
          <t xml:space="preserve">Escriba el nombre o título del proyecto.
</t>
        </r>
      </text>
    </comment>
    <comment ref="AJ4" authorId="0" shapeId="0" xr:uid="{00000000-0006-0000-0500-00000F000000}">
      <text>
        <r>
          <rPr>
            <sz val="8"/>
            <color indexed="81"/>
            <rFont val="Tahoma"/>
            <family val="2"/>
          </rPr>
          <t xml:space="preserve">Escriba el nombre o título del proyecto.
</t>
        </r>
      </text>
    </comment>
    <comment ref="AQ4" authorId="0" shapeId="0" xr:uid="{00000000-0006-0000-0500-000010000000}">
      <text>
        <r>
          <rPr>
            <sz val="8"/>
            <color indexed="81"/>
            <rFont val="Tahoma"/>
            <family val="2"/>
          </rPr>
          <t xml:space="preserve">Escriba el nombre o título del proyecto.
</t>
        </r>
      </text>
    </comment>
    <comment ref="B6" authorId="0" shapeId="0" xr:uid="{00000000-0006-0000-0500-000011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P6" authorId="0" shapeId="0" xr:uid="{00000000-0006-0000-0500-000012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W6" authorId="0" shapeId="0" xr:uid="{00000000-0006-0000-0500-000013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AC6" authorId="0" shapeId="0" xr:uid="{00000000-0006-0000-0500-000014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AF6" authorId="0" shapeId="0" xr:uid="{00000000-0006-0000-0500-000015000000}">
      <text>
        <r>
          <rPr>
            <sz val="8"/>
            <color indexed="81"/>
            <rFont val="Tahoma"/>
            <family val="2"/>
          </rPr>
          <t xml:space="preserve">Escriba el número de franjas o líneas de árboles que utilizará para establecer el Cerco Vivo  Ej. 1
</t>
        </r>
      </text>
    </comment>
    <comment ref="B8" authorId="0" shapeId="0" xr:uid="{00000000-0006-0000-0500-000016000000}">
      <text>
        <r>
          <rPr>
            <sz val="8"/>
            <color indexed="81"/>
            <rFont val="Tahoma"/>
            <family val="2"/>
          </rPr>
          <t xml:space="preserve">Escriba las distancias  de siembra en metros del sistema propuesto (un número en cada casilla). Ej. 3  -  3   ó   3  -  4 etc.
</t>
        </r>
      </text>
    </comment>
    <comment ref="E8" authorId="0" shapeId="0" xr:uid="{00000000-0006-0000-0500-000017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L8" authorId="0" shapeId="0" xr:uid="{00000000-0006-0000-0500-000018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P8" authorId="0" shapeId="0" xr:uid="{00000000-0006-0000-0500-000019000000}">
      <text>
        <r>
          <rPr>
            <sz val="8"/>
            <color indexed="81"/>
            <rFont val="Tahoma"/>
            <family val="2"/>
          </rPr>
          <t xml:space="preserve">Escriba las distancias  de siembra en metros del sistema propuesto (un número en cada casilla). Ej. 3  -  3   ó   3  -  4 etc.
</t>
        </r>
      </text>
    </comment>
    <comment ref="S8" authorId="0" shapeId="0" xr:uid="{00000000-0006-0000-0500-00001A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W8" authorId="0" shapeId="0" xr:uid="{00000000-0006-0000-0500-00001B000000}">
      <text>
        <r>
          <rPr>
            <sz val="8"/>
            <color indexed="81"/>
            <rFont val="Tahoma"/>
            <family val="2"/>
          </rPr>
          <t xml:space="preserve">Escriba las distancias  de siembra en metros del sistema propuesto (un número en cada casilla). Ej. 3  -  3   ó   3  -  4 etc.
</t>
        </r>
      </text>
    </comment>
    <comment ref="Z8" authorId="0" shapeId="0" xr:uid="{00000000-0006-0000-0500-00001C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AC8" authorId="0" shapeId="0" xr:uid="{00000000-0006-0000-0500-00001D000000}">
      <text>
        <r>
          <rPr>
            <sz val="8"/>
            <color indexed="81"/>
            <rFont val="Tahoma"/>
            <family val="2"/>
          </rPr>
          <t xml:space="preserve">Escriba la distancia  de siembra en metros a la cual quedarán los árboles en la franja o línea  Ej. 2,5
</t>
        </r>
      </text>
    </comment>
    <comment ref="AF8" authorId="0" shapeId="0" xr:uid="{00000000-0006-0000-0500-00001E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AM8" authorId="0" shapeId="0" xr:uid="{00000000-0006-0000-0500-00001F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AC9" authorId="0" shapeId="0" xr:uid="{00000000-0006-0000-0500-000020000000}">
      <text>
        <r>
          <rPr>
            <sz val="8"/>
            <color indexed="81"/>
            <rFont val="Tahoma"/>
            <family val="2"/>
          </rPr>
          <t xml:space="preserve">El No. de plántulas / Ha. se ha calculado para un perímetro de 400 metros líneales.
</t>
        </r>
      </text>
    </comment>
    <comment ref="C11" authorId="0" shapeId="0" xr:uid="{00000000-0006-0000-0500-000021000000}">
      <text>
        <r>
          <rPr>
            <sz val="8"/>
            <color indexed="81"/>
            <rFont val="Tahoma"/>
            <family val="2"/>
          </rPr>
          <t>Escriba el nombre del fertilizante a utilizar Ej.  NPK(10-30-10).</t>
        </r>
      </text>
    </comment>
    <comment ref="D11" authorId="1" shapeId="0" xr:uid="{00000000-0006-0000-0500-000022000000}">
      <text>
        <r>
          <rPr>
            <sz val="8"/>
            <color indexed="81"/>
            <rFont val="Tahoma"/>
            <family val="2"/>
          </rPr>
          <t xml:space="preserve">Escriba la cantidad por árbol en gramos (gr.)
</t>
        </r>
      </text>
    </comment>
    <comment ref="E11" authorId="1" shapeId="0" xr:uid="{00000000-0006-0000-0500-000023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11" authorId="0" shapeId="0" xr:uid="{00000000-0006-0000-0500-000024000000}">
      <text>
        <r>
          <rPr>
            <sz val="8"/>
            <color indexed="81"/>
            <rFont val="Tahoma"/>
            <family val="2"/>
          </rPr>
          <t>Escriba el nombre del fertilizante a utilizar Ej.  NPK(10-30-10).</t>
        </r>
      </text>
    </comment>
    <comment ref="K11" authorId="1" shapeId="0" xr:uid="{00000000-0006-0000-0500-000025000000}">
      <text>
        <r>
          <rPr>
            <sz val="8"/>
            <color indexed="81"/>
            <rFont val="Tahoma"/>
            <family val="2"/>
          </rPr>
          <t xml:space="preserve">Escriba la cantidad por árbol en gramos (gr.)
</t>
        </r>
      </text>
    </comment>
    <comment ref="L11" authorId="1" shapeId="0" xr:uid="{00000000-0006-0000-0500-000026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1" authorId="0" shapeId="0" xr:uid="{00000000-0006-0000-0500-000027000000}">
      <text>
        <r>
          <rPr>
            <sz val="8"/>
            <color indexed="81"/>
            <rFont val="Tahoma"/>
            <family val="2"/>
          </rPr>
          <t>Escriba el nombre del fertilizante a utilizar Ej.  NPK(10-30-10).</t>
        </r>
      </text>
    </comment>
    <comment ref="R11" authorId="1" shapeId="0" xr:uid="{00000000-0006-0000-0500-000028000000}">
      <text>
        <r>
          <rPr>
            <sz val="8"/>
            <color indexed="81"/>
            <rFont val="Tahoma"/>
            <family val="2"/>
          </rPr>
          <t xml:space="preserve">Escriba la cantidad por árbol en gramos (gr.)
</t>
        </r>
      </text>
    </comment>
    <comment ref="S11" authorId="1" shapeId="0" xr:uid="{00000000-0006-0000-0500-000029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1" authorId="0" shapeId="0" xr:uid="{00000000-0006-0000-0500-00002A000000}">
      <text>
        <r>
          <rPr>
            <sz val="8"/>
            <color indexed="81"/>
            <rFont val="Tahoma"/>
            <family val="2"/>
          </rPr>
          <t>Escriba el nombre del fertilizante a utilizar Ej.  NPK(10-30-10).</t>
        </r>
      </text>
    </comment>
    <comment ref="Y11" authorId="1" shapeId="0" xr:uid="{00000000-0006-0000-0500-00002B000000}">
      <text>
        <r>
          <rPr>
            <sz val="8"/>
            <color indexed="81"/>
            <rFont val="Tahoma"/>
            <family val="2"/>
          </rPr>
          <t xml:space="preserve">Escriba la cantidad por árbol en gramos (gr.)
</t>
        </r>
      </text>
    </comment>
    <comment ref="Z11" authorId="1" shapeId="0" xr:uid="{00000000-0006-0000-0500-00002C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D11" authorId="0" shapeId="0" xr:uid="{00000000-0006-0000-0500-00002D000000}">
      <text>
        <r>
          <rPr>
            <sz val="8"/>
            <color indexed="81"/>
            <rFont val="Tahoma"/>
            <family val="2"/>
          </rPr>
          <t>Escriba el nombre del fertilizante a utilizar Ej.  NPK(10-30-10).</t>
        </r>
      </text>
    </comment>
    <comment ref="AE11" authorId="1" shapeId="0" xr:uid="{00000000-0006-0000-0500-00002E000000}">
      <text>
        <r>
          <rPr>
            <sz val="8"/>
            <color indexed="81"/>
            <rFont val="Tahoma"/>
            <family val="2"/>
          </rPr>
          <t xml:space="preserve">Escriba la cantidad por árbol en gramos (gr.)
</t>
        </r>
      </text>
    </comment>
    <comment ref="AF11" authorId="1" shapeId="0" xr:uid="{00000000-0006-0000-0500-00002F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K11" authorId="0" shapeId="0" xr:uid="{00000000-0006-0000-0500-000030000000}">
      <text>
        <r>
          <rPr>
            <sz val="8"/>
            <color indexed="81"/>
            <rFont val="Tahoma"/>
            <family val="2"/>
          </rPr>
          <t>Escriba el nombre del fertilizante a utilizar Ej.  NPK(10-30-10).</t>
        </r>
      </text>
    </comment>
    <comment ref="AL11" authorId="1" shapeId="0" xr:uid="{00000000-0006-0000-0500-000031000000}">
      <text>
        <r>
          <rPr>
            <sz val="8"/>
            <color indexed="81"/>
            <rFont val="Tahoma"/>
            <family val="2"/>
          </rPr>
          <t xml:space="preserve">Escriba la cantidad por árbol en gramos (gr.)
</t>
        </r>
      </text>
    </comment>
    <comment ref="AM11" authorId="1" shapeId="0" xr:uid="{00000000-0006-0000-0500-000032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D12" authorId="1" shapeId="0" xr:uid="{00000000-0006-0000-0500-000033000000}">
      <text>
        <r>
          <rPr>
            <sz val="8"/>
            <color indexed="81"/>
            <rFont val="Tahoma"/>
            <family val="2"/>
          </rPr>
          <t xml:space="preserve">Escriba la cantidad por árbol en gramos (gr.)
</t>
        </r>
      </text>
    </comment>
    <comment ref="E12" authorId="1" shapeId="0" xr:uid="{00000000-0006-0000-0500-000034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K12" authorId="1" shapeId="0" xr:uid="{00000000-0006-0000-0500-000035000000}">
      <text>
        <r>
          <rPr>
            <sz val="8"/>
            <color indexed="81"/>
            <rFont val="Tahoma"/>
            <family val="2"/>
          </rPr>
          <t xml:space="preserve">Escriba la cantidad por árbol en gramos (gr.)
</t>
        </r>
      </text>
    </comment>
    <comment ref="L12" authorId="1" shapeId="0" xr:uid="{00000000-0006-0000-0500-000036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R12" authorId="1" shapeId="0" xr:uid="{00000000-0006-0000-0500-000037000000}">
      <text>
        <r>
          <rPr>
            <sz val="8"/>
            <color indexed="81"/>
            <rFont val="Tahoma"/>
            <family val="2"/>
          </rPr>
          <t xml:space="preserve">Escriba la cantidad por árbol en gramos (gr.)
</t>
        </r>
      </text>
    </comment>
    <comment ref="S12" authorId="1" shapeId="0" xr:uid="{00000000-0006-0000-0500-00003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Y12" authorId="1" shapeId="0" xr:uid="{00000000-0006-0000-0500-000039000000}">
      <text>
        <r>
          <rPr>
            <sz val="8"/>
            <color indexed="81"/>
            <rFont val="Tahoma"/>
            <family val="2"/>
          </rPr>
          <t xml:space="preserve">Escriba la cantidad por árbol en gramos (gr.)
</t>
        </r>
      </text>
    </comment>
    <comment ref="Z12" authorId="1" shapeId="0" xr:uid="{00000000-0006-0000-0500-00003A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E12" authorId="1" shapeId="0" xr:uid="{00000000-0006-0000-0500-00003B000000}">
      <text>
        <r>
          <rPr>
            <sz val="8"/>
            <color indexed="81"/>
            <rFont val="Tahoma"/>
            <family val="2"/>
          </rPr>
          <t xml:space="preserve">Escriba la cantidad por árbol en gramos (gr.)
</t>
        </r>
      </text>
    </comment>
    <comment ref="AF12" authorId="1" shapeId="0" xr:uid="{00000000-0006-0000-0500-00003C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L12" authorId="1" shapeId="0" xr:uid="{00000000-0006-0000-0500-00003D000000}">
      <text>
        <r>
          <rPr>
            <sz val="8"/>
            <color indexed="81"/>
            <rFont val="Tahoma"/>
            <family val="2"/>
          </rPr>
          <t xml:space="preserve">Escriba la cantidad por árbol en gramos (gr.)
</t>
        </r>
      </text>
    </comment>
    <comment ref="AM12" authorId="1" shapeId="0" xr:uid="{00000000-0006-0000-0500-00003E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3" authorId="0" shapeId="0" xr:uid="{00000000-0006-0000-0500-00003F000000}">
      <text>
        <r>
          <rPr>
            <sz val="8"/>
            <color indexed="81"/>
            <rFont val="Tahoma"/>
            <family val="2"/>
          </rPr>
          <t>Escriba el nombre del correctivo a utilizar Ej.  Cal.</t>
        </r>
      </text>
    </comment>
    <comment ref="D13" authorId="1" shapeId="0" xr:uid="{00000000-0006-0000-0500-000040000000}">
      <text>
        <r>
          <rPr>
            <sz val="8"/>
            <color indexed="81"/>
            <rFont val="Tahoma"/>
            <family val="2"/>
          </rPr>
          <t xml:space="preserve">Escriba la cantidad por árbol en gramos (gr.)
</t>
        </r>
      </text>
    </comment>
    <comment ref="E13" authorId="1" shapeId="0" xr:uid="{00000000-0006-0000-0500-000041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13" authorId="0" shapeId="0" xr:uid="{00000000-0006-0000-0500-000042000000}">
      <text>
        <r>
          <rPr>
            <sz val="8"/>
            <color indexed="81"/>
            <rFont val="Tahoma"/>
            <family val="2"/>
          </rPr>
          <t>Escriba el nombre del correctivo a utilizar Ej.  Cal.</t>
        </r>
      </text>
    </comment>
    <comment ref="K13" authorId="1" shapeId="0" xr:uid="{00000000-0006-0000-0500-000043000000}">
      <text>
        <r>
          <rPr>
            <sz val="8"/>
            <color indexed="81"/>
            <rFont val="Tahoma"/>
            <family val="2"/>
          </rPr>
          <t xml:space="preserve">Escriba la cantidad por árbol en gramos (gr.)
</t>
        </r>
      </text>
    </comment>
    <comment ref="L13" authorId="1" shapeId="0" xr:uid="{00000000-0006-0000-0500-000044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3" authorId="0" shapeId="0" xr:uid="{00000000-0006-0000-0500-000045000000}">
      <text>
        <r>
          <rPr>
            <sz val="8"/>
            <color indexed="81"/>
            <rFont val="Tahoma"/>
            <family val="2"/>
          </rPr>
          <t>Escriba el nombre del correctivo a utilizar Ej.  Cal.</t>
        </r>
      </text>
    </comment>
    <comment ref="R13" authorId="1" shapeId="0" xr:uid="{00000000-0006-0000-0500-000046000000}">
      <text>
        <r>
          <rPr>
            <sz val="8"/>
            <color indexed="81"/>
            <rFont val="Tahoma"/>
            <family val="2"/>
          </rPr>
          <t xml:space="preserve">Escriba la cantidad por árbol en gramos (gr.)
</t>
        </r>
      </text>
    </comment>
    <comment ref="S13" authorId="1" shapeId="0" xr:uid="{00000000-0006-0000-0500-000047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3" authorId="0" shapeId="0" xr:uid="{00000000-0006-0000-0500-000048000000}">
      <text>
        <r>
          <rPr>
            <sz val="8"/>
            <color indexed="81"/>
            <rFont val="Tahoma"/>
            <family val="2"/>
          </rPr>
          <t>Escriba el nombre del correctivo a utilizar Ej.  Cal.</t>
        </r>
      </text>
    </comment>
    <comment ref="Y13" authorId="1" shapeId="0" xr:uid="{00000000-0006-0000-0500-000049000000}">
      <text>
        <r>
          <rPr>
            <sz val="8"/>
            <color indexed="81"/>
            <rFont val="Tahoma"/>
            <family val="2"/>
          </rPr>
          <t xml:space="preserve">Escriba la cantidad por árbol en gramos (gr.)
</t>
        </r>
      </text>
    </comment>
    <comment ref="Z13" authorId="1" shapeId="0" xr:uid="{00000000-0006-0000-0500-00004A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D13" authorId="0" shapeId="0" xr:uid="{00000000-0006-0000-0500-00004B000000}">
      <text>
        <r>
          <rPr>
            <sz val="8"/>
            <color indexed="81"/>
            <rFont val="Tahoma"/>
            <family val="2"/>
          </rPr>
          <t>Escriba el nombre del correctivo a utilizar Ej.  Cal.</t>
        </r>
      </text>
    </comment>
    <comment ref="AE13" authorId="1" shapeId="0" xr:uid="{00000000-0006-0000-0500-00004C000000}">
      <text>
        <r>
          <rPr>
            <sz val="8"/>
            <color indexed="81"/>
            <rFont val="Tahoma"/>
            <family val="2"/>
          </rPr>
          <t xml:space="preserve">Escriba la cantidad por árbol en gramos (gr.)
</t>
        </r>
      </text>
    </comment>
    <comment ref="AF13" authorId="1" shapeId="0" xr:uid="{00000000-0006-0000-0500-00004D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K13" authorId="0" shapeId="0" xr:uid="{00000000-0006-0000-0500-00004E000000}">
      <text>
        <r>
          <rPr>
            <sz val="8"/>
            <color indexed="81"/>
            <rFont val="Tahoma"/>
            <family val="2"/>
          </rPr>
          <t>Escriba el nombre del correctivo a utilizar Ej.  Cal.</t>
        </r>
      </text>
    </comment>
    <comment ref="AL13" authorId="1" shapeId="0" xr:uid="{00000000-0006-0000-0500-00004F000000}">
      <text>
        <r>
          <rPr>
            <sz val="8"/>
            <color indexed="81"/>
            <rFont val="Tahoma"/>
            <family val="2"/>
          </rPr>
          <t xml:space="preserve">Escriba la cantidad por árbol en gramos (gr.)
</t>
        </r>
      </text>
    </comment>
    <comment ref="AM13" authorId="1" shapeId="0" xr:uid="{00000000-0006-0000-0500-00005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4" authorId="0" shapeId="0" xr:uid="{00000000-0006-0000-0500-000051000000}">
      <text>
        <r>
          <rPr>
            <sz val="8"/>
            <color indexed="81"/>
            <rFont val="Tahoma"/>
            <family val="2"/>
          </rPr>
          <t>Escriba el nombre del Microelemento a utilizar Ej.  Borax.</t>
        </r>
      </text>
    </comment>
    <comment ref="D14" authorId="1" shapeId="0" xr:uid="{00000000-0006-0000-0500-000052000000}">
      <text>
        <r>
          <rPr>
            <sz val="8"/>
            <color indexed="81"/>
            <rFont val="Tahoma"/>
            <family val="2"/>
          </rPr>
          <t xml:space="preserve">Escriba la cantidad por árbol en gramos (gr.)
</t>
        </r>
      </text>
    </comment>
    <comment ref="E14" authorId="1" shapeId="0" xr:uid="{00000000-0006-0000-0500-000053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14" authorId="0" shapeId="0" xr:uid="{00000000-0006-0000-0500-000054000000}">
      <text>
        <r>
          <rPr>
            <sz val="8"/>
            <color indexed="81"/>
            <rFont val="Tahoma"/>
            <family val="2"/>
          </rPr>
          <t>Escriba el nombre del Microelemento a utilizar Ej.  Borax.</t>
        </r>
      </text>
    </comment>
    <comment ref="K14" authorId="1" shapeId="0" xr:uid="{00000000-0006-0000-0500-000055000000}">
      <text>
        <r>
          <rPr>
            <sz val="8"/>
            <color indexed="81"/>
            <rFont val="Tahoma"/>
            <family val="2"/>
          </rPr>
          <t xml:space="preserve">Escriba la cantidad por árbol en gramos (gr.)
</t>
        </r>
      </text>
    </comment>
    <comment ref="L14" authorId="1" shapeId="0" xr:uid="{00000000-0006-0000-0500-000056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4" authorId="0" shapeId="0" xr:uid="{00000000-0006-0000-0500-000057000000}">
      <text>
        <r>
          <rPr>
            <sz val="8"/>
            <color indexed="81"/>
            <rFont val="Tahoma"/>
            <family val="2"/>
          </rPr>
          <t>Escriba el nombre del Abono Orgánico a utilizar Ej.  Humus.</t>
        </r>
      </text>
    </comment>
    <comment ref="R14" authorId="1" shapeId="0" xr:uid="{00000000-0006-0000-0500-000058000000}">
      <text>
        <r>
          <rPr>
            <sz val="8"/>
            <color indexed="81"/>
            <rFont val="Tahoma"/>
            <family val="2"/>
          </rPr>
          <t xml:space="preserve">Escriba la cantidad por árbol en gramos (gr.)
</t>
        </r>
      </text>
    </comment>
    <comment ref="S14" authorId="1" shapeId="0" xr:uid="{00000000-0006-0000-0500-000059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4" authorId="0" shapeId="0" xr:uid="{00000000-0006-0000-0500-00005A000000}">
      <text>
        <r>
          <rPr>
            <sz val="8"/>
            <color indexed="81"/>
            <rFont val="Tahoma"/>
            <family val="2"/>
          </rPr>
          <t>Escriba el nombre del Microelemento a utilizar Ej.  Borax.</t>
        </r>
      </text>
    </comment>
    <comment ref="Y14" authorId="1" shapeId="0" xr:uid="{00000000-0006-0000-0500-00005B000000}">
      <text>
        <r>
          <rPr>
            <sz val="8"/>
            <color indexed="81"/>
            <rFont val="Tahoma"/>
            <family val="2"/>
          </rPr>
          <t xml:space="preserve">Escriba la cantidad por árbol en gramos (gr.)
</t>
        </r>
      </text>
    </comment>
    <comment ref="Z14" authorId="1" shapeId="0" xr:uid="{00000000-0006-0000-0500-00005C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D14" authorId="0" shapeId="0" xr:uid="{00000000-0006-0000-0500-00005D000000}">
      <text>
        <r>
          <rPr>
            <sz val="8"/>
            <color indexed="81"/>
            <rFont val="Tahoma"/>
            <family val="2"/>
          </rPr>
          <t>Escriba el nombre del Microelemento a utilizar Ej.  Borax.</t>
        </r>
      </text>
    </comment>
    <comment ref="AE14" authorId="1" shapeId="0" xr:uid="{00000000-0006-0000-0500-00005E000000}">
      <text>
        <r>
          <rPr>
            <sz val="8"/>
            <color indexed="81"/>
            <rFont val="Tahoma"/>
            <family val="2"/>
          </rPr>
          <t xml:space="preserve">Escriba la cantidad por árbol en gramos (gr.)
</t>
        </r>
      </text>
    </comment>
    <comment ref="AF14" authorId="1" shapeId="0" xr:uid="{00000000-0006-0000-0500-00005F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K14" authorId="0" shapeId="0" xr:uid="{00000000-0006-0000-0500-000060000000}">
      <text>
        <r>
          <rPr>
            <sz val="8"/>
            <color indexed="81"/>
            <rFont val="Tahoma"/>
            <family val="2"/>
          </rPr>
          <t>Escriba el nombre del Microelemento a utilizar Ej.  Borax.</t>
        </r>
      </text>
    </comment>
    <comment ref="AL14" authorId="1" shapeId="0" xr:uid="{00000000-0006-0000-0500-000061000000}">
      <text>
        <r>
          <rPr>
            <sz val="8"/>
            <color indexed="81"/>
            <rFont val="Tahoma"/>
            <family val="2"/>
          </rPr>
          <t xml:space="preserve">Escriba la cantidad por árbol en gramos (gr.)
</t>
        </r>
      </text>
    </comment>
    <comment ref="AM14" authorId="1" shapeId="0" xr:uid="{00000000-0006-0000-0500-000062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5" authorId="0" shapeId="0" xr:uid="{00000000-0006-0000-0500-000063000000}">
      <text>
        <r>
          <rPr>
            <sz val="8"/>
            <color indexed="81"/>
            <rFont val="Tahoma"/>
            <family val="2"/>
          </rPr>
          <t>Escriba el nombre del Insecticida a utilizar Ej.  Lorsban polvo.</t>
        </r>
      </text>
    </comment>
    <comment ref="J15" authorId="0" shapeId="0" xr:uid="{00000000-0006-0000-0500-000064000000}">
      <text>
        <r>
          <rPr>
            <sz val="8"/>
            <color indexed="81"/>
            <rFont val="Tahoma"/>
            <family val="2"/>
          </rPr>
          <t>Escriba el nombre del Insecticida a utilizar Ej.  Lorsban polvo.</t>
        </r>
      </text>
    </comment>
    <comment ref="Q15" authorId="0" shapeId="0" xr:uid="{00000000-0006-0000-0500-000065000000}">
      <text>
        <r>
          <rPr>
            <sz val="8"/>
            <color indexed="81"/>
            <rFont val="Tahoma"/>
            <family val="2"/>
          </rPr>
          <t>Escriba el nombre del Insecticida a utilizar Ej.  Lorsban polvo.</t>
        </r>
      </text>
    </comment>
    <comment ref="X15" authorId="0" shapeId="0" xr:uid="{00000000-0006-0000-0500-000066000000}">
      <text>
        <r>
          <rPr>
            <sz val="8"/>
            <color indexed="81"/>
            <rFont val="Tahoma"/>
            <family val="2"/>
          </rPr>
          <t>Escriba el nombre del Insecticida a utilizar Ej.  Lorsban polvo.</t>
        </r>
      </text>
    </comment>
    <comment ref="AD15" authorId="0" shapeId="0" xr:uid="{00000000-0006-0000-0500-000067000000}">
      <text>
        <r>
          <rPr>
            <sz val="8"/>
            <color indexed="81"/>
            <rFont val="Tahoma"/>
            <family val="2"/>
          </rPr>
          <t>Escriba el nombre del Insecticida a utilizar Ej.  Lorsban polvo.</t>
        </r>
      </text>
    </comment>
    <comment ref="AK15" authorId="0" shapeId="0" xr:uid="{00000000-0006-0000-0500-000068000000}">
      <text>
        <r>
          <rPr>
            <sz val="8"/>
            <color indexed="81"/>
            <rFont val="Tahoma"/>
            <family val="2"/>
          </rPr>
          <t>Escriba el nombre del Insecticida a utilizar Ej.  Lorsban polvo.</t>
        </r>
      </text>
    </comment>
    <comment ref="F19" authorId="0" shapeId="0" xr:uid="{00000000-0006-0000-0500-000069000000}">
      <text>
        <r>
          <rPr>
            <sz val="8"/>
            <color indexed="81"/>
            <rFont val="Tahoma"/>
            <family val="2"/>
          </rPr>
          <t>Escriba el número de hectáreas totales a establecer en este sistema ej.  300</t>
        </r>
        <r>
          <rPr>
            <sz val="8"/>
            <color indexed="81"/>
            <rFont val="Tahoma"/>
            <family val="2"/>
          </rPr>
          <t xml:space="preserve">
</t>
        </r>
      </text>
    </comment>
    <comment ref="M19" authorId="0" shapeId="0" xr:uid="{00000000-0006-0000-0500-00006A000000}">
      <text>
        <r>
          <rPr>
            <sz val="8"/>
            <color indexed="81"/>
            <rFont val="Tahoma"/>
            <family val="2"/>
          </rPr>
          <t>Escriba el número de hectáreas totales a establecer en este sistema ej.  300</t>
        </r>
        <r>
          <rPr>
            <sz val="8"/>
            <color indexed="81"/>
            <rFont val="Tahoma"/>
            <family val="2"/>
          </rPr>
          <t xml:space="preserve">
</t>
        </r>
      </text>
    </comment>
    <comment ref="T19" authorId="0" shapeId="0" xr:uid="{00000000-0006-0000-0500-00006B000000}">
      <text>
        <r>
          <rPr>
            <sz val="8"/>
            <color indexed="81"/>
            <rFont val="Tahoma"/>
            <family val="2"/>
          </rPr>
          <t>Escriba el número de hectáreas totales a establecer en este sistema ej.  300</t>
        </r>
        <r>
          <rPr>
            <sz val="8"/>
            <color indexed="81"/>
            <rFont val="Tahoma"/>
            <family val="2"/>
          </rPr>
          <t xml:space="preserve">
</t>
        </r>
      </text>
    </comment>
    <comment ref="AA19" authorId="0" shapeId="0" xr:uid="{00000000-0006-0000-0500-00006C000000}">
      <text>
        <r>
          <rPr>
            <sz val="8"/>
            <color indexed="81"/>
            <rFont val="Tahoma"/>
            <family val="2"/>
          </rPr>
          <t>Escriba el número de hectáreas totales a establecer en este sistema ej.  300</t>
        </r>
        <r>
          <rPr>
            <sz val="8"/>
            <color indexed="81"/>
            <rFont val="Tahoma"/>
            <family val="2"/>
          </rPr>
          <t xml:space="preserve">
</t>
        </r>
      </text>
    </comment>
    <comment ref="AG19" authorId="0" shapeId="0" xr:uid="{00000000-0006-0000-0500-00006D000000}">
      <text>
        <r>
          <rPr>
            <sz val="8"/>
            <color indexed="81"/>
            <rFont val="Tahoma"/>
            <family val="2"/>
          </rPr>
          <t>Escriba el número de hectáreas totales a establecer en este sistema ej.  300</t>
        </r>
        <r>
          <rPr>
            <sz val="8"/>
            <color indexed="81"/>
            <rFont val="Tahoma"/>
            <family val="2"/>
          </rPr>
          <t xml:space="preserve">
</t>
        </r>
      </text>
    </comment>
    <comment ref="AN19" authorId="0" shapeId="0" xr:uid="{00000000-0006-0000-0500-00006E000000}">
      <text>
        <r>
          <rPr>
            <sz val="8"/>
            <color indexed="81"/>
            <rFont val="Tahoma"/>
            <family val="2"/>
          </rPr>
          <t>Escriba el número de hectáreas totales a establecer en este sistema ej.  300</t>
        </r>
        <r>
          <rPr>
            <sz val="8"/>
            <color indexed="81"/>
            <rFont val="Tahoma"/>
            <family val="2"/>
          </rPr>
          <t xml:space="preserve">
</t>
        </r>
      </text>
    </comment>
    <comment ref="AV19" authorId="0" shapeId="0" xr:uid="{00000000-0006-0000-0500-00006F000000}">
      <text>
        <r>
          <rPr>
            <sz val="8"/>
            <color indexed="81"/>
            <rFont val="Tahoma"/>
            <family val="2"/>
          </rPr>
          <t>Escriba el número de hectáreas totales a establecer en este sistema ej.  300</t>
        </r>
        <r>
          <rPr>
            <sz val="8"/>
            <color indexed="81"/>
            <rFont val="Tahoma"/>
            <family val="2"/>
          </rPr>
          <t xml:space="preserve">
</t>
        </r>
      </text>
    </comment>
    <comment ref="AQ41" authorId="1" shapeId="0" xr:uid="{00000000-0006-0000-0500-000070000000}">
      <text>
        <r>
          <rPr>
            <sz val="8"/>
            <color indexed="81"/>
            <rFont val="Tahoma"/>
            <family val="2"/>
          </rPr>
          <t xml:space="preserve">Escriba si es en madera, plástico o cemento.
</t>
        </r>
      </text>
    </comment>
    <comment ref="AQ43" authorId="1" shapeId="0" xr:uid="{00000000-0006-0000-0500-000071000000}">
      <text>
        <r>
          <rPr>
            <sz val="8"/>
            <color indexed="81"/>
            <rFont val="Tahoma"/>
            <family val="2"/>
          </rPr>
          <t xml:space="preserve">Escriba SI  o NO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minambiente</author>
    <author>Preferred Customer</author>
  </authors>
  <commentList>
    <comment ref="C9" authorId="0" shapeId="0" xr:uid="{00000000-0006-0000-0900-000001000000}">
      <text>
        <r>
          <rPr>
            <b/>
            <sz val="9"/>
            <color indexed="81"/>
            <rFont val="Tahoma"/>
            <family val="2"/>
          </rPr>
          <t>user:</t>
        </r>
        <r>
          <rPr>
            <sz val="9"/>
            <color indexed="81"/>
            <rFont val="Tahoma"/>
            <family val="2"/>
          </rPr>
          <t xml:space="preserve">
Escriba el nombre del evento: taller, gira, reunión, capacitación, entre otros)</t>
        </r>
      </text>
    </comment>
    <comment ref="C10" authorId="0" shapeId="0" xr:uid="{00000000-0006-0000-0900-000002000000}">
      <text>
        <r>
          <rPr>
            <b/>
            <sz val="9"/>
            <color indexed="81"/>
            <rFont val="Tahoma"/>
            <family val="2"/>
          </rPr>
          <t>user:</t>
        </r>
        <r>
          <rPr>
            <sz val="9"/>
            <color indexed="81"/>
            <rFont val="Tahoma"/>
            <family val="2"/>
          </rPr>
          <t xml:space="preserve">
Escriba el número de talleres o número de giras, por ejemplo.
</t>
        </r>
      </text>
    </comment>
    <comment ref="G10" authorId="0" shapeId="0" xr:uid="{00000000-0006-0000-0900-000003000000}">
      <text>
        <r>
          <rPr>
            <b/>
            <sz val="9"/>
            <color indexed="81"/>
            <rFont val="Tahoma"/>
            <family val="2"/>
          </rPr>
          <t>user:</t>
        </r>
        <r>
          <rPr>
            <sz val="9"/>
            <color indexed="81"/>
            <rFont val="Tahoma"/>
            <family val="2"/>
          </rPr>
          <t xml:space="preserve">
Escriba si el evento dura 1 o 2 o "n" días
</t>
        </r>
      </text>
    </comment>
    <comment ref="I10" authorId="0" shapeId="0" xr:uid="{00000000-0006-0000-0900-000004000000}">
      <text>
        <r>
          <rPr>
            <b/>
            <sz val="9"/>
            <color indexed="81"/>
            <rFont val="Tahoma"/>
            <family val="2"/>
          </rPr>
          <t>user:</t>
        </r>
        <r>
          <rPr>
            <sz val="9"/>
            <color indexed="81"/>
            <rFont val="Tahoma"/>
            <family val="2"/>
          </rPr>
          <t xml:space="preserve">
Cuántas personas se pretenden atender en cada evento</t>
        </r>
      </text>
    </comment>
    <comment ref="B12" authorId="1" shapeId="0" xr:uid="{00000000-0006-0000-0900-000005000000}">
      <text>
        <r>
          <rPr>
            <sz val="8"/>
            <color indexed="81"/>
            <rFont val="Tahoma"/>
            <family val="2"/>
          </rPr>
          <t>Corresponde a los equipos requeridos para la ejecución del evento, por ejemplo: alquiler de video beam o de computador.</t>
        </r>
      </text>
    </comment>
    <comment ref="B16" authorId="0" shapeId="0" xr:uid="{00000000-0006-0000-0900-000006000000}">
      <text>
        <r>
          <rPr>
            <b/>
            <sz val="9"/>
            <color indexed="81"/>
            <rFont val="Tahoma"/>
            <family val="2"/>
          </rPr>
          <t>user:</t>
        </r>
        <r>
          <rPr>
            <sz val="9"/>
            <color indexed="81"/>
            <rFont val="Tahoma"/>
            <family val="2"/>
          </rPr>
          <t xml:space="preserve">
En caso que se deba reconocer algún costo por alquiler</t>
        </r>
      </text>
    </comment>
    <comment ref="B18" authorId="0" shapeId="0" xr:uid="{00000000-0006-0000-0900-000007000000}">
      <text>
        <r>
          <rPr>
            <b/>
            <sz val="9"/>
            <color indexed="81"/>
            <rFont val="Tahoma"/>
            <family val="2"/>
          </rPr>
          <t>user:</t>
        </r>
        <r>
          <rPr>
            <sz val="9"/>
            <color indexed="81"/>
            <rFont val="Tahoma"/>
            <family val="2"/>
          </rPr>
          <t xml:space="preserve">
Aplica cuando la comunidad requiere transporte para poder asistir al evento y se debe describir si el transporte es fluvial o terrestre</t>
        </r>
      </text>
    </comment>
    <comment ref="B19" authorId="0" shapeId="0" xr:uid="{00000000-0006-0000-0900-000008000000}">
      <text>
        <r>
          <rPr>
            <b/>
            <sz val="9"/>
            <color indexed="81"/>
            <rFont val="Tahoma"/>
            <family val="2"/>
          </rPr>
          <t>user:</t>
        </r>
        <r>
          <rPr>
            <sz val="9"/>
            <color indexed="81"/>
            <rFont val="Tahoma"/>
            <family val="2"/>
          </rPr>
          <t xml:space="preserve">
Aplica para cuando el evento se programa para una larga jornada y se requiere brindar una atención a los invitados</t>
        </r>
      </text>
    </comment>
    <comment ref="B24" authorId="0" shapeId="0" xr:uid="{00000000-0006-0000-0900-000009000000}">
      <text>
        <r>
          <rPr>
            <b/>
            <sz val="9"/>
            <color indexed="81"/>
            <rFont val="Tahoma"/>
            <family val="2"/>
          </rPr>
          <t>user:</t>
        </r>
        <r>
          <rPr>
            <sz val="9"/>
            <color indexed="81"/>
            <rFont val="Tahoma"/>
            <family val="2"/>
          </rPr>
          <t xml:space="preserve">
Aplica cuando el evento dura más de un día y los invitados deben pernoctar y no tienen opción de pagar un hospedaje.</t>
        </r>
      </text>
    </comment>
    <comment ref="B25" authorId="0" shapeId="0" xr:uid="{00000000-0006-0000-0900-00000A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
Pero la ideal es que el equipo técnico del proyecto desarrolle estos eventos</t>
        </r>
      </text>
    </comment>
    <comment ref="B26" authorId="0" shapeId="0" xr:uid="{00000000-0006-0000-0900-00000B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t>
        </r>
      </text>
    </comment>
    <comment ref="C26" authorId="2" shapeId="0" xr:uid="{00000000-0006-0000-0900-00000C000000}">
      <text>
        <r>
          <rPr>
            <sz val="8"/>
            <color indexed="10"/>
            <rFont val="Tahoma"/>
            <family val="2"/>
          </rPr>
          <t>Escriba el número de Profesionales a Contratar.</t>
        </r>
        <r>
          <rPr>
            <sz val="8"/>
            <color indexed="81"/>
            <rFont val="Tahoma"/>
            <family val="2"/>
          </rPr>
          <t xml:space="preserve">
</t>
        </r>
      </text>
    </comment>
    <comment ref="B27" authorId="0" shapeId="0" xr:uid="{00000000-0006-0000-0900-00000D000000}">
      <text>
        <r>
          <rPr>
            <b/>
            <sz val="9"/>
            <color indexed="81"/>
            <rFont val="Tahoma"/>
            <family val="2"/>
          </rPr>
          <t>user:</t>
        </r>
        <r>
          <rPr>
            <sz val="9"/>
            <color indexed="81"/>
            <rFont val="Tahoma"/>
            <family val="2"/>
          </rPr>
          <t xml:space="preserve">
Aplica sólo cuando se requiere  un especialista para desarrollar el taller y no lo puede asumir el equipo técnico contratado.</t>
        </r>
      </text>
    </comment>
    <comment ref="B28" authorId="0" shapeId="0" xr:uid="{00000000-0006-0000-0900-00000E000000}">
      <text>
        <r>
          <rPr>
            <b/>
            <sz val="9"/>
            <color indexed="81"/>
            <rFont val="Tahoma"/>
            <family val="2"/>
          </rPr>
          <t>user:</t>
        </r>
        <r>
          <rPr>
            <sz val="9"/>
            <color indexed="81"/>
            <rFont val="Tahoma"/>
            <family val="2"/>
          </rPr>
          <t xml:space="preserve">
Cuando para el éxito del evento requiere el apoyo de un lider comunitario.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minambiente</author>
    <author>Preferred Customer</author>
  </authors>
  <commentList>
    <comment ref="C9" authorId="0" shapeId="0" xr:uid="{00000000-0006-0000-0A00-000001000000}">
      <text>
        <r>
          <rPr>
            <b/>
            <sz val="9"/>
            <color indexed="81"/>
            <rFont val="Tahoma"/>
            <family val="2"/>
          </rPr>
          <t>user:</t>
        </r>
        <r>
          <rPr>
            <sz val="9"/>
            <color indexed="81"/>
            <rFont val="Tahoma"/>
            <family val="2"/>
          </rPr>
          <t xml:space="preserve">
Escriba el nombre del evento: taller, gira, reunión, capacitación, entre otros)</t>
        </r>
      </text>
    </comment>
    <comment ref="C10" authorId="0" shapeId="0" xr:uid="{00000000-0006-0000-0A00-000002000000}">
      <text>
        <r>
          <rPr>
            <b/>
            <sz val="9"/>
            <color indexed="81"/>
            <rFont val="Tahoma"/>
            <family val="2"/>
          </rPr>
          <t>user:</t>
        </r>
        <r>
          <rPr>
            <sz val="9"/>
            <color indexed="81"/>
            <rFont val="Tahoma"/>
            <family val="2"/>
          </rPr>
          <t xml:space="preserve">
Escriba el número de talleres o número de giras, por ejemplo.
</t>
        </r>
      </text>
    </comment>
    <comment ref="G10" authorId="0" shapeId="0" xr:uid="{00000000-0006-0000-0A00-000003000000}">
      <text>
        <r>
          <rPr>
            <b/>
            <sz val="9"/>
            <color indexed="81"/>
            <rFont val="Tahoma"/>
            <family val="2"/>
          </rPr>
          <t>user:</t>
        </r>
        <r>
          <rPr>
            <sz val="9"/>
            <color indexed="81"/>
            <rFont val="Tahoma"/>
            <family val="2"/>
          </rPr>
          <t xml:space="preserve">
Escriba si el evento dura 1 o 2 o "n" días
</t>
        </r>
      </text>
    </comment>
    <comment ref="I10" authorId="0" shapeId="0" xr:uid="{00000000-0006-0000-0A00-000004000000}">
      <text>
        <r>
          <rPr>
            <b/>
            <sz val="9"/>
            <color indexed="81"/>
            <rFont val="Tahoma"/>
            <family val="2"/>
          </rPr>
          <t>user:</t>
        </r>
        <r>
          <rPr>
            <sz val="9"/>
            <color indexed="81"/>
            <rFont val="Tahoma"/>
            <family val="2"/>
          </rPr>
          <t xml:space="preserve">
Cuántas personas se pretenden atender en cada evento</t>
        </r>
      </text>
    </comment>
    <comment ref="B12" authorId="1" shapeId="0" xr:uid="{00000000-0006-0000-0A00-000005000000}">
      <text>
        <r>
          <rPr>
            <sz val="8"/>
            <color indexed="81"/>
            <rFont val="Tahoma"/>
            <family val="2"/>
          </rPr>
          <t>Corresponde a los equipos requeridos para la ejecución del evento, por ejemplo: alquiler de video beam o de computador.</t>
        </r>
      </text>
    </comment>
    <comment ref="B16" authorId="0" shapeId="0" xr:uid="{00000000-0006-0000-0A00-000006000000}">
      <text>
        <r>
          <rPr>
            <b/>
            <sz val="9"/>
            <color indexed="81"/>
            <rFont val="Tahoma"/>
            <family val="2"/>
          </rPr>
          <t>user:</t>
        </r>
        <r>
          <rPr>
            <sz val="9"/>
            <color indexed="81"/>
            <rFont val="Tahoma"/>
            <family val="2"/>
          </rPr>
          <t xml:space="preserve">
En caso que se deba reconocer algún costo por alquiler</t>
        </r>
      </text>
    </comment>
    <comment ref="B18" authorId="0" shapeId="0" xr:uid="{00000000-0006-0000-0A00-000007000000}">
      <text>
        <r>
          <rPr>
            <b/>
            <sz val="9"/>
            <color indexed="81"/>
            <rFont val="Tahoma"/>
            <family val="2"/>
          </rPr>
          <t>user:</t>
        </r>
        <r>
          <rPr>
            <sz val="9"/>
            <color indexed="81"/>
            <rFont val="Tahoma"/>
            <family val="2"/>
          </rPr>
          <t xml:space="preserve">
Aplica cuando la comunidad requiere transporte para poder asistir al evento y se debe describir si el transporte es fluvial o terrestre</t>
        </r>
      </text>
    </comment>
    <comment ref="B19" authorId="0" shapeId="0" xr:uid="{00000000-0006-0000-0A00-000008000000}">
      <text>
        <r>
          <rPr>
            <b/>
            <sz val="9"/>
            <color indexed="81"/>
            <rFont val="Tahoma"/>
            <family val="2"/>
          </rPr>
          <t>user:</t>
        </r>
        <r>
          <rPr>
            <sz val="9"/>
            <color indexed="81"/>
            <rFont val="Tahoma"/>
            <family val="2"/>
          </rPr>
          <t xml:space="preserve">
Aplica para cuando el evento se programa para una larga jornada y se requiere brindar una atención a los invitados</t>
        </r>
      </text>
    </comment>
    <comment ref="B24" authorId="0" shapeId="0" xr:uid="{00000000-0006-0000-0A00-000009000000}">
      <text>
        <r>
          <rPr>
            <b/>
            <sz val="9"/>
            <color indexed="81"/>
            <rFont val="Tahoma"/>
            <family val="2"/>
          </rPr>
          <t>user:</t>
        </r>
        <r>
          <rPr>
            <sz val="9"/>
            <color indexed="81"/>
            <rFont val="Tahoma"/>
            <family val="2"/>
          </rPr>
          <t xml:space="preserve">
Aplica cuando el evento dura más de un día y los invitados deben pernoctar y no tienen opción de pagar un hospedaje.</t>
        </r>
      </text>
    </comment>
    <comment ref="B25" authorId="0" shapeId="0" xr:uid="{00000000-0006-0000-0A00-00000A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
Pero la ideal es que el equipo técnico del proyecto desarrolle estos eventos</t>
        </r>
      </text>
    </comment>
    <comment ref="B26" authorId="0" shapeId="0" xr:uid="{00000000-0006-0000-0A00-00000B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t>
        </r>
      </text>
    </comment>
    <comment ref="C26" authorId="2" shapeId="0" xr:uid="{00000000-0006-0000-0A00-00000C000000}">
      <text>
        <r>
          <rPr>
            <sz val="8"/>
            <color indexed="10"/>
            <rFont val="Tahoma"/>
            <family val="2"/>
          </rPr>
          <t>Escriba el número de Profesionales a Contratar.</t>
        </r>
        <r>
          <rPr>
            <sz val="8"/>
            <color indexed="81"/>
            <rFont val="Tahoma"/>
            <family val="2"/>
          </rPr>
          <t xml:space="preserve">
</t>
        </r>
      </text>
    </comment>
    <comment ref="B27" authorId="0" shapeId="0" xr:uid="{00000000-0006-0000-0A00-00000D000000}">
      <text>
        <r>
          <rPr>
            <b/>
            <sz val="9"/>
            <color indexed="81"/>
            <rFont val="Tahoma"/>
            <family val="2"/>
          </rPr>
          <t>user:</t>
        </r>
        <r>
          <rPr>
            <sz val="9"/>
            <color indexed="81"/>
            <rFont val="Tahoma"/>
            <family val="2"/>
          </rPr>
          <t xml:space="preserve">
Aplica sólo cuando se requiere  un especialista para desarrollar el taller y no lo puede asumir el equipo técnico contratado.</t>
        </r>
      </text>
    </comment>
    <comment ref="B28" authorId="0" shapeId="0" xr:uid="{00000000-0006-0000-0A00-00000E000000}">
      <text>
        <r>
          <rPr>
            <b/>
            <sz val="9"/>
            <color indexed="81"/>
            <rFont val="Tahoma"/>
            <family val="2"/>
          </rPr>
          <t>user:</t>
        </r>
        <r>
          <rPr>
            <sz val="9"/>
            <color indexed="81"/>
            <rFont val="Tahoma"/>
            <family val="2"/>
          </rPr>
          <t xml:space="preserve">
Cuando para el éxito del evento requiere el apoyo de un lider comunitario.
</t>
        </r>
      </text>
    </comment>
  </commentList>
</comments>
</file>

<file path=xl/sharedStrings.xml><?xml version="1.0" encoding="utf-8"?>
<sst xmlns="http://schemas.openxmlformats.org/spreadsheetml/2006/main" count="1462" uniqueCount="416">
  <si>
    <t>COSTOS DE ESTABLECIMIENTO</t>
  </si>
  <si>
    <t>COSTO AISLAMIENTO INCLUYENDO MATERIAL VEGETAL</t>
  </si>
  <si>
    <t>COSTO CONSERVACIÓN DE BOSQUE NATURAL - AISLAMIENTO</t>
  </si>
  <si>
    <t>SISTEMA A IMPLEMENTAR</t>
  </si>
  <si>
    <t>COBERTURA ARBOREA (PNRE,2015). Diseño 3 x 3 Cuadro - 1111 plántulas/hectárea</t>
  </si>
  <si>
    <t>ENTIDAD FORMULADORA</t>
  </si>
  <si>
    <t>CAR CVS</t>
  </si>
  <si>
    <t>CORPORACIÓN / AAU:</t>
  </si>
  <si>
    <t>NOMBRE DEL PROYECTO:</t>
  </si>
  <si>
    <t>REHABILITACIÓN ECOLÓGICA PARTICIPATIVA MEDIANTE LA IMPLEMENTACIÓN DE SISTEMAS SILVOPASTORILES EN LA SUBREGIÓN SABANAS, MUNICIPIO DE SAHAGÚN, DEPARTAMENTO DE CÓRDOBA</t>
  </si>
  <si>
    <t>DISEÑO DE PLANTACION:</t>
  </si>
  <si>
    <t>Cuadro</t>
  </si>
  <si>
    <t>x</t>
  </si>
  <si>
    <t>Cuadriculado</t>
  </si>
  <si>
    <t>Aleatorio</t>
  </si>
  <si>
    <t>X</t>
  </si>
  <si>
    <t>DISEÑO DE AISLAMIENTO</t>
  </si>
  <si>
    <t>Costo Unitario $</t>
  </si>
  <si>
    <t>1. Distancias de Siembra (mts)</t>
  </si>
  <si>
    <t>1. Distancia entre postes mts.</t>
  </si>
  <si>
    <t>2. Número de Plántulas por Ha</t>
  </si>
  <si>
    <t>1. Número de Plántulas Arboreas por Ha</t>
  </si>
  <si>
    <t>2. Distancia pie amigos mts.</t>
  </si>
  <si>
    <t>3. Porcentaje de reposición  %</t>
  </si>
  <si>
    <t xml:space="preserve">    Número de Plántulas Arbustivas por Ha</t>
  </si>
  <si>
    <t>3. Hilos alambre</t>
  </si>
  <si>
    <t>4. Cantidad de Fertilizantes / Arbol (gr.)</t>
  </si>
  <si>
    <t>15-15-15</t>
  </si>
  <si>
    <t>2. Porcentaje de reposición  %</t>
  </si>
  <si>
    <t>4. # Postes/KM</t>
  </si>
  <si>
    <t>5. Cantidad de Herbicida / Ha (Lt.)</t>
  </si>
  <si>
    <t>Herbicida</t>
  </si>
  <si>
    <t>3. Cantidad de Fertilizantes / Arbol (gr.)</t>
  </si>
  <si>
    <t>5. # Postes Piamigo/KM</t>
  </si>
  <si>
    <t>6. Cantidad de Correctivos / Arbol (gr.)</t>
  </si>
  <si>
    <t>4. Cantidad de Hidroretenedor / Árbol (gr.)</t>
  </si>
  <si>
    <t>6. Rollos alambre/KM</t>
  </si>
  <si>
    <t>7. Cantidad de Microelementos / Arbol (gr.)</t>
  </si>
  <si>
    <t>Otro</t>
  </si>
  <si>
    <t>Boro natural</t>
  </si>
  <si>
    <t>5. Cantidad de Correctivos / Arbol (gr.)</t>
  </si>
  <si>
    <t>7. Grapas/km en kg.</t>
  </si>
  <si>
    <t>8. Cantidad de Insecticida / Ha (Lt.)</t>
  </si>
  <si>
    <t>Cipermetrina</t>
  </si>
  <si>
    <t>6. Cantidad de Microelementos / Arbol (gr.)</t>
  </si>
  <si>
    <t>8. MV para cerco vivo (árboles/estacas) con reposición</t>
  </si>
  <si>
    <t xml:space="preserve">9. Costo por Jornal  </t>
  </si>
  <si>
    <t>7. Cantidad de Insecticida / Ha (Kg - Lt.)</t>
  </si>
  <si>
    <t>9. Insumo 1 Fertilizante (g/ árbol).</t>
  </si>
  <si>
    <t>10. Herramientas (2% de la MO)</t>
  </si>
  <si>
    <t xml:space="preserve">8. Costo por Jornal  </t>
  </si>
  <si>
    <t>10. Insumo 2 Microelementos (g/ árbol).</t>
  </si>
  <si>
    <t>11. Transporte Insumos ( % de Insumos)</t>
  </si>
  <si>
    <t>9. Herramientas (2% de la MO)</t>
  </si>
  <si>
    <t xml:space="preserve">11. Costo por Jornal  </t>
  </si>
  <si>
    <t>IPC Proyectado 2024 (% costos directos)</t>
  </si>
  <si>
    <t>METAS TOTALES</t>
  </si>
  <si>
    <t>10. Transporte Insumos ( % de Insumos)</t>
  </si>
  <si>
    <t xml:space="preserve">12. Costo Transp. mayor ( % de insumos) </t>
  </si>
  <si>
    <t>Has.</t>
  </si>
  <si>
    <t>13. Herramientas  (2%  M.O.)</t>
  </si>
  <si>
    <t>Costos proyectados en pesos</t>
  </si>
  <si>
    <t>METAS AISLAMIENTO Rest. Pasiva</t>
  </si>
  <si>
    <t>CATEGORIA DE INVERSIÓN</t>
  </si>
  <si>
    <t>Unidad</t>
  </si>
  <si>
    <t>Cantidad</t>
  </si>
  <si>
    <t>Valor  Unitario                          ($)</t>
  </si>
  <si>
    <t>Valor Total/Ha                               ($)</t>
  </si>
  <si>
    <t>META RESTAURACIÓN PASIVA</t>
  </si>
  <si>
    <t>HAS</t>
  </si>
  <si>
    <t>KM.</t>
  </si>
  <si>
    <t>1. COSTOS DIRECTOS</t>
  </si>
  <si>
    <t>Valor Total Proyecto                               ($)</t>
  </si>
  <si>
    <t>1.1. MANO DE OBRA</t>
  </si>
  <si>
    <t>RENDIMIENTO</t>
  </si>
  <si>
    <t>Rocería (Preparación de terreno)</t>
  </si>
  <si>
    <r>
      <t>M</t>
    </r>
    <r>
      <rPr>
        <vertAlign val="superscript"/>
        <sz val="8"/>
        <rFont val="Arial"/>
        <family val="2"/>
      </rPr>
      <t>2</t>
    </r>
  </si>
  <si>
    <t>ITEM</t>
  </si>
  <si>
    <t>COSTOS / KM  (1000 ML)</t>
  </si>
  <si>
    <t>COSTOS/ ML                   $</t>
  </si>
  <si>
    <t>COSTOS/HA                          (163 ML)</t>
  </si>
  <si>
    <t>COSTO TOTAL AISLAMIENTO</t>
  </si>
  <si>
    <t>Trazado</t>
  </si>
  <si>
    <t>Arboles</t>
  </si>
  <si>
    <t>Preparación de terreno</t>
  </si>
  <si>
    <t>V/Unitario $</t>
  </si>
  <si>
    <t>Valor Total  $</t>
  </si>
  <si>
    <t>Plateo</t>
  </si>
  <si>
    <t>Plateos</t>
  </si>
  <si>
    <t>1.  MANO DE OBRA</t>
  </si>
  <si>
    <t>Ahoyado</t>
  </si>
  <si>
    <t>Repiques</t>
  </si>
  <si>
    <t>Aplicación  de fertilizantes y correctivos</t>
  </si>
  <si>
    <t>Transporte interno de insumos</t>
  </si>
  <si>
    <t>Transporte menor</t>
  </si>
  <si>
    <t>Plantación (siembra)</t>
  </si>
  <si>
    <t>Hincado</t>
  </si>
  <si>
    <t xml:space="preserve">Control fitosanitario </t>
  </si>
  <si>
    <t>Templado y grapado</t>
  </si>
  <si>
    <t>Reposición (Replante)</t>
  </si>
  <si>
    <t>Establecimiento de MV (siembra)</t>
  </si>
  <si>
    <t xml:space="preserve">Limpias </t>
  </si>
  <si>
    <t>SUBTOTAL MANO DE OBRA</t>
  </si>
  <si>
    <t>2. INSUMOS</t>
  </si>
  <si>
    <t xml:space="preserve"> 1.2. INSUMOS </t>
  </si>
  <si>
    <t>Alambre de pua (Rollo)</t>
  </si>
  <si>
    <t>Plántulas + 10% repos.</t>
  </si>
  <si>
    <t>Plántulas</t>
  </si>
  <si>
    <t>Postes</t>
  </si>
  <si>
    <t>Fertilizantes</t>
  </si>
  <si>
    <t>Kgr.</t>
  </si>
  <si>
    <t>Pie Amigos</t>
  </si>
  <si>
    <t>Lts.</t>
  </si>
  <si>
    <t>Grapa (Kgr.)</t>
  </si>
  <si>
    <t>Correctivos</t>
  </si>
  <si>
    <t>Hidroretenedor</t>
  </si>
  <si>
    <t>Material Vegetal para cerco vivo</t>
  </si>
  <si>
    <t>Microelementos</t>
  </si>
  <si>
    <t xml:space="preserve">Insecticidas </t>
  </si>
  <si>
    <t xml:space="preserve"> Lts.</t>
  </si>
  <si>
    <t>SUBTOTAL INSUMOS</t>
  </si>
  <si>
    <t>Kgr.- Lts.</t>
  </si>
  <si>
    <t xml:space="preserve">TOTAL COSTOS DIRECTOS </t>
  </si>
  <si>
    <t>Transporte mayor</t>
  </si>
  <si>
    <t>2. COSTOS INDIRECTOS</t>
  </si>
  <si>
    <t xml:space="preserve">Herramientas </t>
  </si>
  <si>
    <t xml:space="preserve">Transp. Insumos </t>
  </si>
  <si>
    <t>TOTAL AISLAMIENTO</t>
  </si>
  <si>
    <t>TOTAL  COSTOS INDIRECTOS</t>
  </si>
  <si>
    <t>Tipo de poste</t>
  </si>
  <si>
    <t>madera</t>
  </si>
  <si>
    <t>Número de hilos de alambre</t>
  </si>
  <si>
    <t xml:space="preserve">COSTOS ESTABLECIMIENTO </t>
  </si>
  <si>
    <t>Dimensión (Largo m - Diámetro cm)</t>
  </si>
  <si>
    <t>1,8m-10cm</t>
  </si>
  <si>
    <t>Distancia entre hilos (cm)</t>
  </si>
  <si>
    <t>35 cm</t>
  </si>
  <si>
    <t>Inmunización</t>
  </si>
  <si>
    <t>no</t>
  </si>
  <si>
    <t>Metros de alambre por rollo de 38 Kg</t>
  </si>
  <si>
    <t>ítem</t>
  </si>
  <si>
    <t>Porcentaje</t>
  </si>
  <si>
    <t>Ha</t>
  </si>
  <si>
    <t>Distancia entre postes (m)</t>
  </si>
  <si>
    <t>Dimensión del hoyo cms. (prof. x  lados)</t>
  </si>
  <si>
    <t>50x20</t>
  </si>
  <si>
    <t>Administración (A)</t>
  </si>
  <si>
    <t>Distancia entre pie de amigos (m)</t>
  </si>
  <si>
    <t>Número de grapas por kilo</t>
  </si>
  <si>
    <t>Imprevistos (I)</t>
  </si>
  <si>
    <t>Calibre alambre de púa</t>
  </si>
  <si>
    <t>Postes y Pie Amigos / KM</t>
  </si>
  <si>
    <t>Utildad (U)</t>
  </si>
  <si>
    <t>Rollos de Alambre / Km</t>
  </si>
  <si>
    <t>Kilos de Grapas / KM</t>
  </si>
  <si>
    <t>IVA sobre U</t>
  </si>
  <si>
    <t>Distancia MV para cerco vivo (árboles / estacas) (m)</t>
  </si>
  <si>
    <t>Porcentaje de reposición % (MV)</t>
  </si>
  <si>
    <t>Total AIU</t>
  </si>
  <si>
    <t>Altura del material vegetal (MV)</t>
  </si>
  <si>
    <t>50 cm</t>
  </si>
  <si>
    <t>TOTAL COSTO ESTABLECIMIENTO</t>
  </si>
  <si>
    <t>Km</t>
  </si>
  <si>
    <t>Total</t>
  </si>
  <si>
    <t>A</t>
  </si>
  <si>
    <t>I</t>
  </si>
  <si>
    <t>U</t>
  </si>
  <si>
    <t>IVA de U</t>
  </si>
  <si>
    <t>TOTAL COSTO AISLAMIENTO CON AIU</t>
  </si>
  <si>
    <t>TOTAL COSTO AISLAMIENTO</t>
  </si>
  <si>
    <t>RENDIMIENTOS / Ha.</t>
  </si>
  <si>
    <t>Has</t>
  </si>
  <si>
    <r>
      <t>M</t>
    </r>
    <r>
      <rPr>
        <b/>
        <vertAlign val="superscript"/>
        <sz val="10"/>
        <rFont val="Arial"/>
        <family val="2"/>
      </rPr>
      <t>2</t>
    </r>
  </si>
  <si>
    <t>ACTIVIDAD</t>
  </si>
  <si>
    <t>UNIDAD</t>
  </si>
  <si>
    <t>SAF</t>
  </si>
  <si>
    <t>EV</t>
  </si>
  <si>
    <t>Roceria</t>
  </si>
  <si>
    <t>Jornales</t>
  </si>
  <si>
    <t>Plateo (1m)</t>
  </si>
  <si>
    <t>Platos</t>
  </si>
  <si>
    <t>Repique (30x30x30)</t>
  </si>
  <si>
    <t xml:space="preserve">Fertilización </t>
  </si>
  <si>
    <t>Transp Interno</t>
  </si>
  <si>
    <t>Siembra</t>
  </si>
  <si>
    <t>Control Fitosanit</t>
  </si>
  <si>
    <t>Replante</t>
  </si>
  <si>
    <t>Limpias</t>
  </si>
  <si>
    <t xml:space="preserve">COSTO DE AISLAMIENTO DE PLANTACIONES FORESTALES  </t>
  </si>
  <si>
    <t>AISLAMIENTO DE LOS SISTEMAS:</t>
  </si>
  <si>
    <t>ENTIDAD</t>
  </si>
  <si>
    <t xml:space="preserve">9. Costo Transp. mayor ( % de insumos) </t>
  </si>
  <si>
    <t>10. Herramientas  (2%  M.O.)</t>
  </si>
  <si>
    <t>11. Perimetro a aislar / ha (ML)</t>
  </si>
  <si>
    <t>Medido en campo</t>
  </si>
  <si>
    <t xml:space="preserve"> (0% de MO e insumos)</t>
  </si>
  <si>
    <t>IPC proyectado 2024 (% costos directos)</t>
  </si>
  <si>
    <t>Km.</t>
  </si>
  <si>
    <t>Valor Unitario $</t>
  </si>
  <si>
    <t>Valor Total                $</t>
  </si>
  <si>
    <t>Transporte menor (interno)</t>
  </si>
  <si>
    <t>Número de hilos</t>
  </si>
  <si>
    <t>2,2m-10cm</t>
  </si>
  <si>
    <t>40 cm</t>
  </si>
  <si>
    <t>Metros de alambre por rollo</t>
  </si>
  <si>
    <t>Postes y Pie Amigos / Ha</t>
  </si>
  <si>
    <t>Rollos de Alambre / km</t>
  </si>
  <si>
    <t>Kilos de Grapas / km</t>
  </si>
  <si>
    <t>COSTOS MANTENIMIENTO DE AISLAMIENTO</t>
  </si>
  <si>
    <t>Versión:</t>
  </si>
  <si>
    <t>MADS</t>
  </si>
  <si>
    <t>Última actualización:
6/09/2020</t>
  </si>
  <si>
    <t>Cobertura árborea mediante sistemas Forestales</t>
  </si>
  <si>
    <t>No Hectareas</t>
  </si>
  <si>
    <t>IPC proyectado 2024 (0% costos directos)</t>
  </si>
  <si>
    <t>2m-10cm</t>
  </si>
  <si>
    <t>Postes y Pie Amigos / km</t>
  </si>
  <si>
    <t xml:space="preserve">COSTO DE MANTENIMIENTO </t>
  </si>
  <si>
    <t>SISTEMA A MANTENER:</t>
  </si>
  <si>
    <t>REFORESTACIÓN PROTECTORA - PRODUCTORA</t>
  </si>
  <si>
    <t>CORREDOR BIOLÓGICO</t>
  </si>
  <si>
    <t>REFORESTACIÓN PROTECTORA - PRODUCTORA CON GUADUA</t>
  </si>
  <si>
    <t>CERCAS VIVAS</t>
  </si>
  <si>
    <t>ENRIQUECIMIENTOS VEGETALES</t>
  </si>
  <si>
    <t>CONSERVACIÓN DE BOSQUE NATURAL - AISLAMIENTO</t>
  </si>
  <si>
    <t>Tresbolillo</t>
  </si>
  <si>
    <t>No. de Franjas o Líneas</t>
  </si>
  <si>
    <t xml:space="preserve"> </t>
  </si>
  <si>
    <t>1. Número de Plántulas por Ha</t>
  </si>
  <si>
    <t>2. Resiembra del Material Vegetal (%)</t>
  </si>
  <si>
    <t>3. Resiembra del Material Vegetal (%)</t>
  </si>
  <si>
    <t>NPK(15-15-15)</t>
  </si>
  <si>
    <t>xxxx</t>
  </si>
  <si>
    <t>Fertilizante 15-15-15</t>
  </si>
  <si>
    <t>5. Cantidad de Hidroretenedor / Árbol (gr.)</t>
  </si>
  <si>
    <t>5. Cantidad de Herbicida / Ha ( Lt.)</t>
  </si>
  <si>
    <t>5. Cantidad de Microelementos / Arbol (gr.)</t>
  </si>
  <si>
    <t>4. Cantidad de Microelementos / Arbol (gr.)</t>
  </si>
  <si>
    <t>6. Cantidad de Insecticida / Ha (Kg - Lt.)</t>
  </si>
  <si>
    <t>5. Cantidad de Insecticida / Ha (Kg - Lt.)</t>
  </si>
  <si>
    <t>Lorsban Liq.</t>
  </si>
  <si>
    <t>8. Cantidad de Insecticida / Ha ( Lt.)</t>
  </si>
  <si>
    <t xml:space="preserve">7. Costo por Jornal  </t>
  </si>
  <si>
    <t xml:space="preserve">6. Costo por Jornal  </t>
  </si>
  <si>
    <t>8. Herramientas (2% de la MO)</t>
  </si>
  <si>
    <t>7. Herramientas (% de la MO)</t>
  </si>
  <si>
    <t>8. Herramientas (% de la MO)</t>
  </si>
  <si>
    <t>10. Herramientas (% de la MO)</t>
  </si>
  <si>
    <t>10. Herramientas  (5%  M.O.)</t>
  </si>
  <si>
    <t>9. Transporte Insumos ( % de Insumos)</t>
  </si>
  <si>
    <t>8. Transporte Insumos (% de Insumos)</t>
  </si>
  <si>
    <t>9. Transporte Insumos (% de Insumos)</t>
  </si>
  <si>
    <t>11. Transporte Insumos (% de Insumos)</t>
  </si>
  <si>
    <t>(% costos directos)</t>
  </si>
  <si>
    <t>Jornal</t>
  </si>
  <si>
    <t>Plateo o deshierbe</t>
  </si>
  <si>
    <t>Árbol</t>
  </si>
  <si>
    <t>Material vegetal de reposición</t>
  </si>
  <si>
    <t>Material vegetal de enriquecimiento</t>
  </si>
  <si>
    <t>3. IPC proyectado 2010</t>
  </si>
  <si>
    <t>Abono Orgánico</t>
  </si>
  <si>
    <t>xxxxx</t>
  </si>
  <si>
    <t>IPC proyectado</t>
  </si>
  <si>
    <t>IPC proyectado 2024</t>
  </si>
  <si>
    <t>Rollos de Alambre / Ha</t>
  </si>
  <si>
    <t>Kilos de Grapas / Ha</t>
  </si>
  <si>
    <t xml:space="preserve">TOTAL COSTO MANTENIMIENTO </t>
  </si>
  <si>
    <t>TOTAL COSTO MANTENIMIENTO</t>
  </si>
  <si>
    <t>CONTROL FITOSANTIRIO</t>
  </si>
  <si>
    <t>10-20-20</t>
  </si>
  <si>
    <t>Alisin</t>
  </si>
  <si>
    <t>Abimgra</t>
  </si>
  <si>
    <t>10-30-10</t>
  </si>
  <si>
    <t>Antrasin PC</t>
  </si>
  <si>
    <t>Abimgra fosforado</t>
  </si>
  <si>
    <t>13-26-6</t>
  </si>
  <si>
    <t>Arriero</t>
  </si>
  <si>
    <t>Abonisa</t>
  </si>
  <si>
    <t>Attakill</t>
  </si>
  <si>
    <t>Agrimins</t>
  </si>
  <si>
    <t>17-6-18-2</t>
  </si>
  <si>
    <t>Gallinaza</t>
  </si>
  <si>
    <t>18-18-18</t>
  </si>
  <si>
    <t>Clorpirifos</t>
  </si>
  <si>
    <t>Humus</t>
  </si>
  <si>
    <t>Dipel DF</t>
  </si>
  <si>
    <t>Efrectina</t>
  </si>
  <si>
    <t>Fenithotrion</t>
  </si>
  <si>
    <t>Lorsban líquido</t>
  </si>
  <si>
    <t>DAP</t>
  </si>
  <si>
    <t>Lorsban polvo</t>
  </si>
  <si>
    <t>Fosazucal</t>
  </si>
  <si>
    <t>Niferex</t>
  </si>
  <si>
    <t>Pirimifos</t>
  </si>
  <si>
    <t>Ráfaga</t>
  </si>
  <si>
    <t>Rafos</t>
  </si>
  <si>
    <t xml:space="preserve">Ridomil </t>
  </si>
  <si>
    <t>Todo en uno</t>
  </si>
  <si>
    <t>Roxion</t>
  </si>
  <si>
    <t>Urea</t>
  </si>
  <si>
    <t>Sistemin</t>
  </si>
  <si>
    <t>Borosol</t>
  </si>
  <si>
    <t>Clamboro</t>
  </si>
  <si>
    <t>Cal dolomita</t>
  </si>
  <si>
    <t>Calfomag</t>
  </si>
  <si>
    <t>Calfos</t>
  </si>
  <si>
    <t>RR</t>
  </si>
  <si>
    <t>MV-R</t>
  </si>
  <si>
    <t>BPP-G</t>
  </si>
  <si>
    <t>CV</t>
  </si>
  <si>
    <t xml:space="preserve">INTERVENTORIA AL MANTENIMIENTO DE PLANTACIONES FORESTALES Y SISTEMAS SILVOPASTORILES EN EL DEPARTAMENTO DE CÓRDOBA </t>
  </si>
  <si>
    <t>PRESUPUESTO ESTIMADO INTERVENTORIA</t>
  </si>
  <si>
    <t>No. de meses:</t>
  </si>
  <si>
    <t>meses</t>
  </si>
  <si>
    <t>Cant  (1)</t>
  </si>
  <si>
    <t>Cargo/oficio</t>
  </si>
  <si>
    <t>Valor mensual (6)</t>
  </si>
  <si>
    <t>Dedicación mensual (6)</t>
  </si>
  <si>
    <t xml:space="preserve">Total Mes </t>
  </si>
  <si>
    <t>Subtotal (6)</t>
  </si>
  <si>
    <t>COSTOS PERSONAL</t>
  </si>
  <si>
    <t>Personal profesional</t>
  </si>
  <si>
    <t>Director del proyecto</t>
  </si>
  <si>
    <t xml:space="preserve">Ingeniero Forestal y/o agrónomo residente  </t>
  </si>
  <si>
    <t>Trabajador social</t>
  </si>
  <si>
    <t>TOTAL COSTO DE PERSONAL</t>
  </si>
  <si>
    <t>FACTOR MULTIPLICADOR</t>
  </si>
  <si>
    <t>COSTO BÁSICO</t>
  </si>
  <si>
    <t>IVA (19%)</t>
  </si>
  <si>
    <t>VALOR TOTAL</t>
  </si>
  <si>
    <t>FIRMA DEL PROPONENTE</t>
  </si>
  <si>
    <r>
      <rPr>
        <b/>
        <sz val="9"/>
        <rFont val="Arial"/>
        <family val="2"/>
      </rPr>
      <t>No.</t>
    </r>
  </si>
  <si>
    <r>
      <rPr>
        <b/>
        <sz val="9"/>
        <rFont val="Arial"/>
        <family val="2"/>
      </rPr>
      <t>DESCRIPCION</t>
    </r>
  </si>
  <si>
    <r>
      <rPr>
        <b/>
        <sz val="9"/>
        <rFont val="Arial"/>
        <family val="2"/>
      </rPr>
      <t>Valor (%)</t>
    </r>
  </si>
  <si>
    <r>
      <rPr>
        <b/>
        <sz val="9"/>
        <rFont val="Arial"/>
        <family val="2"/>
      </rPr>
      <t>A.</t>
    </r>
  </si>
  <si>
    <r>
      <rPr>
        <b/>
        <sz val="9"/>
        <rFont val="Arial"/>
        <family val="2"/>
      </rPr>
      <t>SALARIOS</t>
    </r>
  </si>
  <si>
    <r>
      <rPr>
        <b/>
        <sz val="9"/>
        <rFont val="Arial"/>
        <family val="2"/>
      </rPr>
      <t>PRESTACIONES SOCIALES</t>
    </r>
  </si>
  <si>
    <r>
      <rPr>
        <sz val="9"/>
        <rFont val="Arial"/>
        <family val="2"/>
      </rPr>
      <t>Cesantías</t>
    </r>
  </si>
  <si>
    <r>
      <rPr>
        <sz val="9"/>
        <rFont val="Arial"/>
        <family val="2"/>
      </rPr>
      <t>Intereses sobre cesantías</t>
    </r>
  </si>
  <si>
    <r>
      <rPr>
        <sz val="9"/>
        <rFont val="Arial"/>
        <family val="2"/>
      </rPr>
      <t>Prima de servicios</t>
    </r>
  </si>
  <si>
    <r>
      <rPr>
        <sz val="9"/>
        <rFont val="Arial"/>
        <family val="2"/>
      </rPr>
      <t>Vacaciones</t>
    </r>
  </si>
  <si>
    <r>
      <rPr>
        <sz val="9"/>
        <rFont val="Arial"/>
        <family val="2"/>
      </rPr>
      <t>Salud</t>
    </r>
  </si>
  <si>
    <r>
      <rPr>
        <sz val="9"/>
        <rFont val="Arial"/>
        <family val="2"/>
      </rPr>
      <t>Pensión</t>
    </r>
  </si>
  <si>
    <t>ARL</t>
  </si>
  <si>
    <r>
      <rPr>
        <sz val="9"/>
        <rFont val="Arial"/>
        <family val="2"/>
      </rPr>
      <t>SENA</t>
    </r>
  </si>
  <si>
    <r>
      <rPr>
        <sz val="9"/>
        <rFont val="Arial"/>
        <family val="2"/>
      </rPr>
      <t>ICBF</t>
    </r>
  </si>
  <si>
    <t>CAJA DE COMPENSACIÓN</t>
  </si>
  <si>
    <r>
      <rPr>
        <b/>
        <sz val="9"/>
        <rFont val="Arial"/>
        <family val="2"/>
      </rPr>
      <t>B.</t>
    </r>
  </si>
  <si>
    <t>SUBTOTAL PRESTACIONES SOCIALES</t>
  </si>
  <si>
    <r>
      <rPr>
        <b/>
        <sz val="9"/>
        <rFont val="Arial"/>
        <family val="2"/>
      </rPr>
      <t>C.</t>
    </r>
  </si>
  <si>
    <t>SUBTOTAL SALARIOS Y PRESTACIONES SOCIALES (SUMA A + B)</t>
  </si>
  <si>
    <t>GASTO OPERATIVO</t>
  </si>
  <si>
    <r>
      <rPr>
        <sz val="9"/>
        <rFont val="Arial"/>
        <family val="2"/>
      </rPr>
      <t>Víaticos del personal en campo</t>
    </r>
  </si>
  <si>
    <t>Personal administrativo que se encuentra en oficina apoyando el proyecto  (secretaria, otros profesionales, auxiliares, mensajero) incluye prestaciones.</t>
  </si>
  <si>
    <t>Personal técnico que se encuentra directamente asociado el proyecto  (técnicos, tecnólogos, auxiliares) incluye prestaciones.</t>
  </si>
  <si>
    <t>Arriendo, servicios públicos</t>
  </si>
  <si>
    <t>Protocolos seguridad en el trabajo</t>
  </si>
  <si>
    <t>Transporte de personal</t>
  </si>
  <si>
    <t>Papeleria e insumos de oficina</t>
  </si>
  <si>
    <t>Pólizas</t>
  </si>
  <si>
    <t>Realización y/o revisión de ensayos de laboratorio, equipos de medicion, herramientas digitales, otros costos operativos</t>
  </si>
  <si>
    <r>
      <rPr>
        <b/>
        <sz val="9"/>
        <rFont val="Arial"/>
        <family val="2"/>
      </rPr>
      <t>D.</t>
    </r>
  </si>
  <si>
    <t>SUBTOTAL GASTO OPERATIVO</t>
  </si>
  <si>
    <r>
      <rPr>
        <b/>
        <sz val="9"/>
        <rFont val="Arial"/>
        <family val="2"/>
      </rPr>
      <t>E.</t>
    </r>
  </si>
  <si>
    <t>SUBTOTAL SALARIOS, PRESTACIONES Y GASTO OPERATIVO (SUMA C + D)</t>
  </si>
  <si>
    <r>
      <rPr>
        <b/>
        <sz val="9"/>
        <rFont val="Arial"/>
        <family val="2"/>
      </rPr>
      <t>F.</t>
    </r>
  </si>
  <si>
    <t>HONORARIOS</t>
  </si>
  <si>
    <t>TOTAL CALCULO DEL FACTOR MULTIPLICADOR (SUMA E + F)</t>
  </si>
  <si>
    <r>
      <rPr>
        <b/>
        <i/>
        <u/>
        <sz val="9"/>
        <rFont val="Arial"/>
        <family val="2"/>
      </rPr>
      <t>factor multiplicador a aplicar:</t>
    </r>
  </si>
  <si>
    <r>
      <rPr>
        <b/>
        <sz val="10"/>
        <color rgb="FF000000"/>
        <rFont val="Arial"/>
        <family val="2"/>
      </rPr>
      <t>NOTA</t>
    </r>
    <r>
      <rPr>
        <sz val="10"/>
        <color rgb="FF000000"/>
        <rFont val="Arial"/>
        <family val="2"/>
      </rPr>
      <t xml:space="preserve">: La entidad CVS ha estimado el valor del FM en 2.2.,  no obstante cada empresa u oferente de acuerdo con su infraestructura, experiencia, las condiciones del mercado, la naturaleza del contrato a celebrar, entre otros factores puede establecer su estructura de costos conforme a la cual se compromete a ejecutar cabalmente un contrato en el caso de que le sea adjudicado, es de anotar que los porcentajes normados como en el caso de las prestaciones sociales no pueden ser modificados excepto en los casos indicados expresamente por ley en cuyo evento deberá ser soportado por el oferente. </t>
    </r>
  </si>
  <si>
    <t>COSTO DE EVENTOS (TALLERES, GIRAS, REUNIONES, CAPACITACIONES, ENTRE OTROS)</t>
  </si>
  <si>
    <t>COSTOS DE EVENTO I (TALLERES)</t>
  </si>
  <si>
    <t>TIPO DE EVENTO I</t>
  </si>
  <si>
    <t>Taller</t>
  </si>
  <si>
    <t>NÚMERO DE EVENTOS</t>
  </si>
  <si>
    <t>NUMERO DE DÍAS DEL EVENTO</t>
  </si>
  <si>
    <t>NUMERO PARTICIPANTES COMUNIDAD POR EVENTO</t>
  </si>
  <si>
    <t>DESCRIPCIÓN</t>
  </si>
  <si>
    <t>CANTIDAD / DEDICACION</t>
  </si>
  <si>
    <t>COSTO UNITARIO</t>
  </si>
  <si>
    <t>VALOR TOTAL UN EVENTO ($)</t>
  </si>
  <si>
    <t>VALOR TOTAL EVENTOS ($)</t>
  </si>
  <si>
    <t>1. EQUIPOS</t>
  </si>
  <si>
    <t>Ayudas audiovisuales</t>
  </si>
  <si>
    <t>Número</t>
  </si>
  <si>
    <t>2. AUDITORIO Y/O ESCENARIOS</t>
  </si>
  <si>
    <t>3. TRANSPORTE</t>
  </si>
  <si>
    <t>TIPO DE TRANSPORTE:</t>
  </si>
  <si>
    <t>Viaje</t>
  </si>
  <si>
    <t>4. ALIMENTACIÓN</t>
  </si>
  <si>
    <t>DESAYUNOS</t>
  </si>
  <si>
    <t>REFRIGERIOS</t>
  </si>
  <si>
    <t>ALMUERZO</t>
  </si>
  <si>
    <t>CENA</t>
  </si>
  <si>
    <t>5. HOSPEDAJE</t>
  </si>
  <si>
    <t>6. PERSONAL (mano de obra calificada, aplica sólo para casos especiales)</t>
  </si>
  <si>
    <t>Tallerista</t>
  </si>
  <si>
    <t>Auxiliar</t>
  </si>
  <si>
    <t>Personal de enlace comunitario</t>
  </si>
  <si>
    <t>MATERIALES PARA EL DESARROLLO DEL EVENTO</t>
  </si>
  <si>
    <t>Papelería</t>
  </si>
  <si>
    <t>Otros insumos (pendones, cuñas radiales, entre otros)</t>
  </si>
  <si>
    <t>IPC PROYECTADO</t>
  </si>
  <si>
    <t>%</t>
  </si>
  <si>
    <t>OTROS COSTOS ASOCIADOS A LA EJECUCIÓN DEL EVENTO</t>
  </si>
  <si>
    <t xml:space="preserve">Gastos salón </t>
  </si>
  <si>
    <t>SUBTOTAL EVENTO</t>
  </si>
  <si>
    <t>IVA 19%</t>
  </si>
  <si>
    <t>TOTAL EVENTO</t>
  </si>
  <si>
    <t>IPC ACUMULADO 2023</t>
  </si>
  <si>
    <t>TOTAL VALOR PROYECTADO 2024</t>
  </si>
  <si>
    <t>Gest mes</t>
  </si>
  <si>
    <t>6 meses</t>
  </si>
  <si>
    <t>12 mess</t>
  </si>
  <si>
    <t>COSTOS DE EVENTO  (DIVULGACION DE LOS RESULTADOS DEL PROYECTO)</t>
  </si>
  <si>
    <t>Divulgación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</si>
</sst>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 #,##0.00\ &quot;€&quot;_-;\-* #,##0.00\ &quot;€&quot;_-;_-* &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_-* #,##0.00\ _$_-;\-* #,##0.00\ _$_-;_-* &quot;-&quot;??\ _$_-;_-@_-"/>
    <numFmt numFmtId="168" formatCode="_-* #,##0\ _$_-;\-* #,##0\ _$_-;_-* &quot;-&quot;??\ _$_-;_-@_-"/>
    <numFmt numFmtId="169" formatCode="#,##0.0"/>
    <numFmt numFmtId="170" formatCode="_ [$€-2]\ * #,##0.00_ ;_ [$€-2]\ * \-#,##0.00_ ;_ [$€-2]\ * &quot;-&quot;??_ "/>
    <numFmt numFmtId="171" formatCode="0.0%"/>
    <numFmt numFmtId="172" formatCode="_ * #,##0.00_ ;_ * \-#,##0.00_ ;_ * &quot;-&quot;??_ ;_ @_ "/>
    <numFmt numFmtId="173" formatCode="_ &quot;$&quot;\ * #,##0.00_ ;_ &quot;$&quot;\ * \-#,##0.00_ ;_ &quot;$&quot;\ * &quot;-&quot;??_ ;_ @_ "/>
    <numFmt numFmtId="174" formatCode="_-* #,##0.0_-;\-* #,##0.0_-;_-* &quot;-&quot;?_-;_-@_-"/>
    <numFmt numFmtId="175" formatCode="0.0"/>
    <numFmt numFmtId="176" formatCode="_ * #,##0_ ;_ * \-#,##0_ ;_ * &quot;-&quot;??_ ;_ @_ "/>
    <numFmt numFmtId="177" formatCode="_ * #,##0.0_ ;_ * \-#,##0.0_ ;_ * &quot;-&quot;??_ ;_ @_ "/>
    <numFmt numFmtId="178" formatCode="_-* #,##0.00\ _P_t_s_-;\-* #,##0.00\ _P_t_s_-;_-* &quot;-&quot;??\ _P_t_s_-;_-@_-"/>
    <numFmt numFmtId="179" formatCode="_-* #,##0\ _P_t_s_-;\-* #,##0\ _P_t_s_-;_-* &quot;-&quot;??\ _P_t_s_-;_-@_-"/>
    <numFmt numFmtId="180" formatCode="0.0000000000000"/>
    <numFmt numFmtId="181" formatCode="_(* #,##0_);_(* \(#,##0\);_(* &quot;-&quot;_);_(@_)"/>
    <numFmt numFmtId="182" formatCode="_(* #,##0.0_);_(* \(#,##0.0\);_(* &quot;-&quot;_);_(@_)"/>
    <numFmt numFmtId="183" formatCode="_(* #,##0.00_);_(* \(#,##0.00\);_(* &quot;-&quot;_);_(@_)"/>
    <numFmt numFmtId="184" formatCode="_-* #,##0.0\ _$_-;\-* #,##0.0\ _$_-;_-* &quot;-&quot;??\ _$_-;_-@_-"/>
    <numFmt numFmtId="185" formatCode="_-&quot;$&quot;* #,##0.00_-;\-&quot;$&quot;* #,##0.00_-;_-&quot;$&quot;* &quot;-&quot;??_-;_-@_-"/>
  </numFmts>
  <fonts count="70">
    <font>
      <sz val="11"/>
      <color theme="1"/>
      <name val="Calibri"/>
      <family val="2"/>
      <scheme val="minor"/>
    </font>
    <font>
      <sz val="11"/>
      <color indexed="8"/>
      <name val="Calibri"/>
      <family val="2"/>
    </font>
    <font>
      <sz val="9"/>
      <name val="Arial"/>
      <family val="2"/>
    </font>
    <font>
      <sz val="10"/>
      <name val="Arial"/>
      <family val="2"/>
    </font>
    <font>
      <sz val="10"/>
      <color indexed="8"/>
      <name val="MS Sans Serif"/>
      <family val="2"/>
    </font>
    <font>
      <b/>
      <sz val="10"/>
      <name val="Arial"/>
      <family val="2"/>
    </font>
    <font>
      <sz val="10"/>
      <name val="Arial Narrow"/>
      <family val="2"/>
    </font>
    <font>
      <sz val="11"/>
      <color theme="1"/>
      <name val="Calibri"/>
      <family val="2"/>
      <scheme val="minor"/>
    </font>
    <font>
      <sz val="11"/>
      <color theme="1"/>
      <name val="Arial"/>
      <family val="2"/>
    </font>
    <font>
      <sz val="9"/>
      <color theme="1"/>
      <name val="Arial"/>
      <family val="2"/>
    </font>
    <font>
      <b/>
      <sz val="9"/>
      <color theme="1"/>
      <name val="Arial"/>
      <family val="2"/>
    </font>
    <font>
      <b/>
      <sz val="9"/>
      <name val="Arial"/>
      <family val="2"/>
    </font>
    <font>
      <sz val="10"/>
      <color rgb="FF000000"/>
      <name val="Times New Roman"/>
      <family val="1"/>
    </font>
    <font>
      <sz val="8"/>
      <name val="Arial"/>
      <family val="2"/>
    </font>
    <font>
      <sz val="9"/>
      <color indexed="81"/>
      <name val="Tahoma"/>
      <family val="2"/>
    </font>
    <font>
      <b/>
      <sz val="14"/>
      <name val="Arial"/>
      <family val="2"/>
    </font>
    <font>
      <b/>
      <sz val="14"/>
      <color theme="0"/>
      <name val="Arial Narrow"/>
      <family val="2"/>
    </font>
    <font>
      <sz val="14"/>
      <name val="Arial Narrow"/>
      <family val="2"/>
    </font>
    <font>
      <b/>
      <sz val="10"/>
      <name val="Arial Narrow"/>
      <family val="2"/>
    </font>
    <font>
      <b/>
      <sz val="10"/>
      <color indexed="8"/>
      <name val="Arial Narrow"/>
      <family val="2"/>
    </font>
    <font>
      <sz val="9"/>
      <name val="Arial Narrow"/>
      <family val="2"/>
    </font>
    <font>
      <b/>
      <sz val="10"/>
      <color theme="1"/>
      <name val="Arial Narrow"/>
      <family val="2"/>
    </font>
    <font>
      <sz val="10"/>
      <color indexed="10"/>
      <name val="Arial Narrow"/>
      <family val="2"/>
    </font>
    <font>
      <sz val="10"/>
      <color rgb="FFFF0000"/>
      <name val="Arial Narrow"/>
      <family val="2"/>
    </font>
    <font>
      <sz val="10"/>
      <color theme="0"/>
      <name val="Arial Narrow"/>
      <family val="2"/>
    </font>
    <font>
      <sz val="10"/>
      <color indexed="8"/>
      <name val="Arial Narrow"/>
      <family val="2"/>
    </font>
    <font>
      <sz val="10"/>
      <color indexed="12"/>
      <name val="Arial Narrow"/>
      <family val="2"/>
    </font>
    <font>
      <sz val="10"/>
      <color theme="0"/>
      <name val="Arial"/>
      <family val="2"/>
    </font>
    <font>
      <b/>
      <sz val="8"/>
      <color rgb="FFFF0000"/>
      <name val="Arial"/>
      <family val="2"/>
    </font>
    <font>
      <sz val="10"/>
      <color rgb="FFFF3300"/>
      <name val="Arial Narrow"/>
      <family val="2"/>
    </font>
    <font>
      <b/>
      <sz val="10"/>
      <color indexed="10"/>
      <name val="Arial Narrow"/>
      <family val="2"/>
    </font>
    <font>
      <sz val="10"/>
      <color indexed="17"/>
      <name val="Arial Narrow"/>
      <family val="2"/>
    </font>
    <font>
      <b/>
      <sz val="9"/>
      <color indexed="8"/>
      <name val="Arial Narrow"/>
      <family val="2"/>
    </font>
    <font>
      <sz val="10"/>
      <color indexed="8"/>
      <name val="Arial"/>
      <family val="2"/>
    </font>
    <font>
      <i/>
      <sz val="10"/>
      <name val="Arial"/>
      <family val="2"/>
    </font>
    <font>
      <i/>
      <sz val="10"/>
      <name val="Arial Narrow"/>
      <family val="2"/>
    </font>
    <font>
      <b/>
      <sz val="8"/>
      <name val="Arial"/>
      <family val="2"/>
    </font>
    <font>
      <vertAlign val="superscript"/>
      <sz val="8"/>
      <name val="Arial"/>
      <family val="2"/>
    </font>
    <font>
      <b/>
      <sz val="8"/>
      <name val="Arial Narrow"/>
      <family val="2"/>
    </font>
    <font>
      <sz val="8"/>
      <color rgb="FFFF0000"/>
      <name val="Arial"/>
      <family val="2"/>
    </font>
    <font>
      <sz val="11"/>
      <name val="Arial"/>
      <family val="2"/>
    </font>
    <font>
      <sz val="11"/>
      <name val="Calibri"/>
      <family val="2"/>
      <scheme val="minor"/>
    </font>
    <font>
      <b/>
      <vertAlign val="superscript"/>
      <sz val="10"/>
      <name val="Arial"/>
      <family val="2"/>
    </font>
    <font>
      <b/>
      <sz val="10"/>
      <color rgb="FFFF0000"/>
      <name val="Arial"/>
      <family val="2"/>
    </font>
    <font>
      <sz val="10"/>
      <color rgb="FFFF0000"/>
      <name val="Arial"/>
      <family val="2"/>
    </font>
    <font>
      <sz val="8"/>
      <color indexed="8"/>
      <name val="Arial"/>
      <family val="2"/>
    </font>
    <font>
      <b/>
      <sz val="8"/>
      <color indexed="10"/>
      <name val="Tahoma"/>
      <family val="2"/>
    </font>
    <font>
      <sz val="8"/>
      <color indexed="81"/>
      <name val="Tahoma"/>
      <family val="2"/>
    </font>
    <font>
      <b/>
      <sz val="8"/>
      <color indexed="81"/>
      <name val="Tahoma"/>
      <family val="2"/>
    </font>
    <font>
      <b/>
      <sz val="12"/>
      <name val="Arial"/>
      <family val="2"/>
    </font>
    <font>
      <sz val="8"/>
      <color theme="2"/>
      <name val="Arial"/>
      <family val="2"/>
    </font>
    <font>
      <sz val="8"/>
      <name val="Arial Narrow"/>
      <family val="2"/>
    </font>
    <font>
      <b/>
      <sz val="11"/>
      <name val="Arial Narrow"/>
      <family val="2"/>
    </font>
    <font>
      <sz val="12"/>
      <name val="Arial"/>
      <family val="2"/>
    </font>
    <font>
      <b/>
      <sz val="9"/>
      <color indexed="81"/>
      <name val="Tahoma"/>
      <family val="2"/>
    </font>
    <font>
      <sz val="8"/>
      <color indexed="10"/>
      <name val="Tahoma"/>
      <family val="2"/>
    </font>
    <font>
      <b/>
      <sz val="11"/>
      <name val="Arial"/>
      <family val="2"/>
    </font>
    <font>
      <b/>
      <sz val="9"/>
      <name val="Arial Narrow"/>
      <family val="2"/>
    </font>
    <font>
      <b/>
      <sz val="10"/>
      <color rgb="FFFF0000"/>
      <name val="Arial Narrow"/>
      <family val="2"/>
    </font>
    <font>
      <sz val="10"/>
      <color theme="2" tint="-9.9978637043366805E-2"/>
      <name val="Arial"/>
      <family val="2"/>
    </font>
    <font>
      <i/>
      <sz val="11"/>
      <name val="Arial"/>
      <family val="2"/>
    </font>
    <font>
      <sz val="10"/>
      <color rgb="FF000000"/>
      <name val="Arial"/>
      <family val="2"/>
    </font>
    <font>
      <sz val="10"/>
      <name val="Arial"/>
      <family val="2"/>
    </font>
    <font>
      <sz val="9"/>
      <color theme="1"/>
      <name val="Calibri"/>
      <family val="2"/>
      <scheme val="minor"/>
    </font>
    <font>
      <b/>
      <sz val="10"/>
      <color rgb="FF000000"/>
      <name val="Arial"/>
      <family val="2"/>
    </font>
    <font>
      <sz val="9"/>
      <color rgb="FF000000"/>
      <name val="Arial"/>
      <family val="2"/>
    </font>
    <font>
      <b/>
      <sz val="9"/>
      <color rgb="FF000000"/>
      <name val="Arial"/>
      <family val="2"/>
    </font>
    <font>
      <b/>
      <i/>
      <sz val="9"/>
      <name val="Arial"/>
      <family val="2"/>
    </font>
    <font>
      <b/>
      <i/>
      <u/>
      <sz val="9"/>
      <name val="Arial"/>
      <family val="2"/>
    </font>
    <font>
      <sz val="10"/>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rgb="FFFFFFCC"/>
        <bgColor indexed="64"/>
      </patternFill>
    </fill>
    <fill>
      <patternFill patternType="solid">
        <fgColor indexed="9"/>
        <bgColor indexed="64"/>
      </patternFill>
    </fill>
    <fill>
      <patternFill patternType="solid">
        <fgColor theme="8" tint="0.79998168889431442"/>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8"/>
      </left>
      <right style="medium">
        <color indexed="64"/>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top style="medium">
        <color indexed="64"/>
      </top>
      <bottom/>
      <diagonal/>
    </border>
    <border>
      <left style="medium">
        <color indexed="64"/>
      </left>
      <right style="medium">
        <color indexed="64"/>
      </right>
      <top/>
      <bottom/>
      <diagonal/>
    </border>
    <border>
      <left/>
      <right style="medium">
        <color indexed="64"/>
      </right>
      <top style="thin">
        <color indexed="64"/>
      </top>
      <bottom/>
      <diagonal/>
    </border>
    <border>
      <left style="double">
        <color indexed="64"/>
      </left>
      <right/>
      <top style="thin">
        <color indexed="64"/>
      </top>
      <bottom style="medium">
        <color indexed="64"/>
      </bottom>
      <diagonal/>
    </border>
    <border>
      <left style="thin">
        <color indexed="64"/>
      </left>
      <right/>
      <top/>
      <bottom/>
      <diagonal/>
    </border>
  </borders>
  <cellStyleXfs count="29">
    <xf numFmtId="0" fontId="0" fillId="0" borderId="0"/>
    <xf numFmtId="167" fontId="7"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172" fontId="3" fillId="0" borderId="0" applyFont="0" applyFill="0" applyBorder="0" applyAlignment="0" applyProtection="0"/>
    <xf numFmtId="44" fontId="7" fillId="0" borderId="0" applyFont="0" applyFill="0" applyBorder="0" applyAlignment="0" applyProtection="0"/>
    <xf numFmtId="165" fontId="4" fillId="0" borderId="0" applyFont="0" applyFill="0" applyBorder="0" applyAlignment="0" applyProtection="0"/>
    <xf numFmtId="165" fontId="7" fillId="0" borderId="0" applyFont="0" applyFill="0" applyBorder="0" applyAlignment="0" applyProtection="0"/>
    <xf numFmtId="173" fontId="3" fillId="0" borderId="0" applyFont="0" applyFill="0" applyBorder="0" applyAlignment="0" applyProtection="0"/>
    <xf numFmtId="0" fontId="6" fillId="0" borderId="0"/>
    <xf numFmtId="0" fontId="3" fillId="0" borderId="0"/>
    <xf numFmtId="170" fontId="3" fillId="0" borderId="0"/>
    <xf numFmtId="170" fontId="7" fillId="0" borderId="0"/>
    <xf numFmtId="0" fontId="8" fillId="0" borderId="0"/>
    <xf numFmtId="0" fontId="7" fillId="0" borderId="0"/>
    <xf numFmtId="9" fontId="7" fillId="0" borderId="0" applyFont="0" applyFill="0" applyBorder="0" applyAlignment="0" applyProtection="0"/>
    <xf numFmtId="9" fontId="4"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0" fontId="12" fillId="0" borderId="0"/>
    <xf numFmtId="178" fontId="3" fillId="0" borderId="0" applyFont="0" applyFill="0" applyBorder="0" applyAlignment="0" applyProtection="0"/>
    <xf numFmtId="43" fontId="7" fillId="0" borderId="0" applyFont="0" applyFill="0" applyBorder="0" applyAlignment="0" applyProtection="0"/>
    <xf numFmtId="9" fontId="62" fillId="0" borderId="0" applyFill="0" applyBorder="0" applyAlignment="0" applyProtection="0"/>
    <xf numFmtId="181" fontId="7" fillId="0" borderId="0" applyFont="0" applyFill="0" applyBorder="0" applyAlignment="0" applyProtection="0"/>
    <xf numFmtId="0" fontId="12" fillId="0" borderId="0"/>
    <xf numFmtId="0" fontId="12" fillId="0" borderId="0"/>
    <xf numFmtId="0" fontId="3" fillId="0" borderId="0"/>
    <xf numFmtId="185" fontId="7" fillId="0" borderId="0" applyFont="0" applyFill="0" applyBorder="0" applyAlignment="0" applyProtection="0"/>
    <xf numFmtId="164" fontId="7" fillId="0" borderId="0" applyFont="0" applyFill="0" applyBorder="0" applyAlignment="0" applyProtection="0"/>
  </cellStyleXfs>
  <cellXfs count="963">
    <xf numFmtId="0" fontId="0" fillId="0" borderId="0" xfId="0"/>
    <xf numFmtId="0" fontId="5" fillId="0" borderId="0" xfId="0" applyFont="1" applyAlignment="1">
      <alignment horizontal="center" vertical="center"/>
    </xf>
    <xf numFmtId="0" fontId="17" fillId="0" borderId="0" xfId="0" applyFont="1" applyAlignment="1">
      <alignment vertical="center"/>
    </xf>
    <xf numFmtId="0" fontId="17" fillId="4" borderId="0" xfId="0" applyFont="1" applyFill="1" applyAlignment="1">
      <alignment vertical="center"/>
    </xf>
    <xf numFmtId="0" fontId="5" fillId="2" borderId="19"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0" borderId="1" xfId="0" applyFont="1" applyBorder="1" applyAlignment="1">
      <alignment horizontal="center" vertical="center" wrapText="1"/>
    </xf>
    <xf numFmtId="0" fontId="0" fillId="0" borderId="0" xfId="0" applyAlignment="1">
      <alignment vertical="center"/>
    </xf>
    <xf numFmtId="0" fontId="18" fillId="5" borderId="21" xfId="0" applyFont="1" applyFill="1" applyBorder="1" applyAlignment="1">
      <alignment horizontal="center" vertical="center" wrapText="1"/>
    </xf>
    <xf numFmtId="0" fontId="0" fillId="4" borderId="0" xfId="0" applyFill="1" applyAlignment="1">
      <alignment vertical="center"/>
    </xf>
    <xf numFmtId="0" fontId="5" fillId="2" borderId="19" xfId="0" applyFont="1" applyFill="1" applyBorder="1" applyAlignment="1">
      <alignment horizontal="left" vertical="center"/>
    </xf>
    <xf numFmtId="0" fontId="18" fillId="5" borderId="18" xfId="0" applyFont="1" applyFill="1" applyBorder="1" applyAlignment="1">
      <alignment horizontal="center" vertical="center"/>
    </xf>
    <xf numFmtId="0" fontId="18" fillId="5" borderId="19" xfId="0" applyFont="1" applyFill="1" applyBorder="1" applyAlignment="1">
      <alignment horizontal="center" vertical="center"/>
    </xf>
    <xf numFmtId="0" fontId="18" fillId="5" borderId="18" xfId="0" applyFont="1" applyFill="1" applyBorder="1" applyAlignment="1">
      <alignment horizontal="centerContinuous" vertical="center" wrapText="1"/>
    </xf>
    <xf numFmtId="0" fontId="18" fillId="5" borderId="19" xfId="0" applyFont="1" applyFill="1" applyBorder="1" applyAlignment="1">
      <alignment horizontal="centerContinuous" vertical="center" wrapText="1"/>
    </xf>
    <xf numFmtId="0" fontId="5" fillId="2" borderId="5" xfId="0" applyFont="1" applyFill="1" applyBorder="1" applyAlignment="1">
      <alignment horizontal="centerContinuous" vertical="center" wrapText="1"/>
    </xf>
    <xf numFmtId="0" fontId="5" fillId="2" borderId="0" xfId="0" applyFont="1" applyFill="1" applyAlignment="1">
      <alignment horizontal="center" vertical="center" wrapText="1"/>
    </xf>
    <xf numFmtId="0" fontId="5" fillId="2" borderId="0" xfId="0" applyFont="1" applyFill="1" applyAlignment="1">
      <alignment horizontal="centerContinuous" vertical="center" wrapText="1"/>
    </xf>
    <xf numFmtId="0" fontId="5" fillId="2" borderId="6" xfId="0" applyFont="1" applyFill="1" applyBorder="1" applyAlignment="1">
      <alignment horizontal="centerContinuous" vertical="center" wrapText="1"/>
    </xf>
    <xf numFmtId="0" fontId="18" fillId="0" borderId="0" xfId="0" applyFont="1" applyAlignment="1">
      <alignment horizontal="centerContinuous" vertical="center" wrapText="1"/>
    </xf>
    <xf numFmtId="0" fontId="18" fillId="0" borderId="0" xfId="0" applyFont="1" applyAlignment="1">
      <alignment horizontal="center" vertical="center" wrapText="1"/>
    </xf>
    <xf numFmtId="0" fontId="6" fillId="0" borderId="6" xfId="0" applyFont="1" applyBorder="1" applyAlignment="1">
      <alignment vertical="center" wrapText="1"/>
    </xf>
    <xf numFmtId="0" fontId="6" fillId="2" borderId="5" xfId="0" applyFont="1" applyFill="1" applyBorder="1" applyAlignment="1">
      <alignment vertical="center"/>
    </xf>
    <xf numFmtId="0" fontId="6" fillId="2" borderId="0" xfId="0" applyFont="1" applyFill="1" applyAlignment="1">
      <alignment vertical="center"/>
    </xf>
    <xf numFmtId="0" fontId="6" fillId="2" borderId="0" xfId="0" applyFont="1" applyFill="1" applyAlignment="1">
      <alignment horizontal="center" vertical="center"/>
    </xf>
    <xf numFmtId="0" fontId="6" fillId="2" borderId="6" xfId="0" applyFont="1" applyFill="1" applyBorder="1" applyAlignment="1">
      <alignment horizontal="center" vertical="center"/>
    </xf>
    <xf numFmtId="0" fontId="5" fillId="2" borderId="19" xfId="0" applyFont="1" applyFill="1" applyBorder="1" applyAlignment="1">
      <alignment vertical="center" wrapText="1"/>
    </xf>
    <xf numFmtId="0" fontId="3" fillId="2" borderId="0" xfId="0" applyFont="1" applyFill="1" applyAlignment="1">
      <alignment vertical="center"/>
    </xf>
    <xf numFmtId="0" fontId="5" fillId="2" borderId="1" xfId="0" applyFont="1" applyFill="1" applyBorder="1" applyAlignment="1">
      <alignment horizontal="right" vertical="center" wrapText="1"/>
    </xf>
    <xf numFmtId="0" fontId="5" fillId="2" borderId="1" xfId="0" applyFont="1" applyFill="1" applyBorder="1" applyAlignment="1" applyProtection="1">
      <alignment horizontal="center" vertical="center" wrapText="1"/>
      <protection locked="0"/>
    </xf>
    <xf numFmtId="0" fontId="5" fillId="2" borderId="20" xfId="0" applyFont="1" applyFill="1" applyBorder="1" applyAlignment="1">
      <alignment horizontal="right" vertical="center" wrapText="1"/>
    </xf>
    <xf numFmtId="0" fontId="18" fillId="6" borderId="18" xfId="0" applyFont="1" applyFill="1" applyBorder="1" applyAlignment="1">
      <alignment vertical="center" wrapText="1"/>
    </xf>
    <xf numFmtId="0" fontId="6" fillId="0" borderId="0" xfId="0" applyFont="1" applyAlignment="1">
      <alignment vertical="center"/>
    </xf>
    <xf numFmtId="0" fontId="18" fillId="6" borderId="1" xfId="0" applyFont="1" applyFill="1" applyBorder="1" applyAlignment="1">
      <alignment horizontal="right" vertical="center" wrapText="1"/>
    </xf>
    <xf numFmtId="0" fontId="6" fillId="2" borderId="6" xfId="0" applyFont="1" applyFill="1" applyBorder="1" applyAlignment="1">
      <alignment vertical="center"/>
    </xf>
    <xf numFmtId="0" fontId="5" fillId="2" borderId="5" xfId="0" applyFont="1" applyFill="1" applyBorder="1" applyAlignment="1">
      <alignment vertical="center" wrapText="1"/>
    </xf>
    <xf numFmtId="0" fontId="5" fillId="2" borderId="0" xfId="0" applyFont="1" applyFill="1" applyAlignment="1">
      <alignment vertical="center" wrapText="1"/>
    </xf>
    <xf numFmtId="0" fontId="3" fillId="2" borderId="6" xfId="0" applyFont="1" applyFill="1" applyBorder="1" applyAlignment="1">
      <alignment vertical="center"/>
    </xf>
    <xf numFmtId="0" fontId="18" fillId="0" borderId="0" xfId="0" applyFont="1" applyAlignment="1">
      <alignment vertical="center" wrapText="1"/>
    </xf>
    <xf numFmtId="169" fontId="3" fillId="2" borderId="30" xfId="0" applyNumberFormat="1" applyFont="1" applyFill="1" applyBorder="1" applyAlignment="1" applyProtection="1">
      <alignment horizontal="center" vertical="center" wrapText="1"/>
      <protection locked="0"/>
    </xf>
    <xf numFmtId="0" fontId="5" fillId="2" borderId="30" xfId="0" applyFont="1" applyFill="1" applyBorder="1" applyAlignment="1">
      <alignment horizontal="center" vertical="center" wrapText="1"/>
    </xf>
    <xf numFmtId="4" fontId="22" fillId="0" borderId="0" xfId="0" applyNumberFormat="1" applyFont="1" applyAlignment="1">
      <alignment horizontal="center" vertical="center" wrapText="1"/>
    </xf>
    <xf numFmtId="0" fontId="18" fillId="6" borderId="1" xfId="0" applyFont="1" applyFill="1" applyBorder="1" applyAlignment="1">
      <alignment horizontal="center" vertical="center" wrapText="1"/>
    </xf>
    <xf numFmtId="175" fontId="22" fillId="2" borderId="1" xfId="0" applyNumberFormat="1" applyFont="1" applyFill="1" applyBorder="1" applyAlignment="1" applyProtection="1">
      <alignment vertical="center"/>
      <protection locked="0"/>
    </xf>
    <xf numFmtId="3" fontId="6" fillId="2" borderId="1" xfId="0" applyNumberFormat="1" applyFont="1" applyFill="1" applyBorder="1" applyAlignment="1">
      <alignment vertical="center" wrapText="1"/>
    </xf>
    <xf numFmtId="0" fontId="3" fillId="2" borderId="1" xfId="0" applyFont="1" applyFill="1" applyBorder="1" applyAlignment="1">
      <alignment horizontal="center" vertical="center" wrapText="1"/>
    </xf>
    <xf numFmtId="169" fontId="3" fillId="2" borderId="1" xfId="0" applyNumberFormat="1" applyFont="1" applyFill="1" applyBorder="1" applyAlignment="1">
      <alignment horizontal="center" vertical="center" wrapText="1"/>
    </xf>
    <xf numFmtId="3" fontId="3" fillId="2" borderId="1" xfId="0" applyNumberFormat="1" applyFont="1" applyFill="1" applyBorder="1" applyAlignment="1" applyProtection="1">
      <alignment horizontal="center" vertical="center" wrapText="1"/>
      <protection locked="0"/>
    </xf>
    <xf numFmtId="0" fontId="18" fillId="5" borderId="18" xfId="0" applyFont="1" applyFill="1" applyBorder="1" applyAlignment="1">
      <alignment vertical="center" wrapText="1"/>
    </xf>
    <xf numFmtId="0" fontId="6" fillId="0" borderId="1" xfId="0" applyFont="1" applyBorder="1" applyAlignment="1">
      <alignment horizontal="center" vertical="center" wrapText="1"/>
    </xf>
    <xf numFmtId="3" fontId="23" fillId="0" borderId="1" xfId="0" applyNumberFormat="1" applyFont="1" applyBorder="1" applyAlignment="1" applyProtection="1">
      <alignment horizontal="center" vertical="center" wrapText="1"/>
      <protection locked="0"/>
    </xf>
    <xf numFmtId="3" fontId="22" fillId="0" borderId="1" xfId="0" applyNumberFormat="1" applyFont="1" applyBorder="1" applyAlignment="1" applyProtection="1">
      <alignment horizontal="center" vertical="center" wrapText="1"/>
      <protection locked="0"/>
    </xf>
    <xf numFmtId="0" fontId="24" fillId="0" borderId="0" xfId="0" applyFont="1" applyAlignment="1">
      <alignment vertical="center"/>
    </xf>
    <xf numFmtId="175" fontId="22" fillId="2" borderId="0" xfId="0" applyNumberFormat="1" applyFont="1" applyFill="1" applyAlignment="1" applyProtection="1">
      <alignment vertical="center"/>
      <protection locked="0"/>
    </xf>
    <xf numFmtId="9" fontId="3" fillId="2" borderId="1" xfId="15" applyFont="1" applyFill="1" applyBorder="1" applyAlignment="1" applyProtection="1">
      <alignment horizontal="center" vertical="center" wrapText="1"/>
    </xf>
    <xf numFmtId="3" fontId="3" fillId="2" borderId="1" xfId="0" applyNumberFormat="1"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169" fontId="3" fillId="2" borderId="1" xfId="0" applyNumberFormat="1" applyFont="1" applyFill="1" applyBorder="1" applyAlignment="1" applyProtection="1">
      <alignment horizontal="center" vertical="center" wrapText="1"/>
      <protection locked="0"/>
    </xf>
    <xf numFmtId="9" fontId="6" fillId="0" borderId="1" xfId="15" applyFont="1" applyFill="1" applyBorder="1" applyAlignment="1" applyProtection="1">
      <alignment horizontal="center" vertical="center" wrapText="1"/>
    </xf>
    <xf numFmtId="3" fontId="22" fillId="0" borderId="1" xfId="0" applyNumberFormat="1" applyFont="1" applyBorder="1" applyAlignment="1">
      <alignment horizontal="center" vertical="center" wrapText="1"/>
    </xf>
    <xf numFmtId="3" fontId="25" fillId="2" borderId="1" xfId="0" applyNumberFormat="1" applyFont="1" applyFill="1" applyBorder="1" applyAlignment="1">
      <alignment vertical="center" wrapText="1"/>
    </xf>
    <xf numFmtId="3" fontId="22" fillId="2" borderId="1" xfId="0" applyNumberFormat="1" applyFont="1" applyFill="1" applyBorder="1" applyAlignment="1" applyProtection="1">
      <alignment vertical="center" wrapText="1"/>
      <protection locked="0"/>
    </xf>
    <xf numFmtId="0" fontId="26" fillId="2" borderId="0" xfId="0" applyFont="1" applyFill="1" applyAlignment="1">
      <alignment horizontal="center" vertical="center"/>
    </xf>
    <xf numFmtId="0" fontId="26" fillId="0" borderId="1" xfId="0" applyFont="1" applyBorder="1" applyAlignment="1" applyProtection="1">
      <alignment horizontal="center" vertical="center" wrapText="1"/>
      <protection locked="0"/>
    </xf>
    <xf numFmtId="169" fontId="22" fillId="0" borderId="1" xfId="0" applyNumberFormat="1" applyFont="1" applyBorder="1" applyAlignment="1" applyProtection="1">
      <alignment horizontal="center" vertical="center" wrapText="1"/>
      <protection locked="0"/>
    </xf>
    <xf numFmtId="0" fontId="27" fillId="0" borderId="0" xfId="0" applyFont="1" applyAlignment="1">
      <alignment vertical="center"/>
    </xf>
    <xf numFmtId="1" fontId="6" fillId="2" borderId="1" xfId="0" applyNumberFormat="1" applyFont="1" applyFill="1" applyBorder="1" applyAlignment="1">
      <alignment vertical="center"/>
    </xf>
    <xf numFmtId="0" fontId="3" fillId="0" borderId="1" xfId="0" applyFont="1" applyBorder="1" applyAlignment="1" applyProtection="1">
      <alignment horizontal="center" vertical="center" wrapText="1"/>
      <protection locked="0"/>
    </xf>
    <xf numFmtId="3" fontId="5" fillId="2" borderId="1" xfId="0" applyNumberFormat="1" applyFont="1" applyFill="1" applyBorder="1" applyAlignment="1" applyProtection="1">
      <alignment horizontal="center" vertical="center" wrapText="1"/>
      <protection locked="0"/>
    </xf>
    <xf numFmtId="0" fontId="18" fillId="5" borderId="35" xfId="0" applyFont="1" applyFill="1" applyBorder="1" applyAlignment="1">
      <alignment vertical="center"/>
    </xf>
    <xf numFmtId="0" fontId="28" fillId="0" borderId="1" xfId="0" applyFont="1" applyBorder="1" applyAlignment="1" applyProtection="1">
      <alignment horizontal="center" vertical="center"/>
      <protection locked="0"/>
    </xf>
    <xf numFmtId="1" fontId="29" fillId="2" borderId="1" xfId="0" applyNumberFormat="1" applyFont="1" applyFill="1" applyBorder="1" applyAlignment="1" applyProtection="1">
      <alignment vertical="center"/>
      <protection locked="0"/>
    </xf>
    <xf numFmtId="3" fontId="3" fillId="2" borderId="0" xfId="0" applyNumberFormat="1" applyFont="1" applyFill="1" applyAlignment="1">
      <alignment vertical="center" wrapText="1"/>
    </xf>
    <xf numFmtId="3" fontId="3" fillId="2" borderId="6" xfId="0" applyNumberFormat="1" applyFont="1" applyFill="1" applyBorder="1" applyAlignment="1">
      <alignment vertical="center" wrapText="1"/>
    </xf>
    <xf numFmtId="3" fontId="6" fillId="0" borderId="1" xfId="0" applyNumberFormat="1" applyFont="1" applyBorder="1" applyAlignment="1">
      <alignment horizontal="center" vertical="center" wrapText="1"/>
    </xf>
    <xf numFmtId="3" fontId="30" fillId="0" borderId="1" xfId="0" applyNumberFormat="1" applyFont="1" applyBorder="1" applyAlignment="1" applyProtection="1">
      <alignment horizontal="center" vertical="center" wrapText="1"/>
      <protection locked="0"/>
    </xf>
    <xf numFmtId="9" fontId="3" fillId="2" borderId="1" xfId="15" applyFont="1" applyFill="1" applyBorder="1" applyAlignment="1" applyProtection="1">
      <alignment horizontal="center" vertical="center" wrapText="1"/>
      <protection locked="0"/>
    </xf>
    <xf numFmtId="3" fontId="6" fillId="0" borderId="0" xfId="0" applyNumberFormat="1" applyFont="1" applyAlignment="1">
      <alignment vertical="center" wrapText="1"/>
    </xf>
    <xf numFmtId="2" fontId="31" fillId="2" borderId="1" xfId="0" applyNumberFormat="1" applyFont="1" applyFill="1" applyBorder="1" applyAlignment="1">
      <alignment vertical="center"/>
    </xf>
    <xf numFmtId="3" fontId="30" fillId="2" borderId="1" xfId="0" applyNumberFormat="1" applyFont="1" applyFill="1" applyBorder="1" applyAlignment="1" applyProtection="1">
      <alignment vertical="center" wrapText="1"/>
      <protection locked="0"/>
    </xf>
    <xf numFmtId="10" fontId="3" fillId="2" borderId="1" xfId="15" applyNumberFormat="1" applyFont="1" applyFill="1" applyBorder="1" applyAlignment="1" applyProtection="1">
      <alignment horizontal="center" vertical="center" wrapText="1"/>
      <protection locked="0"/>
    </xf>
    <xf numFmtId="0" fontId="11" fillId="2" borderId="0" xfId="0" applyFont="1" applyFill="1" applyAlignment="1">
      <alignment horizontal="center" vertical="center" wrapText="1"/>
    </xf>
    <xf numFmtId="3" fontId="5" fillId="2" borderId="36" xfId="0" applyNumberFormat="1" applyFont="1" applyFill="1" applyBorder="1" applyAlignment="1">
      <alignment horizontal="center" vertical="center" wrapText="1"/>
    </xf>
    <xf numFmtId="9" fontId="23" fillId="0" borderId="1" xfId="15" applyFont="1" applyFill="1" applyBorder="1" applyAlignment="1" applyProtection="1">
      <alignment horizontal="center" vertical="center" wrapText="1"/>
      <protection locked="0"/>
    </xf>
    <xf numFmtId="9" fontId="23" fillId="2" borderId="1" xfId="0" applyNumberFormat="1" applyFont="1" applyFill="1" applyBorder="1" applyAlignment="1" applyProtection="1">
      <alignment vertical="center"/>
      <protection locked="0"/>
    </xf>
    <xf numFmtId="0" fontId="3" fillId="2" borderId="5" xfId="0" applyFont="1" applyFill="1" applyBorder="1" applyAlignment="1">
      <alignment vertical="center" wrapText="1"/>
    </xf>
    <xf numFmtId="0" fontId="3" fillId="2" borderId="0" xfId="0" applyFont="1" applyFill="1" applyAlignment="1">
      <alignment horizontal="center" vertical="center" wrapText="1"/>
    </xf>
    <xf numFmtId="0" fontId="18" fillId="5" borderId="18" xfId="0" applyFont="1" applyFill="1" applyBorder="1" applyAlignment="1">
      <alignment horizontal="left" vertical="center" wrapText="1"/>
    </xf>
    <xf numFmtId="0" fontId="32" fillId="0" borderId="0" xfId="0" applyFont="1" applyAlignment="1">
      <alignment horizontal="center" vertical="center" wrapText="1"/>
    </xf>
    <xf numFmtId="3" fontId="18" fillId="0" borderId="37" xfId="0" applyNumberFormat="1" applyFont="1" applyBorder="1" applyAlignment="1">
      <alignment horizontal="center" vertical="center" wrapText="1"/>
    </xf>
    <xf numFmtId="0" fontId="18" fillId="0" borderId="6" xfId="0" applyFont="1" applyBorder="1" applyAlignment="1">
      <alignment vertical="center" wrapText="1"/>
    </xf>
    <xf numFmtId="0" fontId="33" fillId="0" borderId="0" xfId="0" applyFont="1" applyAlignment="1">
      <alignment vertical="center"/>
    </xf>
    <xf numFmtId="9" fontId="25" fillId="2" borderId="1" xfId="0" applyNumberFormat="1" applyFont="1" applyFill="1" applyBorder="1" applyAlignment="1">
      <alignment vertical="center"/>
    </xf>
    <xf numFmtId="3" fontId="6" fillId="2" borderId="0" xfId="0" applyNumberFormat="1" applyFont="1" applyFill="1" applyAlignment="1">
      <alignment vertical="center" wrapText="1"/>
    </xf>
    <xf numFmtId="0" fontId="18" fillId="2" borderId="0" xfId="0" applyFont="1" applyFill="1" applyAlignment="1">
      <alignment horizontal="center" vertical="center" wrapText="1"/>
    </xf>
    <xf numFmtId="0" fontId="34" fillId="2" borderId="5" xfId="0" applyFont="1" applyFill="1" applyBorder="1" applyAlignment="1">
      <alignment horizontal="right" vertical="center" wrapText="1"/>
    </xf>
    <xf numFmtId="0" fontId="34" fillId="2" borderId="0" xfId="0" applyFont="1" applyFill="1" applyAlignment="1">
      <alignment horizontal="left" vertical="center" wrapText="1"/>
    </xf>
    <xf numFmtId="0" fontId="3" fillId="2" borderId="6" xfId="0" applyFont="1" applyFill="1" applyBorder="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6" fillId="0" borderId="6" xfId="0" applyFont="1" applyBorder="1" applyAlignment="1">
      <alignment vertical="center"/>
    </xf>
    <xf numFmtId="0" fontId="21" fillId="5" borderId="35" xfId="0" applyFont="1" applyFill="1" applyBorder="1" applyAlignment="1">
      <alignment vertical="center" wrapText="1"/>
    </xf>
    <xf numFmtId="0" fontId="21" fillId="5" borderId="18" xfId="0" applyFont="1" applyFill="1" applyBorder="1" applyAlignment="1">
      <alignment vertical="center" wrapText="1"/>
    </xf>
    <xf numFmtId="171" fontId="25" fillId="2" borderId="1" xfId="0" applyNumberFormat="1" applyFont="1" applyFill="1" applyBorder="1" applyAlignment="1" applyProtection="1">
      <alignment vertical="center"/>
      <protection locked="0"/>
    </xf>
    <xf numFmtId="0" fontId="5" fillId="2" borderId="4" xfId="0" applyFont="1" applyFill="1" applyBorder="1" applyAlignment="1">
      <alignment horizontal="center" vertical="center" wrapText="1"/>
    </xf>
    <xf numFmtId="0" fontId="5" fillId="2" borderId="39" xfId="0" applyFont="1" applyFill="1" applyBorder="1" applyAlignment="1">
      <alignment horizontal="center" vertical="center" wrapText="1"/>
    </xf>
    <xf numFmtId="3" fontId="5" fillId="2" borderId="39" xfId="0" applyNumberFormat="1" applyFont="1" applyFill="1" applyBorder="1" applyAlignment="1">
      <alignment horizontal="center" vertical="center" wrapText="1"/>
    </xf>
    <xf numFmtId="3" fontId="5" fillId="2" borderId="40" xfId="0" applyNumberFormat="1" applyFont="1" applyFill="1" applyBorder="1" applyAlignment="1">
      <alignment horizontal="center" vertical="center" wrapText="1"/>
    </xf>
    <xf numFmtId="0" fontId="35" fillId="0" borderId="0" xfId="0" applyFont="1" applyAlignment="1">
      <alignment horizontal="right" vertical="center" wrapText="1"/>
    </xf>
    <xf numFmtId="0" fontId="35" fillId="0" borderId="0" xfId="0" applyFont="1" applyAlignment="1">
      <alignment horizontal="left" vertical="center" wrapText="1"/>
    </xf>
    <xf numFmtId="3" fontId="6" fillId="0" borderId="38" xfId="0" applyNumberFormat="1" applyFont="1" applyBorder="1" applyAlignment="1">
      <alignment vertical="center" wrapText="1"/>
    </xf>
    <xf numFmtId="0" fontId="6" fillId="0" borderId="38" xfId="0" applyFont="1" applyBorder="1" applyAlignment="1">
      <alignment vertical="center" wrapText="1"/>
    </xf>
    <xf numFmtId="0" fontId="6" fillId="0" borderId="12" xfId="0" applyFont="1" applyBorder="1" applyAlignment="1">
      <alignment vertical="center"/>
    </xf>
    <xf numFmtId="0" fontId="5" fillId="2" borderId="1" xfId="0" applyFont="1" applyFill="1" applyBorder="1" applyAlignment="1">
      <alignment horizontal="center" vertical="center"/>
    </xf>
    <xf numFmtId="3" fontId="18" fillId="2" borderId="41" xfId="0" applyNumberFormat="1" applyFont="1" applyFill="1" applyBorder="1" applyAlignment="1">
      <alignment horizontal="center" vertical="center" wrapText="1"/>
    </xf>
    <xf numFmtId="0" fontId="0" fillId="7" borderId="2" xfId="0" applyFill="1" applyBorder="1" applyAlignment="1">
      <alignment vertical="center"/>
    </xf>
    <xf numFmtId="0" fontId="18" fillId="2" borderId="11"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8" fillId="5" borderId="39" xfId="0" applyFont="1" applyFill="1" applyBorder="1" applyAlignment="1">
      <alignment horizontal="center" vertical="center" wrapText="1"/>
    </xf>
    <xf numFmtId="3" fontId="18" fillId="5" borderId="39" xfId="0" applyNumberFormat="1" applyFont="1" applyFill="1" applyBorder="1" applyAlignment="1">
      <alignment horizontal="center" vertical="center" wrapText="1"/>
    </xf>
    <xf numFmtId="3" fontId="18" fillId="5" borderId="40" xfId="0" applyNumberFormat="1" applyFont="1" applyFill="1" applyBorder="1" applyAlignment="1">
      <alignment horizontal="center" vertical="center" wrapText="1"/>
    </xf>
    <xf numFmtId="0" fontId="5" fillId="2" borderId="42" xfId="0" applyFont="1" applyFill="1" applyBorder="1" applyAlignment="1">
      <alignment vertical="center" wrapText="1"/>
    </xf>
    <xf numFmtId="3" fontId="36" fillId="2" borderId="32" xfId="0" applyNumberFormat="1" applyFont="1" applyFill="1" applyBorder="1" applyAlignment="1">
      <alignment horizontal="center" vertical="center" wrapText="1"/>
    </xf>
    <xf numFmtId="0" fontId="5" fillId="2" borderId="24" xfId="0" applyFont="1" applyFill="1" applyBorder="1" applyAlignment="1">
      <alignment vertical="center" wrapText="1"/>
    </xf>
    <xf numFmtId="0" fontId="18" fillId="8" borderId="2" xfId="0" applyFont="1" applyFill="1" applyBorder="1" applyAlignment="1">
      <alignment horizontal="center" vertical="center" wrapText="1"/>
    </xf>
    <xf numFmtId="0" fontId="18" fillId="8" borderId="11" xfId="0" applyFont="1" applyFill="1" applyBorder="1" applyAlignment="1">
      <alignment horizontal="center" vertical="center" wrapText="1"/>
    </xf>
    <xf numFmtId="0" fontId="35" fillId="0" borderId="9" xfId="0" applyFont="1" applyBorder="1" applyAlignment="1">
      <alignment horizontal="right" vertical="center" wrapText="1"/>
    </xf>
    <xf numFmtId="0" fontId="35" fillId="0" borderId="38" xfId="0" applyFont="1" applyBorder="1" applyAlignment="1">
      <alignment horizontal="left" vertical="center" wrapText="1"/>
    </xf>
    <xf numFmtId="0" fontId="6" fillId="2" borderId="38" xfId="0" applyFont="1" applyFill="1" applyBorder="1" applyAlignment="1">
      <alignment vertical="center"/>
    </xf>
    <xf numFmtId="0" fontId="6" fillId="2" borderId="12" xfId="0" applyFont="1" applyFill="1" applyBorder="1" applyAlignment="1">
      <alignment vertical="center"/>
    </xf>
    <xf numFmtId="0" fontId="3" fillId="2" borderId="19" xfId="0" applyFont="1" applyFill="1" applyBorder="1" applyAlignment="1">
      <alignment vertical="center" wrapText="1"/>
    </xf>
    <xf numFmtId="0" fontId="13" fillId="2" borderId="1" xfId="0" applyFont="1" applyFill="1" applyBorder="1" applyAlignment="1">
      <alignment horizontal="center" vertical="center" wrapText="1"/>
    </xf>
    <xf numFmtId="169" fontId="13" fillId="2" borderId="1" xfId="0" applyNumberFormat="1" applyFont="1" applyFill="1" applyBorder="1" applyAlignment="1">
      <alignment horizontal="center" vertical="center" wrapText="1"/>
    </xf>
    <xf numFmtId="169" fontId="13" fillId="2" borderId="1" xfId="0" applyNumberFormat="1" applyFont="1" applyFill="1" applyBorder="1" applyAlignment="1">
      <alignment vertical="center" wrapText="1"/>
    </xf>
    <xf numFmtId="169" fontId="3" fillId="2" borderId="20" xfId="0" applyNumberFormat="1" applyFont="1" applyFill="1" applyBorder="1" applyAlignment="1">
      <alignment vertical="center" wrapText="1"/>
    </xf>
    <xf numFmtId="0" fontId="18" fillId="2" borderId="23" xfId="0" applyFont="1" applyFill="1" applyBorder="1" applyAlignment="1">
      <alignment vertical="center" wrapText="1"/>
    </xf>
    <xf numFmtId="0" fontId="38" fillId="0" borderId="22" xfId="0" applyFont="1" applyBorder="1" applyAlignment="1">
      <alignment horizontal="center" vertical="center" wrapText="1"/>
    </xf>
    <xf numFmtId="0" fontId="38" fillId="0" borderId="13" xfId="0" applyFont="1" applyBorder="1" applyAlignment="1">
      <alignment horizontal="center" vertical="center" wrapText="1"/>
    </xf>
    <xf numFmtId="3" fontId="36" fillId="0" borderId="32" xfId="0" applyNumberFormat="1" applyFont="1" applyBorder="1" applyAlignment="1">
      <alignment horizontal="center" vertical="center" wrapText="1"/>
    </xf>
    <xf numFmtId="0" fontId="18" fillId="2" borderId="24" xfId="0" applyFont="1" applyFill="1" applyBorder="1" applyAlignment="1">
      <alignment vertical="center" wrapText="1"/>
    </xf>
    <xf numFmtId="0" fontId="21" fillId="5" borderId="44" xfId="0" applyFont="1" applyFill="1" applyBorder="1" applyAlignment="1">
      <alignment horizontal="center" vertical="center" wrapText="1"/>
    </xf>
    <xf numFmtId="0" fontId="6" fillId="0" borderId="18" xfId="0" applyFont="1" applyBorder="1" applyAlignment="1">
      <alignment vertical="center" wrapText="1"/>
    </xf>
    <xf numFmtId="0" fontId="13" fillId="0" borderId="1" xfId="0" applyFont="1" applyBorder="1" applyAlignment="1">
      <alignment horizontal="center" vertical="center" wrapText="1"/>
    </xf>
    <xf numFmtId="3" fontId="13" fillId="0" borderId="1" xfId="0" applyNumberFormat="1" applyFont="1" applyBorder="1" applyAlignment="1">
      <alignment horizontal="center" vertical="center" wrapText="1"/>
    </xf>
    <xf numFmtId="3" fontId="13" fillId="0" borderId="1" xfId="0" applyNumberFormat="1" applyFont="1" applyBorder="1" applyAlignment="1">
      <alignment vertical="center" wrapText="1"/>
    </xf>
    <xf numFmtId="3" fontId="6" fillId="0" borderId="17" xfId="0" applyNumberFormat="1" applyFont="1" applyBorder="1" applyAlignment="1">
      <alignment vertical="center" wrapText="1"/>
    </xf>
    <xf numFmtId="3" fontId="6" fillId="0" borderId="45" xfId="0" applyNumberFormat="1" applyFont="1" applyBorder="1" applyAlignment="1">
      <alignment vertical="center" wrapText="1"/>
    </xf>
    <xf numFmtId="1" fontId="21" fillId="5" borderId="47" xfId="0" applyNumberFormat="1" applyFont="1" applyFill="1" applyBorder="1" applyAlignment="1">
      <alignment horizontal="center" vertical="center" wrapText="1"/>
    </xf>
    <xf numFmtId="0" fontId="21" fillId="5" borderId="15" xfId="0" applyFont="1" applyFill="1" applyBorder="1" applyAlignment="1">
      <alignment horizontal="center" vertical="center" wrapText="1"/>
    </xf>
    <xf numFmtId="0" fontId="21" fillId="5" borderId="16" xfId="0" applyFont="1" applyFill="1" applyBorder="1" applyAlignment="1">
      <alignment horizontal="center" vertical="center" wrapText="1"/>
    </xf>
    <xf numFmtId="0" fontId="21" fillId="5" borderId="48" xfId="0" applyFont="1" applyFill="1" applyBorder="1" applyAlignment="1">
      <alignment horizontal="center" vertical="center" wrapText="1"/>
    </xf>
    <xf numFmtId="0" fontId="18" fillId="7" borderId="42" xfId="0" applyFont="1" applyFill="1" applyBorder="1" applyAlignment="1">
      <alignment horizontal="left" vertical="center"/>
    </xf>
    <xf numFmtId="0" fontId="18" fillId="7" borderId="23" xfId="0" applyFont="1" applyFill="1" applyBorder="1" applyAlignment="1">
      <alignment horizontal="left" vertical="center"/>
    </xf>
    <xf numFmtId="0" fontId="18" fillId="7" borderId="24" xfId="0" applyFont="1" applyFill="1" applyBorder="1" applyAlignment="1">
      <alignment horizontal="left" vertical="center"/>
    </xf>
    <xf numFmtId="0" fontId="25" fillId="0" borderId="18" xfId="0" applyFont="1" applyBorder="1" applyAlignment="1">
      <alignment vertical="center" wrapText="1"/>
    </xf>
    <xf numFmtId="0" fontId="6" fillId="2" borderId="35" xfId="0" applyFont="1" applyFill="1" applyBorder="1" applyAlignment="1">
      <alignment vertical="center"/>
    </xf>
    <xf numFmtId="175" fontId="22" fillId="2" borderId="19" xfId="0" applyNumberFormat="1" applyFont="1" applyFill="1" applyBorder="1" applyAlignment="1" applyProtection="1">
      <alignment horizontal="center" vertical="center"/>
      <protection locked="0"/>
    </xf>
    <xf numFmtId="3" fontId="25" fillId="2" borderId="20" xfId="0" applyNumberFormat="1" applyFont="1" applyFill="1" applyBorder="1" applyAlignment="1">
      <alignment horizontal="right" vertical="center"/>
    </xf>
    <xf numFmtId="3" fontId="25" fillId="2" borderId="35" xfId="0" applyNumberFormat="1" applyFont="1" applyFill="1" applyBorder="1" applyAlignment="1">
      <alignment horizontal="right" vertical="center"/>
    </xf>
    <xf numFmtId="3" fontId="25" fillId="2" borderId="45" xfId="0" applyNumberFormat="1" applyFont="1" applyFill="1" applyBorder="1" applyAlignment="1">
      <alignment horizontal="right" vertical="center"/>
    </xf>
    <xf numFmtId="4" fontId="19" fillId="2" borderId="45" xfId="0" applyNumberFormat="1" applyFont="1" applyFill="1" applyBorder="1" applyAlignment="1">
      <alignment horizontal="center" vertical="center"/>
    </xf>
    <xf numFmtId="0" fontId="6" fillId="0" borderId="35" xfId="0" applyFont="1" applyBorder="1" applyAlignment="1">
      <alignment vertical="center"/>
    </xf>
    <xf numFmtId="0" fontId="3" fillId="2" borderId="19" xfId="0" applyFont="1" applyFill="1" applyBorder="1" applyAlignment="1">
      <alignment horizontal="left" vertical="center" wrapText="1"/>
    </xf>
    <xf numFmtId="0" fontId="18" fillId="7" borderId="49" xfId="0" applyFont="1" applyFill="1" applyBorder="1" applyAlignment="1">
      <alignment vertical="center"/>
    </xf>
    <xf numFmtId="175" fontId="18" fillId="7" borderId="47" xfId="0" applyNumberFormat="1" applyFont="1" applyFill="1" applyBorder="1" applyAlignment="1">
      <alignment horizontal="center" vertical="center"/>
    </xf>
    <xf numFmtId="3" fontId="19" fillId="7" borderId="15" xfId="0" applyNumberFormat="1" applyFont="1" applyFill="1" applyBorder="1" applyAlignment="1">
      <alignment vertical="center" wrapText="1"/>
    </xf>
    <xf numFmtId="3" fontId="19" fillId="7" borderId="16" xfId="0" applyNumberFormat="1" applyFont="1" applyFill="1" applyBorder="1" applyAlignment="1">
      <alignment horizontal="right" vertical="center"/>
    </xf>
    <xf numFmtId="3" fontId="19" fillId="7" borderId="49" xfId="0" applyNumberFormat="1" applyFont="1" applyFill="1" applyBorder="1" applyAlignment="1">
      <alignment horizontal="right" vertical="center"/>
    </xf>
    <xf numFmtId="3" fontId="19" fillId="7" borderId="48" xfId="0" applyNumberFormat="1" applyFont="1" applyFill="1" applyBorder="1" applyAlignment="1">
      <alignment horizontal="right" vertical="center"/>
    </xf>
    <xf numFmtId="0" fontId="5" fillId="2" borderId="49" xfId="0" applyFont="1" applyFill="1" applyBorder="1" applyAlignment="1">
      <alignment vertical="center" wrapText="1"/>
    </xf>
    <xf numFmtId="0" fontId="5" fillId="2" borderId="50" xfId="0" applyFont="1" applyFill="1" applyBorder="1" applyAlignment="1">
      <alignment horizontal="center" vertical="center" wrapText="1"/>
    </xf>
    <xf numFmtId="169" fontId="5" fillId="2" borderId="50" xfId="0" applyNumberFormat="1" applyFont="1" applyFill="1" applyBorder="1" applyAlignment="1">
      <alignment horizontal="center" vertical="center" wrapText="1"/>
    </xf>
    <xf numFmtId="3" fontId="5" fillId="2" borderId="50" xfId="0" applyNumberFormat="1" applyFont="1" applyFill="1" applyBorder="1" applyAlignment="1">
      <alignment vertical="center" wrapText="1"/>
    </xf>
    <xf numFmtId="169" fontId="5" fillId="2" borderId="16" xfId="0" applyNumberFormat="1" applyFont="1" applyFill="1" applyBorder="1" applyAlignment="1">
      <alignment vertical="center" wrapText="1"/>
    </xf>
    <xf numFmtId="0" fontId="6" fillId="0" borderId="18" xfId="0" applyFont="1" applyBorder="1" applyAlignment="1">
      <alignment horizontal="left" vertical="center" wrapText="1"/>
    </xf>
    <xf numFmtId="0" fontId="18" fillId="0" borderId="51" xfId="0" applyFont="1" applyBorder="1" applyAlignment="1">
      <alignment vertical="center" wrapText="1"/>
    </xf>
    <xf numFmtId="0" fontId="18" fillId="0" borderId="50" xfId="0" applyFont="1" applyBorder="1" applyAlignment="1">
      <alignment horizontal="center" vertical="center" wrapText="1"/>
    </xf>
    <xf numFmtId="169" fontId="18" fillId="0" borderId="50" xfId="0" applyNumberFormat="1" applyFont="1" applyBorder="1" applyAlignment="1">
      <alignment horizontal="center" vertical="center" wrapText="1"/>
    </xf>
    <xf numFmtId="3" fontId="18" fillId="0" borderId="50" xfId="0" applyNumberFormat="1" applyFont="1" applyBorder="1" applyAlignment="1">
      <alignment vertical="center" wrapText="1"/>
    </xf>
    <xf numFmtId="3" fontId="18" fillId="0" borderId="48" xfId="0" applyNumberFormat="1" applyFont="1" applyBorder="1" applyAlignment="1">
      <alignment vertical="center" wrapText="1"/>
    </xf>
    <xf numFmtId="0" fontId="6" fillId="0" borderId="35" xfId="0" quotePrefix="1" applyFont="1" applyBorder="1" applyAlignment="1">
      <alignment horizontal="left" vertical="center"/>
    </xf>
    <xf numFmtId="169" fontId="25" fillId="0" borderId="19" xfId="0" applyNumberFormat="1" applyFont="1" applyBorder="1" applyAlignment="1">
      <alignment horizontal="center" vertical="center"/>
    </xf>
    <xf numFmtId="3" fontId="25" fillId="0" borderId="1" xfId="0" applyNumberFormat="1" applyFont="1" applyBorder="1" applyAlignment="1">
      <alignment horizontal="right" vertical="center" wrapText="1"/>
    </xf>
    <xf numFmtId="3" fontId="25" fillId="0" borderId="20" xfId="0" applyNumberFormat="1" applyFont="1" applyBorder="1" applyAlignment="1">
      <alignment horizontal="right" vertical="center"/>
    </xf>
    <xf numFmtId="3" fontId="25" fillId="0" borderId="35" xfId="0" applyNumberFormat="1" applyFont="1" applyBorder="1" applyAlignment="1">
      <alignment horizontal="right" vertical="center"/>
    </xf>
    <xf numFmtId="3" fontId="25" fillId="0" borderId="45" xfId="0" applyNumberFormat="1" applyFont="1" applyBorder="1" applyAlignment="1">
      <alignment horizontal="right" vertical="center"/>
    </xf>
    <xf numFmtId="0" fontId="6" fillId="2" borderId="35" xfId="0" quotePrefix="1" applyFont="1" applyFill="1" applyBorder="1" applyAlignment="1">
      <alignment horizontal="left" vertical="center"/>
    </xf>
    <xf numFmtId="169" fontId="25" fillId="2" borderId="19" xfId="0" applyNumberFormat="1" applyFont="1" applyFill="1" applyBorder="1" applyAlignment="1">
      <alignment horizontal="center" vertical="center"/>
    </xf>
    <xf numFmtId="3" fontId="25" fillId="2" borderId="1" xfId="0" applyNumberFormat="1" applyFont="1" applyFill="1" applyBorder="1" applyAlignment="1">
      <alignment horizontal="right" vertical="center" wrapText="1"/>
    </xf>
    <xf numFmtId="3" fontId="3" fillId="2" borderId="21" xfId="0" applyNumberFormat="1" applyFont="1" applyFill="1" applyBorder="1" applyAlignment="1">
      <alignment vertical="center" wrapText="1"/>
    </xf>
    <xf numFmtId="0" fontId="3" fillId="2" borderId="13" xfId="0" applyFont="1" applyFill="1" applyBorder="1" applyAlignment="1">
      <alignment horizontal="center" vertical="center" wrapText="1"/>
    </xf>
    <xf numFmtId="169" fontId="3" fillId="2" borderId="3" xfId="0" applyNumberFormat="1" applyFont="1" applyFill="1" applyBorder="1" applyAlignment="1">
      <alignment vertical="center" wrapText="1"/>
    </xf>
    <xf numFmtId="0" fontId="18" fillId="2" borderId="2" xfId="0" applyFont="1" applyFill="1" applyBorder="1" applyAlignment="1">
      <alignment horizontal="left" vertical="center" wrapText="1"/>
    </xf>
    <xf numFmtId="0" fontId="18" fillId="2" borderId="11" xfId="0" applyFont="1" applyFill="1" applyBorder="1" applyAlignment="1">
      <alignment horizontal="left" vertical="center" wrapText="1"/>
    </xf>
    <xf numFmtId="3" fontId="0" fillId="0" borderId="0" xfId="0" applyNumberFormat="1" applyAlignment="1">
      <alignment vertical="center"/>
    </xf>
    <xf numFmtId="169" fontId="25" fillId="0" borderId="19" xfId="0" applyNumberFormat="1" applyFont="1" applyBorder="1" applyAlignment="1">
      <alignment horizontal="center" vertical="center" wrapText="1"/>
    </xf>
    <xf numFmtId="3" fontId="25" fillId="0" borderId="20" xfId="0" applyNumberFormat="1" applyFont="1" applyBorder="1" applyAlignment="1">
      <alignment horizontal="right" vertical="center" wrapText="1"/>
    </xf>
    <xf numFmtId="3" fontId="25" fillId="0" borderId="35" xfId="0" applyNumberFormat="1" applyFont="1" applyBorder="1" applyAlignment="1">
      <alignment horizontal="right" vertical="center" wrapText="1"/>
    </xf>
    <xf numFmtId="3" fontId="25" fillId="0" borderId="45" xfId="0" applyNumberFormat="1" applyFont="1" applyBorder="1" applyAlignment="1">
      <alignment horizontal="right" vertical="center" wrapText="1"/>
    </xf>
    <xf numFmtId="169" fontId="25" fillId="2" borderId="19" xfId="0" applyNumberFormat="1" applyFont="1" applyFill="1" applyBorder="1" applyAlignment="1">
      <alignment horizontal="center" vertical="center" wrapText="1"/>
    </xf>
    <xf numFmtId="3" fontId="25" fillId="2" borderId="20" xfId="0" applyNumberFormat="1" applyFont="1" applyFill="1" applyBorder="1" applyAlignment="1">
      <alignment horizontal="right" vertical="center" wrapText="1"/>
    </xf>
    <xf numFmtId="3" fontId="25" fillId="2" borderId="35" xfId="0" applyNumberFormat="1" applyFont="1" applyFill="1" applyBorder="1" applyAlignment="1">
      <alignment horizontal="right" vertical="center" wrapText="1"/>
    </xf>
    <xf numFmtId="3" fontId="25" fillId="2" borderId="45" xfId="0" applyNumberFormat="1" applyFont="1" applyFill="1" applyBorder="1" applyAlignment="1">
      <alignment horizontal="right" vertical="center" wrapText="1"/>
    </xf>
    <xf numFmtId="3" fontId="3" fillId="2" borderId="19" xfId="0" applyNumberFormat="1" applyFont="1" applyFill="1" applyBorder="1" applyAlignment="1">
      <alignment vertical="center" wrapText="1"/>
    </xf>
    <xf numFmtId="0" fontId="3" fillId="2" borderId="18" xfId="0" applyFont="1" applyFill="1" applyBorder="1" applyAlignment="1">
      <alignment horizontal="center" vertical="center" wrapText="1"/>
    </xf>
    <xf numFmtId="169" fontId="3" fillId="2" borderId="1" xfId="0" applyNumberFormat="1" applyFont="1" applyFill="1" applyBorder="1" applyAlignment="1">
      <alignment vertical="center" wrapText="1"/>
    </xf>
    <xf numFmtId="3" fontId="6" fillId="0" borderId="13" xfId="0" applyNumberFormat="1" applyFont="1" applyBorder="1" applyAlignment="1">
      <alignment vertical="center" wrapText="1"/>
    </xf>
    <xf numFmtId="0" fontId="6" fillId="0" borderId="13" xfId="0" applyFont="1" applyBorder="1" applyAlignment="1">
      <alignment horizontal="center" vertical="center" wrapText="1"/>
    </xf>
    <xf numFmtId="3" fontId="25" fillId="0" borderId="3" xfId="0" applyNumberFormat="1" applyFont="1" applyBorder="1" applyAlignment="1">
      <alignment vertical="center" wrapText="1"/>
    </xf>
    <xf numFmtId="3" fontId="6" fillId="0" borderId="3" xfId="0" applyNumberFormat="1" applyFont="1" applyBorder="1" applyAlignment="1">
      <alignment vertical="center" wrapText="1"/>
    </xf>
    <xf numFmtId="3" fontId="6" fillId="0" borderId="44" xfId="0" applyNumberFormat="1" applyFont="1" applyBorder="1" applyAlignment="1">
      <alignment vertical="center" wrapText="1"/>
    </xf>
    <xf numFmtId="3" fontId="6" fillId="0" borderId="18" xfId="0" applyNumberFormat="1" applyFont="1" applyBorder="1" applyAlignment="1">
      <alignment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vertical="center" wrapText="1"/>
    </xf>
    <xf numFmtId="3" fontId="3" fillId="2" borderId="52" xfId="0" quotePrefix="1" applyNumberFormat="1" applyFont="1" applyFill="1" applyBorder="1" applyAlignment="1">
      <alignment horizontal="left" vertical="center" wrapText="1"/>
    </xf>
    <xf numFmtId="0" fontId="3" fillId="2" borderId="29" xfId="0" applyFont="1" applyFill="1" applyBorder="1" applyAlignment="1">
      <alignment horizontal="center" vertical="center" wrapText="1"/>
    </xf>
    <xf numFmtId="0" fontId="5" fillId="2" borderId="53" xfId="0" applyFont="1" applyFill="1" applyBorder="1" applyAlignment="1">
      <alignment vertical="center" wrapText="1"/>
    </xf>
    <xf numFmtId="0" fontId="5" fillId="2" borderId="54" xfId="0" applyFont="1" applyFill="1" applyBorder="1" applyAlignment="1">
      <alignment horizontal="center" vertical="center" wrapText="1"/>
    </xf>
    <xf numFmtId="3" fontId="5" fillId="2" borderId="55" xfId="0" applyNumberFormat="1" applyFont="1" applyFill="1" applyBorder="1" applyAlignment="1">
      <alignment vertical="center" wrapText="1"/>
    </xf>
    <xf numFmtId="169" fontId="5" fillId="2" borderId="40" xfId="0" applyNumberFormat="1" applyFont="1" applyFill="1" applyBorder="1" applyAlignment="1">
      <alignment vertical="center" wrapText="1"/>
    </xf>
    <xf numFmtId="3" fontId="6" fillId="0" borderId="29" xfId="0" quotePrefix="1" applyNumberFormat="1" applyFont="1" applyBorder="1" applyAlignment="1">
      <alignment horizontal="left" vertical="center" wrapText="1"/>
    </xf>
    <xf numFmtId="0" fontId="6" fillId="0" borderId="29" xfId="0" applyFont="1" applyBorder="1" applyAlignment="1">
      <alignment horizontal="center" vertical="center" wrapText="1"/>
    </xf>
    <xf numFmtId="3" fontId="6" fillId="0" borderId="48" xfId="0" applyNumberFormat="1" applyFont="1" applyBorder="1" applyAlignment="1">
      <alignment vertical="center" wrapText="1"/>
    </xf>
    <xf numFmtId="169" fontId="19" fillId="7" borderId="47" xfId="0" applyNumberFormat="1" applyFont="1" applyFill="1" applyBorder="1" applyAlignment="1">
      <alignment horizontal="center" vertical="center"/>
    </xf>
    <xf numFmtId="3" fontId="19" fillId="7" borderId="15" xfId="0" applyNumberFormat="1" applyFont="1" applyFill="1" applyBorder="1" applyAlignment="1">
      <alignment horizontal="right" vertical="center" wrapText="1"/>
    </xf>
    <xf numFmtId="3" fontId="19" fillId="7" borderId="16" xfId="0" applyNumberFormat="1" applyFont="1" applyFill="1" applyBorder="1" applyAlignment="1">
      <alignment horizontal="right" vertical="center" wrapText="1"/>
    </xf>
    <xf numFmtId="3" fontId="19" fillId="7" borderId="49" xfId="0" applyNumberFormat="1" applyFont="1" applyFill="1" applyBorder="1" applyAlignment="1">
      <alignment horizontal="right" vertical="center" wrapText="1"/>
    </xf>
    <xf numFmtId="3" fontId="19" fillId="7" borderId="48" xfId="0" applyNumberFormat="1" applyFont="1" applyFill="1" applyBorder="1" applyAlignment="1">
      <alignment horizontal="right" vertical="center" wrapText="1"/>
    </xf>
    <xf numFmtId="3" fontId="0" fillId="4" borderId="0" xfId="0" applyNumberFormat="1" applyFill="1" applyAlignment="1">
      <alignment vertical="center"/>
    </xf>
    <xf numFmtId="3" fontId="3" fillId="2" borderId="55" xfId="0" applyNumberFormat="1" applyFont="1" applyFill="1" applyBorder="1" applyAlignment="1">
      <alignment vertical="center" wrapText="1"/>
    </xf>
    <xf numFmtId="0" fontId="18" fillId="0" borderId="54" xfId="0" applyFont="1" applyBorder="1" applyAlignment="1">
      <alignment vertical="center" wrapText="1"/>
    </xf>
    <xf numFmtId="0" fontId="18" fillId="0" borderId="54" xfId="0" applyFont="1" applyBorder="1" applyAlignment="1">
      <alignment horizontal="center" vertical="center" wrapText="1"/>
    </xf>
    <xf numFmtId="3" fontId="18" fillId="0" borderId="55" xfId="0" applyNumberFormat="1" applyFont="1" applyBorder="1" applyAlignment="1">
      <alignment vertical="center" wrapText="1"/>
    </xf>
    <xf numFmtId="3" fontId="18" fillId="0" borderId="40" xfId="0" applyNumberFormat="1" applyFont="1" applyBorder="1" applyAlignment="1">
      <alignment vertical="center" wrapText="1"/>
    </xf>
    <xf numFmtId="3" fontId="18" fillId="0" borderId="41" xfId="0" applyNumberFormat="1" applyFont="1" applyBorder="1" applyAlignment="1">
      <alignment vertical="center" wrapText="1"/>
    </xf>
    <xf numFmtId="0" fontId="6" fillId="0" borderId="31" xfId="0" quotePrefix="1" applyFont="1" applyBorder="1" applyAlignment="1">
      <alignment horizontal="left" vertical="center"/>
    </xf>
    <xf numFmtId="169" fontId="19" fillId="0" borderId="56" xfId="0" applyNumberFormat="1" applyFont="1" applyBorder="1" applyAlignment="1">
      <alignment horizontal="center" vertical="center"/>
    </xf>
    <xf numFmtId="3" fontId="25" fillId="0" borderId="34" xfId="0" applyNumberFormat="1" applyFont="1" applyBorder="1" applyAlignment="1">
      <alignment horizontal="right" vertical="center" wrapText="1"/>
    </xf>
    <xf numFmtId="3" fontId="25" fillId="0" borderId="57" xfId="0" applyNumberFormat="1" applyFont="1" applyBorder="1" applyAlignment="1">
      <alignment horizontal="right" vertical="center" wrapText="1"/>
    </xf>
    <xf numFmtId="3" fontId="25" fillId="0" borderId="31" xfId="0" applyNumberFormat="1" applyFont="1" applyBorder="1" applyAlignment="1">
      <alignment horizontal="right" vertical="center" wrapText="1"/>
    </xf>
    <xf numFmtId="3" fontId="25" fillId="0" borderId="58" xfId="0" applyNumberFormat="1" applyFont="1" applyBorder="1" applyAlignment="1">
      <alignment horizontal="right" vertical="center" wrapText="1"/>
    </xf>
    <xf numFmtId="0" fontId="6" fillId="2" borderId="31" xfId="0" quotePrefix="1" applyFont="1" applyFill="1" applyBorder="1" applyAlignment="1">
      <alignment horizontal="left" vertical="center"/>
    </xf>
    <xf numFmtId="169" fontId="19" fillId="2" borderId="56" xfId="0" applyNumberFormat="1" applyFont="1" applyFill="1" applyBorder="1" applyAlignment="1">
      <alignment horizontal="center" vertical="center"/>
    </xf>
    <xf numFmtId="3" fontId="25" fillId="2" borderId="34" xfId="0" applyNumberFormat="1" applyFont="1" applyFill="1" applyBorder="1" applyAlignment="1">
      <alignment horizontal="right" vertical="center" wrapText="1"/>
    </xf>
    <xf numFmtId="3" fontId="25" fillId="2" borderId="57" xfId="0" applyNumberFormat="1" applyFont="1" applyFill="1" applyBorder="1" applyAlignment="1">
      <alignment horizontal="right" vertical="center" wrapText="1"/>
    </xf>
    <xf numFmtId="3" fontId="25" fillId="2" borderId="31" xfId="0" applyNumberFormat="1" applyFont="1" applyFill="1" applyBorder="1" applyAlignment="1">
      <alignment horizontal="right" vertical="center" wrapText="1"/>
    </xf>
    <xf numFmtId="3" fontId="25" fillId="2" borderId="58" xfId="0" applyNumberFormat="1" applyFont="1" applyFill="1" applyBorder="1" applyAlignment="1">
      <alignment horizontal="right" vertical="center" wrapText="1"/>
    </xf>
    <xf numFmtId="0" fontId="18" fillId="6" borderId="54" xfId="0" applyFont="1" applyFill="1" applyBorder="1" applyAlignment="1">
      <alignment vertical="center" wrapText="1"/>
    </xf>
    <xf numFmtId="0" fontId="18" fillId="6" borderId="54" xfId="0" applyFont="1" applyFill="1" applyBorder="1" applyAlignment="1">
      <alignment horizontal="center" vertical="center" wrapText="1"/>
    </xf>
    <xf numFmtId="3" fontId="6" fillId="6" borderId="55" xfId="0" applyNumberFormat="1" applyFont="1" applyFill="1" applyBorder="1" applyAlignment="1">
      <alignment vertical="center" wrapText="1"/>
    </xf>
    <xf numFmtId="3" fontId="18" fillId="6" borderId="40" xfId="0" applyNumberFormat="1" applyFont="1" applyFill="1" applyBorder="1" applyAlignment="1">
      <alignment vertical="center" wrapText="1"/>
    </xf>
    <xf numFmtId="3" fontId="18" fillId="6" borderId="41" xfId="0" applyNumberFormat="1" applyFont="1" applyFill="1" applyBorder="1" applyAlignment="1">
      <alignment vertical="center" wrapText="1"/>
    </xf>
    <xf numFmtId="0" fontId="6" fillId="0" borderId="27" xfId="0" quotePrefix="1" applyFont="1" applyBorder="1" applyAlignment="1">
      <alignment horizontal="left" vertical="center"/>
    </xf>
    <xf numFmtId="169" fontId="6" fillId="0" borderId="52" xfId="0" applyNumberFormat="1" applyFont="1" applyBorder="1" applyAlignment="1">
      <alignment horizontal="center" vertical="center"/>
    </xf>
    <xf numFmtId="3" fontId="25" fillId="0" borderId="30" xfId="0" applyNumberFormat="1" applyFont="1" applyBorder="1" applyAlignment="1">
      <alignment horizontal="right" vertical="center" wrapText="1"/>
    </xf>
    <xf numFmtId="3" fontId="25" fillId="0" borderId="59" xfId="0" applyNumberFormat="1" applyFont="1" applyBorder="1" applyAlignment="1">
      <alignment horizontal="right" vertical="center"/>
    </xf>
    <xf numFmtId="3" fontId="25" fillId="0" borderId="27" xfId="0" applyNumberFormat="1" applyFont="1" applyBorder="1" applyAlignment="1">
      <alignment horizontal="right" vertical="center"/>
    </xf>
    <xf numFmtId="3" fontId="25" fillId="0" borderId="60" xfId="0" applyNumberFormat="1" applyFont="1" applyBorder="1" applyAlignment="1">
      <alignment horizontal="right" vertical="center"/>
    </xf>
    <xf numFmtId="0" fontId="6" fillId="2" borderId="27" xfId="0" quotePrefix="1" applyFont="1" applyFill="1" applyBorder="1" applyAlignment="1">
      <alignment horizontal="left" vertical="center"/>
    </xf>
    <xf numFmtId="169" fontId="6" fillId="2" borderId="52" xfId="0" applyNumberFormat="1" applyFont="1" applyFill="1" applyBorder="1" applyAlignment="1">
      <alignment horizontal="center" vertical="center"/>
    </xf>
    <xf numFmtId="3" fontId="25" fillId="2" borderId="30" xfId="0" applyNumberFormat="1" applyFont="1" applyFill="1" applyBorder="1" applyAlignment="1">
      <alignment horizontal="right" vertical="center" wrapText="1"/>
    </xf>
    <xf numFmtId="3" fontId="25" fillId="2" borderId="59" xfId="0" applyNumberFormat="1" applyFont="1" applyFill="1" applyBorder="1" applyAlignment="1">
      <alignment horizontal="right" vertical="center"/>
    </xf>
    <xf numFmtId="3" fontId="25" fillId="2" borderId="27" xfId="0" applyNumberFormat="1" applyFont="1" applyFill="1" applyBorder="1" applyAlignment="1">
      <alignment horizontal="right" vertical="center"/>
    </xf>
    <xf numFmtId="3" fontId="25" fillId="2" borderId="60" xfId="0" applyNumberFormat="1" applyFont="1" applyFill="1" applyBorder="1" applyAlignment="1">
      <alignment horizontal="right" vertical="center"/>
    </xf>
    <xf numFmtId="0" fontId="3" fillId="2" borderId="21" xfId="0" quotePrefix="1" applyFont="1" applyFill="1" applyBorder="1" applyAlignment="1">
      <alignment horizontal="left" vertical="center" wrapText="1"/>
    </xf>
    <xf numFmtId="0" fontId="3" fillId="2" borderId="13" xfId="0" quotePrefix="1" applyFont="1" applyFill="1" applyBorder="1" applyAlignment="1">
      <alignment horizontal="center" vertical="center" wrapText="1"/>
    </xf>
    <xf numFmtId="3" fontId="3" fillId="2" borderId="3" xfId="0" applyNumberFormat="1" applyFont="1" applyFill="1" applyBorder="1" applyAlignment="1">
      <alignment vertical="center" wrapText="1"/>
    </xf>
    <xf numFmtId="169" fontId="3" fillId="2" borderId="10" xfId="0" applyNumberFormat="1" applyFont="1" applyFill="1" applyBorder="1" applyAlignment="1">
      <alignment vertical="center" wrapText="1"/>
    </xf>
    <xf numFmtId="0" fontId="18" fillId="0" borderId="49" xfId="0" applyFont="1" applyBorder="1" applyAlignment="1">
      <alignment vertical="center"/>
    </xf>
    <xf numFmtId="0" fontId="6" fillId="0" borderId="47" xfId="0" applyFont="1" applyBorder="1" applyAlignment="1">
      <alignment vertical="center"/>
    </xf>
    <xf numFmtId="0" fontId="6" fillId="0" borderId="15" xfId="0" applyFont="1" applyBorder="1" applyAlignment="1">
      <alignment vertical="center"/>
    </xf>
    <xf numFmtId="3" fontId="19" fillId="0" borderId="16" xfId="0" applyNumberFormat="1" applyFont="1" applyBorder="1" applyAlignment="1">
      <alignment horizontal="right" vertical="center" wrapText="1"/>
    </xf>
    <xf numFmtId="3" fontId="19" fillId="0" borderId="61" xfId="0" applyNumberFormat="1" applyFont="1" applyBorder="1" applyAlignment="1">
      <alignment horizontal="right" vertical="center" wrapText="1"/>
    </xf>
    <xf numFmtId="3" fontId="19" fillId="0" borderId="48" xfId="0" applyNumberFormat="1" applyFont="1" applyBorder="1" applyAlignment="1">
      <alignment horizontal="right" vertical="center" wrapText="1"/>
    </xf>
    <xf numFmtId="0" fontId="6" fillId="7" borderId="47" xfId="0" applyFont="1" applyFill="1" applyBorder="1" applyAlignment="1">
      <alignment vertical="center"/>
    </xf>
    <xf numFmtId="0" fontId="6" fillId="7" borderId="15" xfId="0" applyFont="1" applyFill="1" applyBorder="1" applyAlignment="1">
      <alignment vertical="center"/>
    </xf>
    <xf numFmtId="3" fontId="19" fillId="7" borderId="61" xfId="0" applyNumberFormat="1" applyFont="1" applyFill="1" applyBorder="1" applyAlignment="1">
      <alignment horizontal="right" vertical="center" wrapText="1"/>
    </xf>
    <xf numFmtId="0" fontId="3" fillId="2" borderId="19" xfId="0" quotePrefix="1" applyFont="1" applyFill="1" applyBorder="1" applyAlignment="1">
      <alignment horizontal="left" vertical="center" wrapText="1"/>
    </xf>
    <xf numFmtId="0" fontId="3" fillId="2" borderId="18" xfId="0" quotePrefix="1" applyFont="1" applyFill="1" applyBorder="1" applyAlignment="1">
      <alignment horizontal="center" vertical="center" wrapText="1"/>
    </xf>
    <xf numFmtId="3" fontId="3" fillId="2" borderId="1" xfId="0" applyNumberFormat="1" applyFont="1" applyFill="1" applyBorder="1" applyAlignment="1">
      <alignment vertical="center" wrapText="1"/>
    </xf>
    <xf numFmtId="0" fontId="6" fillId="0" borderId="13" xfId="0" quotePrefix="1" applyFont="1" applyBorder="1" applyAlignment="1">
      <alignment horizontal="left" vertical="center" wrapText="1"/>
    </xf>
    <xf numFmtId="0" fontId="6" fillId="0" borderId="13" xfId="0" quotePrefix="1" applyFont="1" applyBorder="1" applyAlignment="1">
      <alignment horizontal="center" vertical="center" wrapText="1"/>
    </xf>
    <xf numFmtId="3" fontId="6" fillId="0" borderId="10" xfId="0" applyNumberFormat="1" applyFont="1" applyBorder="1" applyAlignment="1">
      <alignment vertical="center" wrapText="1"/>
    </xf>
    <xf numFmtId="0" fontId="21" fillId="6" borderId="4" xfId="0" applyFont="1" applyFill="1" applyBorder="1" applyAlignment="1">
      <alignment vertical="center"/>
    </xf>
    <xf numFmtId="1" fontId="21" fillId="6" borderId="53" xfId="0" applyNumberFormat="1" applyFont="1" applyFill="1" applyBorder="1" applyAlignment="1">
      <alignment horizontal="center" vertical="center"/>
    </xf>
    <xf numFmtId="3" fontId="21" fillId="6" borderId="55" xfId="0" applyNumberFormat="1" applyFont="1" applyFill="1" applyBorder="1" applyAlignment="1">
      <alignment vertical="center" wrapText="1"/>
    </xf>
    <xf numFmtId="3" fontId="21" fillId="6" borderId="40" xfId="0" applyNumberFormat="1" applyFont="1" applyFill="1" applyBorder="1" applyAlignment="1">
      <alignment vertical="center" wrapText="1"/>
    </xf>
    <xf numFmtId="3" fontId="21" fillId="6" borderId="4" xfId="0" applyNumberFormat="1" applyFont="1" applyFill="1" applyBorder="1" applyAlignment="1">
      <alignment vertical="center" wrapText="1"/>
    </xf>
    <xf numFmtId="3" fontId="21" fillId="6" borderId="41" xfId="0" applyNumberFormat="1" applyFont="1" applyFill="1" applyBorder="1" applyAlignment="1">
      <alignment vertical="center" wrapText="1"/>
    </xf>
    <xf numFmtId="0" fontId="3" fillId="2" borderId="47" xfId="0" applyFont="1" applyFill="1" applyBorder="1" applyAlignment="1">
      <alignment horizontal="left" vertical="center" wrapText="1"/>
    </xf>
    <xf numFmtId="0" fontId="3" fillId="2" borderId="14" xfId="0" quotePrefix="1" applyFont="1" applyFill="1" applyBorder="1" applyAlignment="1">
      <alignment horizontal="center" vertical="center" wrapText="1"/>
    </xf>
    <xf numFmtId="3" fontId="3" fillId="2" borderId="15" xfId="0" applyNumberFormat="1" applyFont="1" applyFill="1" applyBorder="1" applyAlignment="1">
      <alignment vertical="center" wrapText="1"/>
    </xf>
    <xf numFmtId="169" fontId="3" fillId="2" borderId="16" xfId="0" applyNumberFormat="1" applyFont="1" applyFill="1" applyBorder="1" applyAlignment="1">
      <alignment vertical="center" wrapText="1"/>
    </xf>
    <xf numFmtId="0" fontId="6" fillId="0" borderId="18" xfId="0" quotePrefix="1" applyFont="1" applyBorder="1" applyAlignment="1">
      <alignment horizontal="left" vertical="center" wrapText="1"/>
    </xf>
    <xf numFmtId="0" fontId="6" fillId="0" borderId="18" xfId="0" quotePrefix="1" applyFont="1" applyBorder="1" applyAlignment="1">
      <alignment horizontal="center" vertical="center" wrapText="1"/>
    </xf>
    <xf numFmtId="3" fontId="6" fillId="0" borderId="20" xfId="0" applyNumberFormat="1" applyFont="1" applyBorder="1" applyAlignment="1">
      <alignment vertical="center" wrapText="1"/>
    </xf>
    <xf numFmtId="0" fontId="6" fillId="2" borderId="5" xfId="0" applyFont="1" applyFill="1" applyBorder="1" applyAlignment="1">
      <alignment vertical="center" wrapText="1"/>
    </xf>
    <xf numFmtId="1" fontId="6" fillId="2" borderId="0" xfId="0" applyNumberFormat="1" applyFont="1" applyFill="1" applyAlignment="1">
      <alignment horizontal="center" vertical="center" wrapText="1"/>
    </xf>
    <xf numFmtId="0" fontId="6" fillId="2" borderId="0" xfId="0" applyFont="1" applyFill="1" applyAlignment="1">
      <alignment vertical="center" wrapText="1"/>
    </xf>
    <xf numFmtId="0" fontId="6" fillId="2" borderId="8" xfId="0" applyFont="1" applyFill="1" applyBorder="1" applyAlignment="1">
      <alignment vertical="center" wrapText="1"/>
    </xf>
    <xf numFmtId="0" fontId="5" fillId="2" borderId="62" xfId="0" applyFont="1" applyFill="1" applyBorder="1" applyAlignment="1">
      <alignment vertical="center" wrapText="1"/>
    </xf>
    <xf numFmtId="0" fontId="5" fillId="2" borderId="63" xfId="0" applyFont="1" applyFill="1" applyBorder="1" applyAlignment="1">
      <alignment horizontal="center" vertical="center" wrapText="1"/>
    </xf>
    <xf numFmtId="3" fontId="5" fillId="2" borderId="64" xfId="0" applyNumberFormat="1" applyFont="1" applyFill="1" applyBorder="1" applyAlignment="1">
      <alignment vertical="center" wrapText="1"/>
    </xf>
    <xf numFmtId="169" fontId="5" fillId="2" borderId="65" xfId="0" applyNumberFormat="1" applyFont="1" applyFill="1" applyBorder="1" applyAlignment="1">
      <alignment vertical="center" wrapText="1"/>
    </xf>
    <xf numFmtId="0" fontId="6" fillId="0" borderId="14" xfId="0" applyFont="1" applyBorder="1" applyAlignment="1">
      <alignment horizontal="left" vertical="center" wrapText="1"/>
    </xf>
    <xf numFmtId="0" fontId="6" fillId="0" borderId="14" xfId="0" quotePrefix="1" applyFont="1" applyBorder="1" applyAlignment="1">
      <alignment horizontal="center" vertical="center" wrapText="1"/>
    </xf>
    <xf numFmtId="3" fontId="6" fillId="0" borderId="15" xfId="0" applyNumberFormat="1" applyFont="1" applyBorder="1" applyAlignment="1">
      <alignment vertical="center" wrapText="1"/>
    </xf>
    <xf numFmtId="3" fontId="6" fillId="0" borderId="16" xfId="0" applyNumberFormat="1" applyFont="1" applyBorder="1" applyAlignment="1">
      <alignment vertical="center" wrapText="1"/>
    </xf>
    <xf numFmtId="0" fontId="13" fillId="0" borderId="1" xfId="0" applyFont="1" applyBorder="1" applyAlignment="1">
      <alignment vertical="center" wrapText="1"/>
    </xf>
    <xf numFmtId="1" fontId="39" fillId="0" borderId="1" xfId="0" applyNumberFormat="1" applyFont="1" applyBorder="1" applyAlignment="1" applyProtection="1">
      <alignment horizontal="center" vertical="center" wrapText="1"/>
      <protection locked="0"/>
    </xf>
    <xf numFmtId="0" fontId="0" fillId="7" borderId="0" xfId="0" applyFill="1" applyAlignment="1">
      <alignment vertical="center"/>
    </xf>
    <xf numFmtId="175" fontId="13" fillId="0" borderId="1" xfId="0" applyNumberFormat="1" applyFont="1" applyBorder="1" applyAlignment="1">
      <alignment horizontal="center" vertical="center" wrapText="1"/>
    </xf>
    <xf numFmtId="0" fontId="18" fillId="6" borderId="63" xfId="0" applyFont="1" applyFill="1" applyBorder="1" applyAlignment="1">
      <alignment vertical="center" wrapText="1"/>
    </xf>
    <xf numFmtId="0" fontId="18" fillId="6" borderId="63" xfId="0" applyFont="1" applyFill="1" applyBorder="1" applyAlignment="1">
      <alignment horizontal="center" vertical="center" wrapText="1"/>
    </xf>
    <xf numFmtId="3" fontId="18" fillId="6" borderId="64" xfId="0" applyNumberFormat="1" applyFont="1" applyFill="1" applyBorder="1" applyAlignment="1">
      <alignment vertical="center" wrapText="1"/>
    </xf>
    <xf numFmtId="3" fontId="18" fillId="6" borderId="65" xfId="0" applyNumberFormat="1" applyFont="1" applyFill="1" applyBorder="1" applyAlignment="1">
      <alignment vertical="center" wrapText="1"/>
    </xf>
    <xf numFmtId="0" fontId="13" fillId="0" borderId="1" xfId="0" applyFont="1" applyBorder="1" applyAlignment="1">
      <alignment vertical="center"/>
    </xf>
    <xf numFmtId="1" fontId="39" fillId="0" borderId="1" xfId="0" applyNumberFormat="1" applyFont="1" applyBorder="1" applyAlignment="1" applyProtection="1">
      <alignment horizontal="center" vertical="center"/>
      <protection locked="0"/>
    </xf>
    <xf numFmtId="0" fontId="39" fillId="0" borderId="1" xfId="0" applyFont="1" applyBorder="1" applyAlignment="1" applyProtection="1">
      <alignment horizontal="center" vertical="center"/>
      <protection locked="0"/>
    </xf>
    <xf numFmtId="0" fontId="40" fillId="2" borderId="5" xfId="0" applyFont="1" applyFill="1" applyBorder="1" applyAlignment="1">
      <alignment vertical="center"/>
    </xf>
    <xf numFmtId="0" fontId="40" fillId="2" borderId="0" xfId="0" applyFont="1" applyFill="1" applyAlignment="1">
      <alignment vertical="center"/>
    </xf>
    <xf numFmtId="0" fontId="40" fillId="2" borderId="6" xfId="0" applyFont="1" applyFill="1" applyBorder="1" applyAlignment="1">
      <alignment vertical="center"/>
    </xf>
    <xf numFmtId="0" fontId="18" fillId="6" borderId="55" xfId="0" applyFont="1" applyFill="1" applyBorder="1" applyAlignment="1">
      <alignment vertical="center" wrapText="1"/>
    </xf>
    <xf numFmtId="176" fontId="5" fillId="2" borderId="20" xfId="1" applyNumberFormat="1" applyFont="1" applyFill="1" applyBorder="1" applyAlignment="1" applyProtection="1">
      <alignment horizontal="center" vertical="center"/>
    </xf>
    <xf numFmtId="0" fontId="39" fillId="0" borderId="1" xfId="0" applyFont="1" applyBorder="1" applyAlignment="1" applyProtection="1">
      <alignment horizontal="center" vertical="center" wrapText="1"/>
      <protection locked="0"/>
    </xf>
    <xf numFmtId="171" fontId="3" fillId="2" borderId="1" xfId="15" applyNumberFormat="1" applyFont="1" applyFill="1" applyBorder="1" applyAlignment="1" applyProtection="1">
      <alignment horizontal="center" vertical="center"/>
      <protection locked="0"/>
    </xf>
    <xf numFmtId="0" fontId="0" fillId="4" borderId="0" xfId="0" applyFill="1" applyAlignment="1">
      <alignment vertical="center" wrapText="1"/>
    </xf>
    <xf numFmtId="0" fontId="0" fillId="4" borderId="0" xfId="0" applyFill="1" applyAlignment="1">
      <alignment horizontal="center" vertical="center" wrapText="1"/>
    </xf>
    <xf numFmtId="3" fontId="0" fillId="4" borderId="0" xfId="0" applyNumberFormat="1" applyFill="1" applyAlignment="1">
      <alignment vertical="center" wrapText="1"/>
    </xf>
    <xf numFmtId="175" fontId="39" fillId="0" borderId="1" xfId="0" applyNumberFormat="1" applyFont="1" applyBorder="1" applyAlignment="1" applyProtection="1">
      <alignment horizontal="center" vertical="center" wrapText="1"/>
      <protection locked="0"/>
    </xf>
    <xf numFmtId="3" fontId="13" fillId="9" borderId="1" xfId="0" applyNumberFormat="1" applyFont="1" applyFill="1" applyBorder="1" applyAlignment="1">
      <alignment horizontal="center" vertical="center" wrapText="1"/>
    </xf>
    <xf numFmtId="1" fontId="13" fillId="0" borderId="30" xfId="0" applyNumberFormat="1" applyFont="1" applyBorder="1" applyAlignment="1">
      <alignment horizontal="center" vertical="center" wrapText="1"/>
    </xf>
    <xf numFmtId="0" fontId="20" fillId="2" borderId="0" xfId="0" applyFont="1" applyFill="1" applyAlignment="1">
      <alignment vertical="center"/>
    </xf>
    <xf numFmtId="9" fontId="39" fillId="0" borderId="1" xfId="15" applyFont="1" applyBorder="1" applyAlignment="1" applyProtection="1">
      <alignment horizontal="center" vertical="center" wrapText="1"/>
      <protection locked="0"/>
    </xf>
    <xf numFmtId="0" fontId="20" fillId="2" borderId="38" xfId="0" applyFont="1" applyFill="1" applyBorder="1" applyAlignment="1">
      <alignment vertical="center"/>
    </xf>
    <xf numFmtId="9" fontId="13" fillId="0" borderId="1" xfId="15" applyFont="1" applyBorder="1" applyAlignment="1" applyProtection="1">
      <alignment horizontal="center" vertical="center" wrapText="1"/>
    </xf>
    <xf numFmtId="0" fontId="40" fillId="2" borderId="9" xfId="0" applyFont="1" applyFill="1" applyBorder="1" applyAlignment="1">
      <alignment vertical="center"/>
    </xf>
    <xf numFmtId="177" fontId="5" fillId="2" borderId="16" xfId="1" applyNumberFormat="1" applyFont="1" applyFill="1" applyBorder="1" applyAlignment="1" applyProtection="1">
      <alignment vertical="center"/>
    </xf>
    <xf numFmtId="0" fontId="41" fillId="2" borderId="0" xfId="0" applyFont="1" applyFill="1" applyAlignment="1">
      <alignment vertical="center"/>
    </xf>
    <xf numFmtId="176" fontId="5" fillId="2" borderId="1" xfId="1" applyNumberFormat="1" applyFont="1" applyFill="1" applyBorder="1" applyAlignment="1" applyProtection="1">
      <alignment horizontal="center" vertical="center"/>
    </xf>
    <xf numFmtId="0" fontId="0" fillId="4" borderId="1" xfId="0" applyFill="1" applyBorder="1" applyAlignment="1">
      <alignment vertical="center"/>
    </xf>
    <xf numFmtId="9" fontId="7" fillId="4" borderId="1" xfId="15" applyFont="1" applyFill="1" applyBorder="1" applyAlignment="1" applyProtection="1">
      <alignment vertical="center"/>
    </xf>
    <xf numFmtId="176" fontId="7" fillId="4" borderId="1" xfId="1" applyNumberFormat="1" applyFont="1" applyFill="1" applyBorder="1" applyAlignment="1" applyProtection="1">
      <alignment vertical="center"/>
    </xf>
    <xf numFmtId="9" fontId="7" fillId="2" borderId="1" xfId="15" applyFont="1" applyFill="1" applyBorder="1" applyAlignment="1" applyProtection="1">
      <alignment horizontal="center" vertical="center"/>
      <protection locked="0"/>
    </xf>
    <xf numFmtId="176" fontId="7" fillId="2" borderId="1" xfId="1" applyNumberFormat="1" applyFont="1" applyFill="1" applyBorder="1" applyAlignment="1" applyProtection="1">
      <alignment vertical="center"/>
    </xf>
    <xf numFmtId="0" fontId="3" fillId="4" borderId="0" xfId="0" applyFont="1" applyFill="1" applyAlignment="1">
      <alignment vertical="center"/>
    </xf>
    <xf numFmtId="176" fontId="7" fillId="2" borderId="1" xfId="1" applyNumberFormat="1" applyFont="1" applyFill="1" applyBorder="1" applyAlignment="1" applyProtection="1">
      <alignment vertical="center" wrapText="1"/>
    </xf>
    <xf numFmtId="0" fontId="3" fillId="4" borderId="1" xfId="0" applyFont="1" applyFill="1" applyBorder="1" applyAlignment="1">
      <alignment vertical="center"/>
    </xf>
    <xf numFmtId="0" fontId="0" fillId="4" borderId="1" xfId="0" applyFill="1" applyBorder="1" applyAlignment="1">
      <alignment vertical="center" wrapText="1"/>
    </xf>
    <xf numFmtId="3" fontId="0" fillId="4" borderId="1" xfId="0" applyNumberFormat="1" applyFill="1" applyBorder="1" applyAlignment="1">
      <alignment vertical="center" wrapText="1"/>
    </xf>
    <xf numFmtId="176" fontId="7" fillId="4" borderId="1" xfId="1" applyNumberFormat="1" applyFont="1" applyFill="1" applyBorder="1" applyAlignment="1" applyProtection="1">
      <alignment vertical="center" wrapText="1"/>
    </xf>
    <xf numFmtId="3" fontId="0" fillId="4" borderId="1" xfId="0" applyNumberFormat="1" applyFill="1" applyBorder="1" applyAlignment="1">
      <alignment vertical="center"/>
    </xf>
    <xf numFmtId="176" fontId="0" fillId="2" borderId="0" xfId="0" applyNumberFormat="1" applyFill="1" applyAlignment="1">
      <alignment vertical="center"/>
    </xf>
    <xf numFmtId="176" fontId="0" fillId="0" borderId="0" xfId="0" applyNumberFormat="1" applyAlignment="1">
      <alignment vertical="center"/>
    </xf>
    <xf numFmtId="176" fontId="5" fillId="6" borderId="1" xfId="1" applyNumberFormat="1" applyFont="1" applyFill="1" applyBorder="1" applyAlignment="1" applyProtection="1">
      <alignment vertical="center"/>
    </xf>
    <xf numFmtId="176" fontId="0" fillId="4" borderId="0" xfId="0" applyNumberFormat="1" applyFill="1" applyAlignment="1">
      <alignment vertical="center"/>
    </xf>
    <xf numFmtId="49" fontId="5" fillId="2" borderId="0" xfId="0" applyNumberFormat="1" applyFont="1" applyFill="1" applyAlignment="1">
      <alignment horizontal="center" vertical="center"/>
    </xf>
    <xf numFmtId="49" fontId="5" fillId="0" borderId="0" xfId="0" applyNumberFormat="1" applyFont="1" applyAlignment="1">
      <alignment horizontal="center" vertical="center"/>
    </xf>
    <xf numFmtId="49" fontId="5" fillId="2" borderId="0" xfId="0" applyNumberFormat="1" applyFont="1" applyFill="1" applyAlignment="1">
      <alignment vertical="center"/>
    </xf>
    <xf numFmtId="0" fontId="5" fillId="2" borderId="0" xfId="0" applyFont="1" applyFill="1" applyAlignment="1">
      <alignment vertical="center"/>
    </xf>
    <xf numFmtId="49" fontId="5" fillId="0" borderId="0" xfId="0" applyNumberFormat="1" applyFont="1" applyAlignment="1">
      <alignment vertical="center"/>
    </xf>
    <xf numFmtId="0" fontId="5" fillId="0" borderId="0" xfId="0" applyFont="1" applyAlignment="1">
      <alignment vertical="center"/>
    </xf>
    <xf numFmtId="0" fontId="3" fillId="0" borderId="0" xfId="0" applyFont="1" applyAlignment="1">
      <alignment vertical="center"/>
    </xf>
    <xf numFmtId="0" fontId="5" fillId="2" borderId="0" xfId="0" applyFont="1" applyFill="1" applyAlignment="1">
      <alignment horizontal="center" vertical="center"/>
    </xf>
    <xf numFmtId="3" fontId="3" fillId="2" borderId="0" xfId="0" applyNumberFormat="1" applyFont="1" applyFill="1" applyAlignment="1">
      <alignment vertical="center"/>
    </xf>
    <xf numFmtId="175" fontId="5" fillId="2" borderId="0" xfId="0" applyNumberFormat="1" applyFont="1" applyFill="1" applyAlignment="1">
      <alignment horizontal="center" vertical="center"/>
    </xf>
    <xf numFmtId="3" fontId="3" fillId="0" borderId="0" xfId="0" applyNumberFormat="1" applyFont="1" applyAlignment="1">
      <alignment vertical="center"/>
    </xf>
    <xf numFmtId="1" fontId="43" fillId="0" borderId="0" xfId="0" applyNumberFormat="1" applyFont="1" applyAlignment="1">
      <alignment horizontal="center" vertical="center"/>
    </xf>
    <xf numFmtId="175" fontId="3" fillId="2" borderId="0" xfId="0" applyNumberFormat="1" applyFont="1" applyFill="1" applyAlignment="1">
      <alignment horizontal="center" vertical="center"/>
    </xf>
    <xf numFmtId="175" fontId="44" fillId="0" borderId="0" xfId="0" applyNumberFormat="1" applyFont="1" applyAlignment="1">
      <alignment horizontal="center" vertical="center"/>
    </xf>
    <xf numFmtId="1" fontId="3" fillId="0" borderId="0" xfId="0" applyNumberFormat="1" applyFont="1" applyAlignment="1">
      <alignment horizontal="center" vertical="center"/>
    </xf>
    <xf numFmtId="1" fontId="44" fillId="0" borderId="0" xfId="0" applyNumberFormat="1" applyFont="1" applyAlignment="1">
      <alignment horizontal="center" vertical="center"/>
    </xf>
    <xf numFmtId="0" fontId="0" fillId="2" borderId="0" xfId="0" applyFill="1" applyAlignment="1">
      <alignment vertical="center"/>
    </xf>
    <xf numFmtId="0" fontId="0" fillId="7" borderId="0" xfId="0" applyFill="1" applyAlignment="1">
      <alignment vertical="center" wrapText="1"/>
    </xf>
    <xf numFmtId="0" fontId="11" fillId="2" borderId="19" xfId="0" applyFont="1" applyFill="1" applyBorder="1" applyAlignment="1">
      <alignment vertical="center" wrapText="1"/>
    </xf>
    <xf numFmtId="0" fontId="5" fillId="2" borderId="19" xfId="0" applyFont="1" applyFill="1" applyBorder="1" applyAlignment="1">
      <alignment horizontal="center" vertical="center"/>
    </xf>
    <xf numFmtId="0" fontId="5" fillId="2" borderId="19" xfId="0" applyFont="1" applyFill="1" applyBorder="1" applyAlignment="1">
      <alignment horizontal="center" vertical="center" wrapText="1"/>
    </xf>
    <xf numFmtId="0" fontId="3" fillId="2" borderId="5" xfId="0" applyFont="1" applyFill="1" applyBorder="1" applyAlignment="1">
      <alignment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13" fillId="7" borderId="0" xfId="0" applyFont="1" applyFill="1" applyAlignment="1">
      <alignment horizontal="centerContinuous" vertical="center"/>
    </xf>
    <xf numFmtId="0" fontId="5" fillId="2" borderId="1" xfId="0" applyFont="1" applyFill="1" applyBorder="1" applyAlignment="1">
      <alignment vertical="center" wrapText="1"/>
    </xf>
    <xf numFmtId="0" fontId="13" fillId="7" borderId="0" xfId="0" applyFont="1" applyFill="1" applyAlignment="1">
      <alignment vertical="center"/>
    </xf>
    <xf numFmtId="175" fontId="3" fillId="2" borderId="1" xfId="0" applyNumberFormat="1" applyFont="1" applyFill="1" applyBorder="1" applyAlignment="1" applyProtection="1">
      <alignment vertical="center"/>
      <protection locked="0"/>
    </xf>
    <xf numFmtId="0" fontId="5" fillId="2" borderId="34" xfId="0" applyFont="1" applyFill="1" applyBorder="1" applyAlignment="1">
      <alignment vertical="center" wrapText="1"/>
    </xf>
    <xf numFmtId="175" fontId="3" fillId="2" borderId="0" xfId="0" applyNumberFormat="1" applyFont="1" applyFill="1" applyAlignment="1" applyProtection="1">
      <alignment vertical="center"/>
      <protection locked="0"/>
    </xf>
    <xf numFmtId="175" fontId="3" fillId="2" borderId="1" xfId="0" applyNumberFormat="1" applyFont="1" applyFill="1" applyBorder="1" applyAlignment="1">
      <alignment vertical="center"/>
    </xf>
    <xf numFmtId="3" fontId="3" fillId="2" borderId="1" xfId="0" applyNumberFormat="1" applyFont="1" applyFill="1" applyBorder="1" applyAlignment="1" applyProtection="1">
      <alignment vertical="center" wrapText="1"/>
      <protection locked="0"/>
    </xf>
    <xf numFmtId="175" fontId="3" fillId="2" borderId="0" xfId="0" applyNumberFormat="1" applyFont="1" applyFill="1" applyAlignment="1">
      <alignment vertical="center"/>
    </xf>
    <xf numFmtId="9" fontId="3" fillId="2" borderId="1" xfId="0" applyNumberFormat="1" applyFont="1" applyFill="1" applyBorder="1" applyAlignment="1" applyProtection="1">
      <alignment vertical="center"/>
      <protection locked="0"/>
    </xf>
    <xf numFmtId="9" fontId="3" fillId="2" borderId="1" xfId="0" applyNumberFormat="1" applyFont="1" applyFill="1" applyBorder="1" applyAlignment="1">
      <alignment vertical="center"/>
    </xf>
    <xf numFmtId="179" fontId="3" fillId="2" borderId="1" xfId="20" applyNumberFormat="1" applyFont="1" applyFill="1" applyBorder="1" applyAlignment="1" applyProtection="1">
      <alignment horizontal="right" vertical="center" wrapText="1"/>
    </xf>
    <xf numFmtId="0" fontId="50" fillId="7" borderId="0" xfId="0" applyFont="1" applyFill="1" applyAlignment="1">
      <alignment vertical="center"/>
    </xf>
    <xf numFmtId="3" fontId="49" fillId="2" borderId="41" xfId="0" applyNumberFormat="1" applyFont="1" applyFill="1" applyBorder="1" applyAlignment="1">
      <alignment horizontal="center" vertical="center" wrapText="1"/>
    </xf>
    <xf numFmtId="0" fontId="5" fillId="2" borderId="6" xfId="0" applyFont="1" applyFill="1" applyBorder="1" applyAlignment="1">
      <alignment horizontal="center" vertical="center" wrapText="1"/>
    </xf>
    <xf numFmtId="0" fontId="34" fillId="2" borderId="9" xfId="0" applyFont="1" applyFill="1" applyBorder="1" applyAlignment="1">
      <alignment horizontal="right"/>
    </xf>
    <xf numFmtId="1" fontId="34" fillId="2" borderId="38" xfId="0" applyNumberFormat="1" applyFont="1" applyFill="1" applyBorder="1" applyAlignment="1">
      <alignment horizontal="left"/>
    </xf>
    <xf numFmtId="0" fontId="3" fillId="2" borderId="38" xfId="0" applyFont="1" applyFill="1" applyBorder="1" applyAlignment="1">
      <alignment vertical="center"/>
    </xf>
    <xf numFmtId="0" fontId="5" fillId="2" borderId="38" xfId="0" applyFont="1" applyFill="1" applyBorder="1" applyAlignment="1">
      <alignment horizontal="center" vertical="center" wrapText="1"/>
    </xf>
    <xf numFmtId="3" fontId="5" fillId="2" borderId="38" xfId="0" applyNumberFormat="1" applyFont="1" applyFill="1" applyBorder="1" applyAlignment="1">
      <alignment horizontal="center" vertical="center" wrapText="1"/>
    </xf>
    <xf numFmtId="0" fontId="3" fillId="2" borderId="12" xfId="0" applyFont="1" applyFill="1" applyBorder="1" applyAlignment="1">
      <alignment vertical="center"/>
    </xf>
    <xf numFmtId="0" fontId="13" fillId="7" borderId="0" xfId="0" applyFont="1" applyFill="1" applyAlignment="1">
      <alignment vertical="center" wrapText="1"/>
    </xf>
    <xf numFmtId="0" fontId="36" fillId="7" borderId="0" xfId="0" applyFont="1" applyFill="1" applyAlignment="1">
      <alignment horizontal="left" vertical="center" wrapText="1"/>
    </xf>
    <xf numFmtId="1" fontId="5" fillId="2" borderId="47" xfId="0" applyNumberFormat="1"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2" fontId="36" fillId="7" borderId="0" xfId="0" applyNumberFormat="1" applyFont="1" applyFill="1" applyAlignment="1">
      <alignment vertical="center"/>
    </xf>
    <xf numFmtId="0" fontId="3" fillId="2" borderId="35" xfId="0" applyFont="1" applyFill="1" applyBorder="1" applyAlignment="1">
      <alignment vertical="center"/>
    </xf>
    <xf numFmtId="175" fontId="3" fillId="2" borderId="19" xfId="0" applyNumberFormat="1" applyFont="1" applyFill="1" applyBorder="1" applyAlignment="1" applyProtection="1">
      <alignment horizontal="center" vertical="center"/>
      <protection locked="0"/>
    </xf>
    <xf numFmtId="169" fontId="3" fillId="2" borderId="20" xfId="0" applyNumberFormat="1" applyFont="1" applyFill="1" applyBorder="1" applyAlignment="1">
      <alignment horizontal="right" vertical="center"/>
    </xf>
    <xf numFmtId="3" fontId="3" fillId="2" borderId="35" xfId="0" applyNumberFormat="1" applyFont="1" applyFill="1" applyBorder="1" applyAlignment="1">
      <alignment horizontal="right" vertical="center"/>
    </xf>
    <xf numFmtId="3" fontId="3" fillId="2" borderId="45" xfId="0" applyNumberFormat="1" applyFont="1" applyFill="1" applyBorder="1" applyAlignment="1">
      <alignment horizontal="right" vertical="center"/>
    </xf>
    <xf numFmtId="4" fontId="5" fillId="2" borderId="45" xfId="0" applyNumberFormat="1" applyFont="1" applyFill="1" applyBorder="1" applyAlignment="1">
      <alignment horizontal="center" vertical="center"/>
    </xf>
    <xf numFmtId="0" fontId="5" fillId="2" borderId="35" xfId="0" applyFont="1" applyFill="1" applyBorder="1" applyAlignment="1">
      <alignment vertical="center"/>
    </xf>
    <xf numFmtId="175" fontId="5" fillId="2" borderId="19" xfId="0" applyNumberFormat="1" applyFont="1" applyFill="1" applyBorder="1" applyAlignment="1">
      <alignment horizontal="center" vertical="center"/>
    </xf>
    <xf numFmtId="3" fontId="5" fillId="2" borderId="1" xfId="0" applyNumberFormat="1" applyFont="1" applyFill="1" applyBorder="1" applyAlignment="1">
      <alignment vertical="center" wrapText="1"/>
    </xf>
    <xf numFmtId="3" fontId="5" fillId="2" borderId="20" xfId="0" applyNumberFormat="1" applyFont="1" applyFill="1" applyBorder="1" applyAlignment="1">
      <alignment horizontal="right" vertical="center"/>
    </xf>
    <xf numFmtId="3" fontId="5" fillId="2" borderId="35" xfId="0" applyNumberFormat="1" applyFont="1" applyFill="1" applyBorder="1" applyAlignment="1">
      <alignment horizontal="right" vertical="center"/>
    </xf>
    <xf numFmtId="3" fontId="5" fillId="2" borderId="45" xfId="0" applyNumberFormat="1" applyFont="1" applyFill="1" applyBorder="1" applyAlignment="1">
      <alignment horizontal="right" vertical="center"/>
    </xf>
    <xf numFmtId="3" fontId="13" fillId="7" borderId="0" xfId="0" applyNumberFormat="1" applyFont="1" applyFill="1" applyAlignment="1">
      <alignment vertical="center"/>
    </xf>
    <xf numFmtId="0" fontId="3" fillId="2" borderId="35" xfId="0" quotePrefix="1" applyFont="1" applyFill="1" applyBorder="1" applyAlignment="1">
      <alignment horizontal="left" vertical="center"/>
    </xf>
    <xf numFmtId="169" fontId="3" fillId="2" borderId="19" xfId="0" applyNumberFormat="1" applyFont="1" applyFill="1" applyBorder="1" applyAlignment="1">
      <alignment horizontal="center" vertical="center"/>
    </xf>
    <xf numFmtId="169" fontId="3" fillId="2" borderId="1" xfId="0" applyNumberFormat="1" applyFont="1" applyFill="1" applyBorder="1" applyAlignment="1">
      <alignment horizontal="right" vertical="center" wrapText="1"/>
    </xf>
    <xf numFmtId="169" fontId="3" fillId="2" borderId="19" xfId="0" applyNumberFormat="1" applyFont="1" applyFill="1" applyBorder="1" applyAlignment="1">
      <alignment horizontal="center" vertical="center" wrapText="1"/>
    </xf>
    <xf numFmtId="3" fontId="3" fillId="2" borderId="35" xfId="0" applyNumberFormat="1" applyFont="1" applyFill="1" applyBorder="1" applyAlignment="1">
      <alignment horizontal="right" vertical="center" wrapText="1"/>
    </xf>
    <xf numFmtId="3" fontId="3" fillId="2" borderId="45" xfId="0" applyNumberFormat="1" applyFont="1" applyFill="1" applyBorder="1" applyAlignment="1">
      <alignment horizontal="right" vertical="center" wrapText="1"/>
    </xf>
    <xf numFmtId="169" fontId="5" fillId="2" borderId="19" xfId="0" applyNumberFormat="1" applyFont="1" applyFill="1" applyBorder="1" applyAlignment="1">
      <alignment horizontal="center" vertical="center"/>
    </xf>
    <xf numFmtId="3" fontId="5" fillId="2" borderId="1" xfId="0" applyNumberFormat="1" applyFont="1" applyFill="1" applyBorder="1" applyAlignment="1">
      <alignment horizontal="right" vertical="center" wrapText="1"/>
    </xf>
    <xf numFmtId="3" fontId="5" fillId="2" borderId="20" xfId="0" applyNumberFormat="1" applyFont="1" applyFill="1" applyBorder="1" applyAlignment="1">
      <alignment horizontal="right" vertical="center" wrapText="1"/>
    </xf>
    <xf numFmtId="3" fontId="5" fillId="2" borderId="35" xfId="0" applyNumberFormat="1" applyFont="1" applyFill="1" applyBorder="1" applyAlignment="1">
      <alignment horizontal="right" vertical="center" wrapText="1"/>
    </xf>
    <xf numFmtId="3" fontId="5" fillId="2" borderId="45" xfId="0" applyNumberFormat="1" applyFont="1" applyFill="1" applyBorder="1" applyAlignment="1">
      <alignment horizontal="right" vertical="center" wrapText="1"/>
    </xf>
    <xf numFmtId="3" fontId="3" fillId="2" borderId="1" xfId="0" applyNumberFormat="1" applyFont="1" applyFill="1" applyBorder="1" applyAlignment="1">
      <alignment horizontal="right" vertical="center" wrapText="1"/>
    </xf>
    <xf numFmtId="3" fontId="3" fillId="2" borderId="20" xfId="0" applyNumberFormat="1" applyFont="1" applyFill="1" applyBorder="1" applyAlignment="1">
      <alignment horizontal="right" vertical="center" wrapText="1"/>
    </xf>
    <xf numFmtId="169" fontId="3" fillId="2" borderId="52" xfId="0" applyNumberFormat="1" applyFont="1" applyFill="1" applyBorder="1" applyAlignment="1">
      <alignment horizontal="center" vertical="center"/>
    </xf>
    <xf numFmtId="3" fontId="3" fillId="2" borderId="30" xfId="0" applyNumberFormat="1" applyFont="1" applyFill="1" applyBorder="1" applyAlignment="1">
      <alignment horizontal="right" vertical="center" wrapText="1"/>
    </xf>
    <xf numFmtId="3" fontId="3" fillId="2" borderId="59" xfId="0" applyNumberFormat="1" applyFont="1" applyFill="1" applyBorder="1" applyAlignment="1">
      <alignment horizontal="right" vertical="center"/>
    </xf>
    <xf numFmtId="3" fontId="3" fillId="2" borderId="27" xfId="0" applyNumberFormat="1" applyFont="1" applyFill="1" applyBorder="1" applyAlignment="1">
      <alignment horizontal="right" vertical="center"/>
    </xf>
    <xf numFmtId="3" fontId="3" fillId="2" borderId="60" xfId="0" applyNumberFormat="1" applyFont="1" applyFill="1" applyBorder="1" applyAlignment="1">
      <alignment horizontal="right" vertical="center"/>
    </xf>
    <xf numFmtId="0" fontId="5" fillId="2" borderId="49" xfId="0" applyFont="1" applyFill="1" applyBorder="1" applyAlignment="1">
      <alignment vertical="center"/>
    </xf>
    <xf numFmtId="0" fontId="3" fillId="2" borderId="47" xfId="0" applyFont="1" applyFill="1" applyBorder="1" applyAlignment="1">
      <alignment vertical="center"/>
    </xf>
    <xf numFmtId="0" fontId="3" fillId="2" borderId="15" xfId="0" applyFont="1" applyFill="1" applyBorder="1" applyAlignment="1">
      <alignment vertical="center"/>
    </xf>
    <xf numFmtId="3" fontId="5" fillId="2" borderId="16" xfId="0" applyNumberFormat="1" applyFont="1" applyFill="1" applyBorder="1" applyAlignment="1">
      <alignment horizontal="right" vertical="center" wrapText="1"/>
    </xf>
    <xf numFmtId="3" fontId="5" fillId="2" borderId="61" xfId="0" applyNumberFormat="1" applyFont="1" applyFill="1" applyBorder="1" applyAlignment="1">
      <alignment horizontal="right" vertical="center" wrapText="1"/>
    </xf>
    <xf numFmtId="3" fontId="5" fillId="2" borderId="48" xfId="0" applyNumberFormat="1" applyFont="1" applyFill="1" applyBorder="1" applyAlignment="1">
      <alignment horizontal="right" vertical="center" wrapText="1"/>
    </xf>
    <xf numFmtId="1" fontId="5" fillId="2" borderId="53" xfId="0" applyNumberFormat="1" applyFont="1" applyFill="1" applyBorder="1" applyAlignment="1">
      <alignment horizontal="center" vertical="center"/>
    </xf>
    <xf numFmtId="3" fontId="5" fillId="2" borderId="4" xfId="0" applyNumberFormat="1" applyFont="1" applyFill="1" applyBorder="1" applyAlignment="1">
      <alignment vertical="center" wrapText="1"/>
    </xf>
    <xf numFmtId="3" fontId="5" fillId="2" borderId="41" xfId="0" applyNumberFormat="1" applyFont="1" applyFill="1" applyBorder="1" applyAlignment="1">
      <alignment vertical="center" wrapText="1"/>
    </xf>
    <xf numFmtId="0" fontId="3" fillId="2" borderId="7" xfId="0" applyFont="1" applyFill="1" applyBorder="1" applyAlignment="1">
      <alignment vertical="center" wrapText="1"/>
    </xf>
    <xf numFmtId="1" fontId="3" fillId="2" borderId="67" xfId="0" applyNumberFormat="1" applyFont="1" applyFill="1" applyBorder="1" applyAlignment="1">
      <alignment horizontal="center" vertical="center" wrapText="1"/>
    </xf>
    <xf numFmtId="0" fontId="3" fillId="2" borderId="67" xfId="0" applyFont="1" applyFill="1" applyBorder="1" applyAlignment="1">
      <alignment vertical="center" wrapText="1"/>
    </xf>
    <xf numFmtId="0" fontId="3" fillId="2" borderId="8" xfId="0" applyFont="1" applyFill="1" applyBorder="1" applyAlignment="1">
      <alignment vertical="center" wrapText="1"/>
    </xf>
    <xf numFmtId="1" fontId="3" fillId="2" borderId="1" xfId="0" applyNumberFormat="1" applyFont="1" applyFill="1" applyBorder="1" applyAlignment="1" applyProtection="1">
      <alignment horizontal="center" vertical="center" wrapText="1"/>
      <protection locked="0"/>
    </xf>
    <xf numFmtId="0" fontId="3" fillId="2" borderId="0" xfId="0" applyFont="1" applyFill="1" applyAlignment="1">
      <alignment vertical="center" wrapText="1"/>
    </xf>
    <xf numFmtId="175" fontId="3" fillId="2" borderId="20" xfId="0" applyNumberFormat="1" applyFont="1" applyFill="1" applyBorder="1" applyAlignment="1">
      <alignment horizontal="center" vertical="center" wrapText="1"/>
    </xf>
    <xf numFmtId="0" fontId="3" fillId="2" borderId="19" xfId="0" applyFont="1" applyFill="1" applyBorder="1" applyAlignment="1">
      <alignment vertical="center"/>
    </xf>
    <xf numFmtId="1" fontId="3" fillId="2" borderId="1" xfId="0" applyNumberFormat="1"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2" fontId="3" fillId="2" borderId="1" xfId="0" applyNumberFormat="1" applyFont="1" applyFill="1" applyBorder="1" applyAlignment="1">
      <alignment horizontal="center" vertical="center" wrapText="1"/>
    </xf>
    <xf numFmtId="0" fontId="3" fillId="2" borderId="20" xfId="0" applyFont="1" applyFill="1" applyBorder="1" applyAlignment="1" applyProtection="1">
      <alignment horizontal="center" vertical="center" wrapText="1"/>
      <protection locked="0"/>
    </xf>
    <xf numFmtId="175" fontId="3" fillId="2" borderId="1" xfId="0" applyNumberFormat="1" applyFont="1" applyFill="1" applyBorder="1" applyAlignment="1">
      <alignment horizontal="center" vertical="center" wrapText="1"/>
    </xf>
    <xf numFmtId="175" fontId="3" fillId="2" borderId="1" xfId="0" applyNumberFormat="1" applyFont="1" applyFill="1" applyBorder="1" applyAlignment="1" applyProtection="1">
      <alignment horizontal="center" vertical="center" wrapText="1"/>
      <protection locked="0"/>
    </xf>
    <xf numFmtId="169" fontId="3" fillId="2" borderId="20" xfId="0" applyNumberFormat="1" applyFont="1" applyFill="1" applyBorder="1" applyAlignment="1">
      <alignment horizontal="center" vertical="center" wrapText="1"/>
    </xf>
    <xf numFmtId="0" fontId="3" fillId="2" borderId="27" xfId="0" applyFont="1" applyFill="1" applyBorder="1" applyAlignment="1">
      <alignment vertical="center"/>
    </xf>
    <xf numFmtId="0" fontId="5" fillId="2" borderId="3" xfId="0" applyFont="1" applyFill="1" applyBorder="1" applyAlignment="1">
      <alignment horizontal="center" vertical="center"/>
    </xf>
    <xf numFmtId="176" fontId="5" fillId="2" borderId="3" xfId="1" applyNumberFormat="1" applyFont="1" applyFill="1" applyBorder="1" applyAlignment="1" applyProtection="1">
      <alignment horizontal="center" vertical="center"/>
    </xf>
    <xf numFmtId="0" fontId="5" fillId="2" borderId="10" xfId="0" applyFont="1" applyFill="1" applyBorder="1" applyAlignment="1">
      <alignment horizontal="center" vertical="center"/>
    </xf>
    <xf numFmtId="9" fontId="40" fillId="2" borderId="1" xfId="15" applyFont="1" applyFill="1" applyBorder="1" applyAlignment="1" applyProtection="1">
      <alignment horizontal="center" vertical="center"/>
      <protection locked="0"/>
    </xf>
    <xf numFmtId="177" fontId="40" fillId="2" borderId="1" xfId="1" applyNumberFormat="1" applyFont="1" applyFill="1" applyBorder="1" applyAlignment="1" applyProtection="1">
      <alignment vertical="center"/>
    </xf>
    <xf numFmtId="177" fontId="40" fillId="2" borderId="20" xfId="1" applyNumberFormat="1" applyFont="1" applyFill="1" applyBorder="1" applyAlignment="1" applyProtection="1">
      <alignment vertical="center"/>
    </xf>
    <xf numFmtId="177" fontId="40" fillId="2" borderId="1" xfId="1" applyNumberFormat="1" applyFont="1" applyFill="1" applyBorder="1" applyAlignment="1" applyProtection="1">
      <alignment vertical="center" wrapText="1"/>
    </xf>
    <xf numFmtId="0" fontId="40" fillId="2" borderId="5" xfId="0" applyFont="1" applyFill="1" applyBorder="1" applyAlignment="1">
      <alignment vertical="center" wrapText="1"/>
    </xf>
    <xf numFmtId="0" fontId="40" fillId="2" borderId="1" xfId="0" applyFont="1" applyFill="1" applyBorder="1" applyAlignment="1">
      <alignment horizontal="center" vertical="center"/>
    </xf>
    <xf numFmtId="0" fontId="40" fillId="2" borderId="1" xfId="0" applyFont="1" applyFill="1" applyBorder="1" applyAlignment="1">
      <alignment vertical="center"/>
    </xf>
    <xf numFmtId="177" fontId="40" fillId="2" borderId="20" xfId="0" applyNumberFormat="1" applyFont="1" applyFill="1" applyBorder="1" applyAlignment="1">
      <alignment vertical="center"/>
    </xf>
    <xf numFmtId="177" fontId="5" fillId="2" borderId="15" xfId="1" applyNumberFormat="1" applyFont="1" applyFill="1" applyBorder="1" applyAlignment="1" applyProtection="1">
      <alignment vertical="center"/>
    </xf>
    <xf numFmtId="176" fontId="5" fillId="2" borderId="15" xfId="1" applyNumberFormat="1" applyFont="1" applyFill="1" applyBorder="1" applyAlignment="1" applyProtection="1">
      <alignment vertical="center"/>
    </xf>
    <xf numFmtId="174" fontId="0" fillId="7" borderId="0" xfId="0" applyNumberFormat="1" applyFill="1" applyAlignment="1">
      <alignment vertical="center"/>
    </xf>
    <xf numFmtId="176" fontId="0" fillId="7" borderId="0" xfId="0" applyNumberFormat="1" applyFill="1" applyAlignment="1">
      <alignment vertical="center"/>
    </xf>
    <xf numFmtId="0" fontId="5" fillId="2" borderId="1" xfId="0" applyFont="1" applyFill="1" applyBorder="1" applyAlignment="1">
      <alignment vertical="center"/>
    </xf>
    <xf numFmtId="0" fontId="11" fillId="2" borderId="1" xfId="0" applyFont="1" applyFill="1" applyBorder="1" applyAlignment="1">
      <alignment vertical="center" wrapText="1"/>
    </xf>
    <xf numFmtId="0" fontId="3" fillId="2" borderId="28" xfId="0" applyFont="1" applyFill="1" applyBorder="1" applyAlignment="1">
      <alignment vertical="center"/>
    </xf>
    <xf numFmtId="0" fontId="40" fillId="2" borderId="0" xfId="0" applyFont="1" applyFill="1" applyAlignment="1">
      <alignment vertical="center" wrapText="1"/>
    </xf>
    <xf numFmtId="0" fontId="18" fillId="2" borderId="43" xfId="0" applyFont="1" applyFill="1" applyBorder="1" applyAlignment="1">
      <alignment vertical="center"/>
    </xf>
    <xf numFmtId="0" fontId="33" fillId="4" borderId="0" xfId="0" applyFont="1" applyFill="1"/>
    <xf numFmtId="0" fontId="18" fillId="2" borderId="68" xfId="0" applyFont="1" applyFill="1" applyBorder="1" applyAlignment="1">
      <alignment vertical="center" wrapText="1"/>
    </xf>
    <xf numFmtId="0" fontId="5" fillId="2" borderId="7" xfId="0" applyFont="1" applyFill="1" applyBorder="1" applyAlignment="1">
      <alignment horizontal="right" vertical="center" wrapText="1"/>
    </xf>
    <xf numFmtId="0" fontId="5" fillId="2" borderId="67" xfId="0" applyFont="1" applyFill="1" applyBorder="1" applyAlignment="1">
      <alignment horizontal="right" vertical="center" wrapText="1"/>
    </xf>
    <xf numFmtId="0" fontId="11" fillId="2" borderId="67" xfId="0" applyFont="1" applyFill="1" applyBorder="1" applyAlignment="1">
      <alignment horizontal="left" vertical="center" wrapText="1"/>
    </xf>
    <xf numFmtId="0" fontId="11" fillId="2" borderId="8" xfId="0" applyFont="1" applyFill="1" applyBorder="1" applyAlignment="1">
      <alignment horizontal="left" vertical="center" wrapText="1"/>
    </xf>
    <xf numFmtId="0" fontId="36" fillId="2" borderId="1" xfId="0" applyFont="1" applyFill="1" applyBorder="1" applyAlignment="1">
      <alignment horizontal="right" vertical="center" wrapText="1"/>
    </xf>
    <xf numFmtId="0" fontId="2" fillId="2" borderId="1" xfId="0" applyFont="1" applyFill="1" applyBorder="1" applyAlignment="1">
      <alignment horizontal="justify" vertical="center" wrapText="1"/>
    </xf>
    <xf numFmtId="0" fontId="36" fillId="2" borderId="1" xfId="0" applyFont="1" applyFill="1" applyBorder="1" applyAlignment="1">
      <alignment horizontal="center" vertical="center" wrapText="1"/>
    </xf>
    <xf numFmtId="0" fontId="3" fillId="2" borderId="1" xfId="0" applyFont="1" applyFill="1" applyBorder="1" applyAlignment="1" applyProtection="1">
      <alignment horizontal="center" vertical="center"/>
      <protection locked="0"/>
    </xf>
    <xf numFmtId="1" fontId="36" fillId="2" borderId="1" xfId="0" applyNumberFormat="1" applyFont="1" applyFill="1" applyBorder="1" applyAlignment="1">
      <alignment horizontal="center" vertical="center" wrapText="1"/>
    </xf>
    <xf numFmtId="0" fontId="36" fillId="2" borderId="1" xfId="0" applyFont="1" applyFill="1" applyBorder="1" applyAlignment="1">
      <alignment vertical="center" wrapText="1"/>
    </xf>
    <xf numFmtId="0" fontId="33" fillId="4" borderId="0" xfId="0" applyFont="1" applyFill="1" applyAlignment="1">
      <alignment horizontal="center"/>
    </xf>
    <xf numFmtId="3" fontId="5" fillId="2" borderId="1" xfId="0" applyNumberFormat="1" applyFont="1" applyFill="1" applyBorder="1" applyAlignment="1" applyProtection="1">
      <alignment vertical="center" wrapText="1"/>
      <protection locked="0"/>
    </xf>
    <xf numFmtId="0" fontId="33" fillId="4" borderId="0" xfId="0" applyFont="1" applyFill="1" applyAlignment="1">
      <alignment horizontal="center" vertical="center"/>
    </xf>
    <xf numFmtId="175" fontId="33" fillId="4" borderId="0" xfId="0" applyNumberFormat="1" applyFont="1" applyFill="1" applyAlignment="1">
      <alignment horizontal="center" vertical="center"/>
    </xf>
    <xf numFmtId="1" fontId="13"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3" fontId="13" fillId="2" borderId="1" xfId="0" applyNumberFormat="1" applyFont="1" applyFill="1" applyBorder="1" applyAlignment="1" applyProtection="1">
      <alignment horizontal="right" vertical="center"/>
      <protection locked="0"/>
    </xf>
    <xf numFmtId="3" fontId="13" fillId="2" borderId="1" xfId="0" applyNumberFormat="1" applyFont="1" applyFill="1" applyBorder="1" applyAlignment="1">
      <alignment vertical="center"/>
    </xf>
    <xf numFmtId="176" fontId="5" fillId="2" borderId="1" xfId="1" applyNumberFormat="1" applyFont="1" applyFill="1" applyBorder="1" applyAlignment="1" applyProtection="1">
      <alignment vertical="center"/>
    </xf>
    <xf numFmtId="176" fontId="5" fillId="2" borderId="1" xfId="1" applyNumberFormat="1" applyFont="1" applyFill="1" applyBorder="1" applyAlignment="1" applyProtection="1">
      <alignment vertical="center" wrapText="1"/>
    </xf>
    <xf numFmtId="0" fontId="13" fillId="2" borderId="1" xfId="0" applyFont="1" applyFill="1" applyBorder="1" applyAlignment="1" applyProtection="1">
      <alignment vertical="center" wrapText="1"/>
      <protection locked="0"/>
    </xf>
    <xf numFmtId="176" fontId="5" fillId="2" borderId="1" xfId="1" applyNumberFormat="1" applyFont="1" applyFill="1" applyBorder="1" applyAlignment="1" applyProtection="1">
      <alignment vertical="center" wrapText="1"/>
      <protection locked="0"/>
    </xf>
    <xf numFmtId="3" fontId="5" fillId="2" borderId="1" xfId="0" applyNumberFormat="1" applyFont="1" applyFill="1" applyBorder="1" applyAlignment="1">
      <alignment vertical="center"/>
    </xf>
    <xf numFmtId="0" fontId="13" fillId="2" borderId="1" xfId="0" applyFont="1" applyFill="1" applyBorder="1" applyAlignment="1" applyProtection="1">
      <alignment horizontal="center" vertical="center"/>
      <protection locked="0"/>
    </xf>
    <xf numFmtId="3" fontId="33" fillId="4" borderId="0" xfId="0" applyNumberFormat="1" applyFont="1" applyFill="1" applyAlignment="1">
      <alignment horizontal="center" vertical="center"/>
    </xf>
    <xf numFmtId="1" fontId="13" fillId="2" borderId="1" xfId="0" applyNumberFormat="1" applyFont="1" applyFill="1" applyBorder="1" applyAlignment="1">
      <alignment horizontal="center" vertical="center" wrapText="1"/>
    </xf>
    <xf numFmtId="3" fontId="13" fillId="2" borderId="1" xfId="0" applyNumberFormat="1" applyFont="1" applyFill="1" applyBorder="1" applyAlignment="1">
      <alignment horizontal="right" vertical="center"/>
    </xf>
    <xf numFmtId="3" fontId="3" fillId="2" borderId="1" xfId="0" applyNumberFormat="1" applyFont="1" applyFill="1" applyBorder="1" applyAlignment="1">
      <alignment horizontal="right" vertical="center"/>
    </xf>
    <xf numFmtId="0" fontId="3" fillId="2" borderId="1" xfId="0" applyFont="1" applyFill="1" applyBorder="1"/>
    <xf numFmtId="3" fontId="5" fillId="2" borderId="1" xfId="0" applyNumberFormat="1" applyFont="1" applyFill="1" applyBorder="1"/>
    <xf numFmtId="10" fontId="5" fillId="2" borderId="1" xfId="15" applyNumberFormat="1" applyFont="1" applyFill="1" applyBorder="1"/>
    <xf numFmtId="0" fontId="33" fillId="0" borderId="0" xfId="0" applyFont="1"/>
    <xf numFmtId="3" fontId="33" fillId="0" borderId="0" xfId="0" applyNumberFormat="1" applyFont="1"/>
    <xf numFmtId="3" fontId="45" fillId="0" borderId="0" xfId="0" applyNumberFormat="1" applyFont="1"/>
    <xf numFmtId="3" fontId="45" fillId="0" borderId="70" xfId="0" applyNumberFormat="1" applyFont="1" applyBorder="1" applyAlignment="1">
      <alignment horizontal="right" vertical="center"/>
    </xf>
    <xf numFmtId="176" fontId="33" fillId="4" borderId="0" xfId="0" applyNumberFormat="1" applyFont="1" applyFill="1"/>
    <xf numFmtId="0" fontId="17" fillId="4" borderId="0" xfId="0" applyFont="1" applyFill="1" applyAlignment="1">
      <alignment vertical="center" wrapText="1"/>
    </xf>
    <xf numFmtId="0" fontId="18" fillId="5" borderId="19" xfId="0" applyFont="1" applyFill="1" applyBorder="1" applyAlignment="1">
      <alignment horizontal="center" vertical="center" wrapText="1"/>
    </xf>
    <xf numFmtId="0" fontId="56" fillId="2" borderId="19" xfId="0" applyFont="1" applyFill="1" applyBorder="1" applyAlignment="1">
      <alignment horizontal="center" vertical="center" wrapText="1"/>
    </xf>
    <xf numFmtId="0" fontId="56" fillId="2" borderId="19" xfId="0" applyFont="1" applyFill="1" applyBorder="1" applyAlignment="1">
      <alignment horizontal="center" vertical="center"/>
    </xf>
    <xf numFmtId="0" fontId="18" fillId="0" borderId="1" xfId="0" applyFont="1" applyBorder="1" applyAlignment="1" applyProtection="1">
      <alignment horizontal="center" vertical="center" wrapText="1"/>
      <protection locked="0"/>
    </xf>
    <xf numFmtId="0" fontId="18" fillId="0" borderId="20" xfId="0" applyFont="1" applyBorder="1" applyAlignment="1" applyProtection="1">
      <alignment horizontal="center" vertical="center" wrapText="1"/>
      <protection locked="0"/>
    </xf>
    <xf numFmtId="0" fontId="56" fillId="2" borderId="19" xfId="0" applyFont="1" applyFill="1" applyBorder="1" applyAlignment="1">
      <alignment horizontal="centerContinuous" vertical="center" wrapText="1"/>
    </xf>
    <xf numFmtId="0" fontId="18" fillId="0" borderId="5" xfId="0" applyFont="1" applyBorder="1" applyAlignment="1">
      <alignment horizontal="centerContinuous" vertical="center" wrapText="1"/>
    </xf>
    <xf numFmtId="0" fontId="56" fillId="2" borderId="5" xfId="0" applyFont="1" applyFill="1" applyBorder="1" applyAlignment="1">
      <alignment horizontal="centerContinuous" vertical="center" wrapText="1"/>
    </xf>
    <xf numFmtId="0" fontId="56" fillId="2" borderId="0" xfId="0" applyFont="1" applyFill="1" applyAlignment="1">
      <alignment horizontal="center" vertical="center" wrapText="1"/>
    </xf>
    <xf numFmtId="0" fontId="56" fillId="2" borderId="0" xfId="0" applyFont="1" applyFill="1" applyAlignment="1">
      <alignment horizontal="centerContinuous" vertical="center" wrapText="1"/>
    </xf>
    <xf numFmtId="0" fontId="56" fillId="2" borderId="6" xfId="0" applyFont="1" applyFill="1" applyBorder="1" applyAlignment="1">
      <alignment horizontal="centerContinuous" vertical="center" wrapText="1"/>
    </xf>
    <xf numFmtId="0" fontId="18" fillId="6" borderId="19" xfId="0" applyFont="1" applyFill="1" applyBorder="1" applyAlignment="1">
      <alignment vertical="center" wrapText="1"/>
    </xf>
    <xf numFmtId="0" fontId="56" fillId="2" borderId="19" xfId="0" applyFont="1" applyFill="1" applyBorder="1" applyAlignment="1">
      <alignment vertical="center" wrapText="1"/>
    </xf>
    <xf numFmtId="0" fontId="56" fillId="2" borderId="1" xfId="0" applyFont="1" applyFill="1" applyBorder="1" applyAlignment="1">
      <alignment horizontal="right" vertical="center" wrapText="1"/>
    </xf>
    <xf numFmtId="0" fontId="56" fillId="2" borderId="1" xfId="0" applyFont="1" applyFill="1" applyBorder="1" applyAlignment="1" applyProtection="1">
      <alignment horizontal="center" vertical="center" wrapText="1"/>
      <protection locked="0"/>
    </xf>
    <xf numFmtId="0" fontId="56" fillId="2" borderId="20" xfId="0" applyFont="1" applyFill="1" applyBorder="1" applyAlignment="1">
      <alignment horizontal="right" vertical="center" wrapText="1"/>
    </xf>
    <xf numFmtId="0" fontId="57" fillId="6" borderId="1" xfId="0" applyFont="1" applyFill="1" applyBorder="1" applyAlignment="1">
      <alignment horizontal="center" vertical="center" wrapText="1"/>
    </xf>
    <xf numFmtId="0" fontId="58" fillId="0" borderId="1" xfId="0" applyFont="1" applyBorder="1" applyAlignment="1" applyProtection="1">
      <alignment horizontal="center" vertical="center" wrapText="1"/>
      <protection locked="0"/>
    </xf>
    <xf numFmtId="0" fontId="18" fillId="0" borderId="5" xfId="0" applyFont="1" applyBorder="1" applyAlignment="1">
      <alignment vertical="center" wrapText="1"/>
    </xf>
    <xf numFmtId="0" fontId="56" fillId="2" borderId="5" xfId="0" applyFont="1" applyFill="1" applyBorder="1" applyAlignment="1">
      <alignment vertical="center" wrapText="1"/>
    </xf>
    <xf numFmtId="0" fontId="56" fillId="2" borderId="0" xfId="0" applyFont="1" applyFill="1" applyAlignment="1">
      <alignment vertical="center" wrapText="1"/>
    </xf>
    <xf numFmtId="0" fontId="18" fillId="5" borderId="19" xfId="0" applyFont="1" applyFill="1" applyBorder="1" applyAlignment="1">
      <alignment vertical="center" wrapText="1"/>
    </xf>
    <xf numFmtId="4" fontId="22" fillId="0" borderId="30" xfId="0" applyNumberFormat="1" applyFont="1" applyBorder="1" applyAlignment="1" applyProtection="1">
      <alignment horizontal="center" vertical="center" wrapText="1"/>
      <protection locked="0"/>
    </xf>
    <xf numFmtId="0" fontId="18" fillId="6" borderId="30" xfId="0" applyFont="1" applyFill="1" applyBorder="1" applyAlignment="1">
      <alignment horizontal="center" vertical="center" wrapText="1"/>
    </xf>
    <xf numFmtId="169" fontId="40" fillId="2" borderId="30" xfId="0" applyNumberFormat="1" applyFont="1" applyFill="1" applyBorder="1" applyAlignment="1" applyProtection="1">
      <alignment horizontal="center" vertical="center" wrapText="1"/>
      <protection locked="0"/>
    </xf>
    <xf numFmtId="0" fontId="56" fillId="2" borderId="30" xfId="0" applyFont="1" applyFill="1" applyBorder="1" applyAlignment="1">
      <alignment horizontal="center" vertical="center" wrapText="1"/>
    </xf>
    <xf numFmtId="0" fontId="40" fillId="2" borderId="1" xfId="0" applyFont="1" applyFill="1" applyBorder="1" applyAlignment="1">
      <alignment horizontal="center" vertical="center" wrapText="1"/>
    </xf>
    <xf numFmtId="169" fontId="40" fillId="2" borderId="1" xfId="0" applyNumberFormat="1" applyFont="1" applyFill="1" applyBorder="1" applyAlignment="1">
      <alignment horizontal="center" vertical="center" wrapText="1"/>
    </xf>
    <xf numFmtId="3" fontId="40" fillId="2" borderId="1" xfId="0" applyNumberFormat="1" applyFont="1" applyFill="1" applyBorder="1" applyAlignment="1" applyProtection="1">
      <alignment horizontal="center" vertical="center" wrapText="1"/>
      <protection locked="0"/>
    </xf>
    <xf numFmtId="9" fontId="40" fillId="2" borderId="1" xfId="15"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protection locked="0"/>
    </xf>
    <xf numFmtId="169" fontId="40" fillId="2" borderId="1" xfId="0" applyNumberFormat="1" applyFont="1" applyFill="1" applyBorder="1" applyAlignment="1" applyProtection="1">
      <alignment horizontal="center" vertical="center" wrapText="1"/>
      <protection locked="0"/>
    </xf>
    <xf numFmtId="3" fontId="40" fillId="2" borderId="1" xfId="0" applyNumberFormat="1" applyFont="1" applyFill="1" applyBorder="1" applyAlignment="1">
      <alignment horizontal="center" vertical="center" wrapText="1"/>
    </xf>
    <xf numFmtId="3" fontId="56" fillId="2" borderId="1" xfId="0" applyNumberFormat="1" applyFont="1" applyFill="1" applyBorder="1" applyAlignment="1" applyProtection="1">
      <alignment horizontal="center" vertical="center" wrapText="1"/>
      <protection locked="0"/>
    </xf>
    <xf numFmtId="9" fontId="40" fillId="2" borderId="1" xfId="15" applyFont="1" applyFill="1" applyBorder="1" applyAlignment="1" applyProtection="1">
      <alignment horizontal="center" vertical="center" wrapText="1"/>
    </xf>
    <xf numFmtId="3" fontId="40" fillId="2" borderId="0" xfId="0" applyNumberFormat="1" applyFont="1" applyFill="1" applyAlignment="1">
      <alignment vertical="center" wrapText="1"/>
    </xf>
    <xf numFmtId="3" fontId="40" fillId="2" borderId="6" xfId="0" applyNumberFormat="1" applyFont="1" applyFill="1" applyBorder="1" applyAlignment="1">
      <alignment vertical="center" wrapText="1"/>
    </xf>
    <xf numFmtId="179" fontId="25" fillId="2" borderId="1" xfId="20" applyNumberFormat="1" applyFont="1" applyFill="1" applyBorder="1" applyAlignment="1" applyProtection="1">
      <alignment horizontal="right" vertical="center" wrapText="1"/>
    </xf>
    <xf numFmtId="0" fontId="59" fillId="4" borderId="0" xfId="0" applyFont="1" applyFill="1" applyAlignment="1">
      <alignment vertical="center"/>
    </xf>
    <xf numFmtId="0" fontId="18" fillId="5" borderId="19" xfId="0" applyFont="1" applyFill="1" applyBorder="1" applyAlignment="1">
      <alignment horizontal="left" vertical="center"/>
    </xf>
    <xf numFmtId="0" fontId="6" fillId="0" borderId="1" xfId="0" applyFont="1" applyBorder="1" applyAlignment="1">
      <alignment horizontal="center" vertical="center"/>
    </xf>
    <xf numFmtId="171" fontId="6" fillId="0" borderId="1" xfId="15" applyNumberFormat="1" applyFont="1" applyFill="1" applyBorder="1" applyAlignment="1" applyProtection="1">
      <alignment horizontal="center" vertical="center"/>
      <protection locked="0"/>
    </xf>
    <xf numFmtId="0" fontId="32" fillId="0" borderId="0" xfId="0" applyFont="1" applyAlignment="1">
      <alignment horizontal="center" vertical="center"/>
    </xf>
    <xf numFmtId="3" fontId="18" fillId="0" borderId="37" xfId="0" applyNumberFormat="1" applyFont="1" applyBorder="1" applyAlignment="1">
      <alignment horizontal="center" vertical="center"/>
    </xf>
    <xf numFmtId="0" fontId="18" fillId="0" borderId="6" xfId="0" applyFont="1" applyBorder="1" applyAlignment="1">
      <alignment vertical="center"/>
    </xf>
    <xf numFmtId="9" fontId="6" fillId="0" borderId="1" xfId="15" applyFont="1" applyFill="1" applyBorder="1" applyAlignment="1" applyProtection="1">
      <alignment horizontal="center" vertical="center"/>
    </xf>
    <xf numFmtId="0" fontId="56" fillId="2" borderId="19" xfId="0" applyFont="1" applyFill="1" applyBorder="1" applyAlignment="1">
      <alignment horizontal="left" vertical="center"/>
    </xf>
    <xf numFmtId="0" fontId="56" fillId="2" borderId="0" xfId="0" applyFont="1" applyFill="1" applyAlignment="1">
      <alignment horizontal="justify" vertical="center" wrapText="1"/>
    </xf>
    <xf numFmtId="3" fontId="56" fillId="2" borderId="36" xfId="0" applyNumberFormat="1" applyFont="1" applyFill="1" applyBorder="1" applyAlignment="1">
      <alignment horizontal="center" vertical="center"/>
    </xf>
    <xf numFmtId="0" fontId="19" fillId="2" borderId="0" xfId="0" applyFont="1" applyFill="1" applyAlignment="1">
      <alignment horizontal="center" vertical="center"/>
    </xf>
    <xf numFmtId="3" fontId="18" fillId="2" borderId="41" xfId="0" applyNumberFormat="1" applyFont="1" applyFill="1" applyBorder="1" applyAlignment="1">
      <alignment horizontal="center" vertical="center"/>
    </xf>
    <xf numFmtId="0" fontId="18" fillId="2" borderId="6" xfId="0" applyFont="1" applyFill="1" applyBorder="1" applyAlignment="1">
      <alignment horizontal="center" vertical="center"/>
    </xf>
    <xf numFmtId="0" fontId="6" fillId="0" borderId="5" xfId="0" applyFont="1" applyBorder="1" applyAlignment="1">
      <alignment vertical="center" wrapText="1"/>
    </xf>
    <xf numFmtId="0" fontId="40" fillId="2" borderId="0" xfId="0" applyFont="1" applyFill="1" applyAlignment="1">
      <alignment horizontal="center" vertical="center" wrapText="1"/>
    </xf>
    <xf numFmtId="0" fontId="35" fillId="0" borderId="5" xfId="0" applyFont="1" applyBorder="1" applyAlignment="1">
      <alignment horizontal="right" vertical="center" wrapText="1"/>
    </xf>
    <xf numFmtId="0" fontId="60" fillId="2" borderId="5" xfId="0" applyFont="1" applyFill="1" applyBorder="1" applyAlignment="1">
      <alignment horizontal="right" vertical="center" wrapText="1"/>
    </xf>
    <xf numFmtId="0" fontId="60" fillId="2" borderId="0" xfId="0" applyFont="1" applyFill="1" applyAlignment="1">
      <alignment horizontal="left" vertical="center" wrapText="1"/>
    </xf>
    <xf numFmtId="0" fontId="40" fillId="2" borderId="6" xfId="0" applyFont="1" applyFill="1" applyBorder="1" applyAlignment="1">
      <alignment vertical="center" wrapText="1"/>
    </xf>
    <xf numFmtId="0" fontId="35" fillId="2" borderId="5" xfId="0" applyFont="1" applyFill="1" applyBorder="1" applyAlignment="1">
      <alignment vertical="center" wrapText="1"/>
    </xf>
    <xf numFmtId="0" fontId="18" fillId="5" borderId="4" xfId="0" applyFont="1" applyFill="1" applyBorder="1" applyAlignment="1">
      <alignment horizontal="center" vertical="center" wrapText="1"/>
    </xf>
    <xf numFmtId="0" fontId="56" fillId="2" borderId="4" xfId="0" applyFont="1" applyFill="1" applyBorder="1" applyAlignment="1">
      <alignment horizontal="center" vertical="center" wrapText="1"/>
    </xf>
    <xf numFmtId="0" fontId="56" fillId="2" borderId="39" xfId="0" applyFont="1" applyFill="1" applyBorder="1" applyAlignment="1">
      <alignment horizontal="center" vertical="center" wrapText="1"/>
    </xf>
    <xf numFmtId="3" fontId="56" fillId="2" borderId="39" xfId="0" applyNumberFormat="1" applyFont="1" applyFill="1" applyBorder="1" applyAlignment="1">
      <alignment horizontal="center" vertical="center" wrapText="1"/>
    </xf>
    <xf numFmtId="3" fontId="56" fillId="2" borderId="40" xfId="0" applyNumberFormat="1" applyFont="1" applyFill="1" applyBorder="1" applyAlignment="1">
      <alignment horizontal="center" vertical="center" wrapText="1"/>
    </xf>
    <xf numFmtId="1" fontId="21" fillId="5" borderId="47" xfId="0" applyNumberFormat="1" applyFont="1" applyFill="1" applyBorder="1" applyAlignment="1">
      <alignment horizontal="centerContinuous" vertical="center" wrapText="1"/>
    </xf>
    <xf numFmtId="0" fontId="21" fillId="5" borderId="15" xfId="0" applyFont="1" applyFill="1" applyBorder="1" applyAlignment="1">
      <alignment horizontal="centerContinuous" vertical="center" wrapText="1"/>
    </xf>
    <xf numFmtId="0" fontId="18" fillId="2" borderId="42" xfId="0" applyFont="1" applyFill="1" applyBorder="1" applyAlignment="1">
      <alignment vertical="center" wrapText="1"/>
    </xf>
    <xf numFmtId="0" fontId="56" fillId="2" borderId="42" xfId="0" applyFont="1" applyFill="1" applyBorder="1" applyAlignment="1">
      <alignment vertical="center" wrapText="1"/>
    </xf>
    <xf numFmtId="0" fontId="56" fillId="2" borderId="23" xfId="0" applyFont="1" applyFill="1" applyBorder="1" applyAlignment="1">
      <alignment vertical="center" wrapText="1"/>
    </xf>
    <xf numFmtId="0" fontId="56" fillId="2" borderId="24" xfId="0" applyFont="1" applyFill="1" applyBorder="1" applyAlignment="1">
      <alignment vertical="center" wrapText="1"/>
    </xf>
    <xf numFmtId="0" fontId="6" fillId="2" borderId="19" xfId="0" applyFont="1" applyFill="1" applyBorder="1" applyAlignment="1">
      <alignment vertical="center" wrapText="1"/>
    </xf>
    <xf numFmtId="169" fontId="23" fillId="0" borderId="1" xfId="0" applyNumberFormat="1" applyFont="1" applyBorder="1" applyAlignment="1" applyProtection="1">
      <alignment horizontal="center" vertical="center" wrapText="1"/>
      <protection locked="0"/>
    </xf>
    <xf numFmtId="0" fontId="40" fillId="2" borderId="19" xfId="0" applyFont="1" applyFill="1" applyBorder="1" applyAlignment="1">
      <alignment vertical="center" wrapText="1"/>
    </xf>
    <xf numFmtId="3" fontId="40" fillId="2" borderId="1" xfId="0" applyNumberFormat="1" applyFont="1" applyFill="1" applyBorder="1" applyAlignment="1">
      <alignment vertical="center" wrapText="1"/>
    </xf>
    <xf numFmtId="4" fontId="19" fillId="2" borderId="26" xfId="0" applyNumberFormat="1" applyFont="1" applyFill="1" applyBorder="1" applyAlignment="1">
      <alignment horizontal="center" vertical="center"/>
    </xf>
    <xf numFmtId="0" fontId="25" fillId="2" borderId="19" xfId="0" applyFont="1" applyFill="1" applyBorder="1" applyAlignment="1">
      <alignment vertical="center" wrapText="1"/>
    </xf>
    <xf numFmtId="169" fontId="40" fillId="2" borderId="1" xfId="0" applyNumberFormat="1" applyFont="1" applyFill="1" applyBorder="1" applyAlignment="1">
      <alignment vertical="center" wrapText="1"/>
    </xf>
    <xf numFmtId="3" fontId="19" fillId="7" borderId="61" xfId="0" applyNumberFormat="1" applyFont="1" applyFill="1" applyBorder="1" applyAlignment="1">
      <alignment horizontal="right" vertical="center"/>
    </xf>
    <xf numFmtId="3" fontId="25" fillId="2" borderId="26" xfId="0" applyNumberFormat="1" applyFont="1" applyFill="1" applyBorder="1" applyAlignment="1">
      <alignment horizontal="right" vertical="center"/>
    </xf>
    <xf numFmtId="0" fontId="6" fillId="0" borderId="19" xfId="0" applyFont="1" applyBorder="1" applyAlignment="1">
      <alignment vertical="center" wrapText="1"/>
    </xf>
    <xf numFmtId="3" fontId="25" fillId="2" borderId="26" xfId="0" applyNumberFormat="1" applyFont="1" applyFill="1" applyBorder="1" applyAlignment="1">
      <alignment horizontal="right" vertical="center" wrapText="1"/>
    </xf>
    <xf numFmtId="0" fontId="6" fillId="2" borderId="19" xfId="0" applyFont="1" applyFill="1" applyBorder="1" applyAlignment="1">
      <alignment horizontal="left" vertical="center" wrapText="1"/>
    </xf>
    <xf numFmtId="0" fontId="6" fillId="0" borderId="19" xfId="0" applyFont="1" applyBorder="1" applyAlignment="1">
      <alignment horizontal="left" vertical="center" wrapText="1"/>
    </xf>
    <xf numFmtId="0" fontId="40" fillId="2" borderId="19" xfId="0" applyFont="1" applyFill="1" applyBorder="1" applyAlignment="1">
      <alignment horizontal="left" vertical="center" wrapText="1"/>
    </xf>
    <xf numFmtId="0" fontId="18" fillId="0" borderId="49" xfId="0" applyFont="1" applyBorder="1" applyAlignment="1">
      <alignment vertical="center" wrapText="1"/>
    </xf>
    <xf numFmtId="176" fontId="18" fillId="0" borderId="48" xfId="1" applyNumberFormat="1" applyFont="1" applyBorder="1" applyAlignment="1" applyProtection="1">
      <alignment vertical="center" wrapText="1"/>
    </xf>
    <xf numFmtId="0" fontId="56" fillId="2" borderId="49" xfId="0" applyFont="1" applyFill="1" applyBorder="1" applyAlignment="1">
      <alignment vertical="center" wrapText="1"/>
    </xf>
    <xf numFmtId="0" fontId="56" fillId="2" borderId="50" xfId="0" applyFont="1" applyFill="1" applyBorder="1" applyAlignment="1">
      <alignment horizontal="center" vertical="center" wrapText="1"/>
    </xf>
    <xf numFmtId="169" fontId="56" fillId="2" borderId="50" xfId="0" applyNumberFormat="1" applyFont="1" applyFill="1" applyBorder="1" applyAlignment="1">
      <alignment horizontal="center" vertical="center" wrapText="1"/>
    </xf>
    <xf numFmtId="3" fontId="56" fillId="2" borderId="50" xfId="0" applyNumberFormat="1" applyFont="1" applyFill="1" applyBorder="1" applyAlignment="1">
      <alignment vertical="center" wrapText="1"/>
    </xf>
    <xf numFmtId="3" fontId="56" fillId="2" borderId="16" xfId="0" applyNumberFormat="1" applyFont="1" applyFill="1" applyBorder="1" applyAlignment="1">
      <alignment vertical="center" wrapText="1"/>
    </xf>
    <xf numFmtId="3" fontId="6" fillId="0" borderId="21" xfId="0" applyNumberFormat="1" applyFont="1" applyBorder="1" applyAlignment="1">
      <alignment vertical="center" wrapText="1"/>
    </xf>
    <xf numFmtId="3" fontId="61" fillId="0" borderId="3" xfId="0" applyNumberFormat="1" applyFont="1" applyBorder="1" applyAlignment="1">
      <alignment vertical="center" wrapText="1"/>
    </xf>
    <xf numFmtId="3" fontId="40" fillId="2" borderId="21" xfId="0" applyNumberFormat="1" applyFont="1" applyFill="1" applyBorder="1" applyAlignment="1">
      <alignment vertical="center" wrapText="1"/>
    </xf>
    <xf numFmtId="0" fontId="40" fillId="2" borderId="13" xfId="0" applyFont="1" applyFill="1" applyBorder="1" applyAlignment="1">
      <alignment horizontal="center" vertical="center" wrapText="1"/>
    </xf>
    <xf numFmtId="169" fontId="40" fillId="2" borderId="3" xfId="0" applyNumberFormat="1" applyFont="1" applyFill="1" applyBorder="1" applyAlignment="1">
      <alignment vertical="center" wrapText="1"/>
    </xf>
    <xf numFmtId="3" fontId="25" fillId="2" borderId="66" xfId="0" applyNumberFormat="1" applyFont="1" applyFill="1" applyBorder="1" applyAlignment="1">
      <alignment horizontal="right" vertical="center" wrapText="1"/>
    </xf>
    <xf numFmtId="3" fontId="6" fillId="0" borderId="19" xfId="0" applyNumberFormat="1" applyFont="1" applyBorder="1" applyAlignment="1">
      <alignment vertical="center" wrapText="1"/>
    </xf>
    <xf numFmtId="3" fontId="3" fillId="0" borderId="1" xfId="0" applyNumberFormat="1" applyFont="1" applyBorder="1" applyAlignment="1">
      <alignment vertical="center" wrapText="1"/>
    </xf>
    <xf numFmtId="3" fontId="40" fillId="2" borderId="19" xfId="0" applyNumberFormat="1" applyFont="1" applyFill="1" applyBorder="1" applyAlignment="1">
      <alignment vertical="center" wrapText="1"/>
    </xf>
    <xf numFmtId="0" fontId="40" fillId="2" borderId="18" xfId="0" applyFont="1" applyFill="1" applyBorder="1" applyAlignment="1">
      <alignment horizontal="center" vertical="center" wrapText="1"/>
    </xf>
    <xf numFmtId="3" fontId="25" fillId="2" borderId="69" xfId="0" applyNumberFormat="1" applyFont="1" applyFill="1" applyBorder="1" applyAlignment="1">
      <alignment horizontal="right" vertical="center"/>
    </xf>
    <xf numFmtId="3" fontId="21" fillId="6" borderId="11" xfId="0" applyNumberFormat="1" applyFont="1" applyFill="1" applyBorder="1" applyAlignment="1">
      <alignment vertical="center" wrapText="1"/>
    </xf>
    <xf numFmtId="0" fontId="6" fillId="2" borderId="6" xfId="0" applyFont="1" applyFill="1" applyBorder="1" applyAlignment="1">
      <alignment vertical="center" wrapText="1"/>
    </xf>
    <xf numFmtId="3" fontId="6" fillId="0" borderId="52" xfId="0" quotePrefix="1" applyNumberFormat="1" applyFont="1" applyBorder="1" applyAlignment="1">
      <alignment horizontal="left" vertical="center" wrapText="1"/>
    </xf>
    <xf numFmtId="3" fontId="40" fillId="2" borderId="52" xfId="0" quotePrefix="1" applyNumberFormat="1" applyFont="1" applyFill="1" applyBorder="1" applyAlignment="1">
      <alignment horizontal="left" vertical="center" wrapText="1"/>
    </xf>
    <xf numFmtId="0" fontId="40" fillId="2" borderId="29" xfId="0" applyFont="1" applyFill="1" applyBorder="1" applyAlignment="1">
      <alignment horizontal="center" vertical="center" wrapText="1"/>
    </xf>
    <xf numFmtId="1" fontId="22" fillId="2" borderId="1" xfId="0" applyNumberFormat="1" applyFont="1" applyFill="1" applyBorder="1" applyAlignment="1" applyProtection="1">
      <alignment horizontal="center" vertical="center" wrapText="1"/>
      <protection locked="0"/>
    </xf>
    <xf numFmtId="0" fontId="6" fillId="2" borderId="17" xfId="0" applyFont="1" applyFill="1" applyBorder="1" applyAlignment="1">
      <alignment vertical="center"/>
    </xf>
    <xf numFmtId="0" fontId="6" fillId="2" borderId="18" xfId="0" applyFont="1" applyFill="1" applyBorder="1" applyAlignment="1">
      <alignment vertical="center"/>
    </xf>
    <xf numFmtId="175" fontId="25" fillId="2" borderId="1" xfId="0" applyNumberFormat="1" applyFont="1" applyFill="1" applyBorder="1" applyAlignment="1">
      <alignment horizontal="center" vertical="center" wrapText="1"/>
    </xf>
    <xf numFmtId="0" fontId="18" fillId="0" borderId="53" xfId="0" applyFont="1" applyBorder="1" applyAlignment="1">
      <alignment vertical="center" wrapText="1"/>
    </xf>
    <xf numFmtId="0" fontId="56" fillId="2" borderId="53" xfId="0" applyFont="1" applyFill="1" applyBorder="1" applyAlignment="1">
      <alignment vertical="center" wrapText="1"/>
    </xf>
    <xf numFmtId="0" fontId="56" fillId="2" borderId="54" xfId="0" applyFont="1" applyFill="1" applyBorder="1" applyAlignment="1">
      <alignment horizontal="center" vertical="center" wrapText="1"/>
    </xf>
    <xf numFmtId="3" fontId="56" fillId="2" borderId="55" xfId="0" applyNumberFormat="1" applyFont="1" applyFill="1" applyBorder="1" applyAlignment="1">
      <alignment vertical="center" wrapText="1"/>
    </xf>
    <xf numFmtId="0" fontId="6" fillId="2" borderId="19" xfId="0" applyFont="1" applyFill="1" applyBorder="1" applyAlignment="1">
      <alignment vertical="center"/>
    </xf>
    <xf numFmtId="1" fontId="22" fillId="2" borderId="1" xfId="0" applyNumberFormat="1" applyFont="1" applyFill="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167" fontId="6" fillId="2" borderId="6" xfId="1" applyFont="1" applyFill="1" applyBorder="1" applyAlignment="1" applyProtection="1">
      <alignment vertical="center"/>
    </xf>
    <xf numFmtId="0" fontId="18" fillId="6" borderId="53" xfId="0" applyFont="1" applyFill="1" applyBorder="1" applyAlignment="1">
      <alignment vertical="center" wrapText="1"/>
    </xf>
    <xf numFmtId="3" fontId="40" fillId="2" borderId="55" xfId="0" applyNumberFormat="1" applyFont="1" applyFill="1" applyBorder="1" applyAlignment="1">
      <alignment vertical="center" wrapText="1"/>
    </xf>
    <xf numFmtId="2" fontId="6" fillId="2" borderId="1" xfId="0" applyNumberFormat="1" applyFont="1" applyFill="1" applyBorder="1" applyAlignment="1">
      <alignment horizontal="center" vertical="center" wrapText="1"/>
    </xf>
    <xf numFmtId="0" fontId="22" fillId="2" borderId="1" xfId="0" applyFont="1" applyFill="1" applyBorder="1" applyAlignment="1" applyProtection="1">
      <alignment horizontal="center" vertical="center" wrapText="1"/>
      <protection locked="0"/>
    </xf>
    <xf numFmtId="180" fontId="6" fillId="2" borderId="6" xfId="0" applyNumberFormat="1" applyFont="1" applyFill="1" applyBorder="1" applyAlignment="1">
      <alignment vertical="center" wrapText="1"/>
    </xf>
    <xf numFmtId="0" fontId="6" fillId="0" borderId="21" xfId="0" quotePrefix="1" applyFont="1" applyBorder="1" applyAlignment="1">
      <alignment horizontal="left" vertical="center" wrapText="1"/>
    </xf>
    <xf numFmtId="0" fontId="40" fillId="2" borderId="21" xfId="0" quotePrefix="1" applyFont="1" applyFill="1" applyBorder="1" applyAlignment="1">
      <alignment horizontal="left" vertical="center" wrapText="1"/>
    </xf>
    <xf numFmtId="0" fontId="40" fillId="2" borderId="13" xfId="0" quotePrefix="1" applyFont="1" applyFill="1" applyBorder="1" applyAlignment="1">
      <alignment horizontal="center" vertical="center" wrapText="1"/>
    </xf>
    <xf numFmtId="3" fontId="40" fillId="2" borderId="3" xfId="0" applyNumberFormat="1" applyFont="1" applyFill="1" applyBorder="1" applyAlignment="1">
      <alignment vertical="center" wrapText="1"/>
    </xf>
    <xf numFmtId="175" fontId="6" fillId="2" borderId="1" xfId="0" applyNumberFormat="1" applyFont="1" applyFill="1" applyBorder="1" applyAlignment="1">
      <alignment horizontal="center" vertical="center" wrapText="1"/>
    </xf>
    <xf numFmtId="0" fontId="6" fillId="0" borderId="19" xfId="0" quotePrefix="1" applyFont="1" applyBorder="1" applyAlignment="1">
      <alignment horizontal="left" vertical="center" wrapText="1"/>
    </xf>
    <xf numFmtId="0" fontId="40" fillId="2" borderId="19" xfId="0" quotePrefix="1" applyFont="1" applyFill="1" applyBorder="1" applyAlignment="1">
      <alignment horizontal="left" vertical="center" wrapText="1"/>
    </xf>
    <xf numFmtId="0" fontId="40" fillId="2" borderId="18" xfId="0" quotePrefix="1" applyFont="1" applyFill="1" applyBorder="1" applyAlignment="1">
      <alignment horizontal="center" vertical="center" wrapText="1"/>
    </xf>
    <xf numFmtId="175" fontId="22"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lignment vertical="center"/>
    </xf>
    <xf numFmtId="169" fontId="25" fillId="2" borderId="1" xfId="0" applyNumberFormat="1" applyFont="1" applyFill="1" applyBorder="1" applyAlignment="1">
      <alignment horizontal="center" vertical="center" wrapText="1"/>
    </xf>
    <xf numFmtId="0" fontId="59" fillId="4" borderId="0" xfId="0" applyFont="1" applyFill="1" applyAlignment="1">
      <alignment vertical="center" wrapText="1"/>
    </xf>
    <xf numFmtId="0" fontId="6" fillId="0" borderId="47" xfId="0" applyFont="1" applyBorder="1" applyAlignment="1">
      <alignment horizontal="left" vertical="center" wrapText="1"/>
    </xf>
    <xf numFmtId="0" fontId="40" fillId="2" borderId="47" xfId="0" applyFont="1" applyFill="1" applyBorder="1" applyAlignment="1">
      <alignment horizontal="left" vertical="center" wrapText="1"/>
    </xf>
    <xf numFmtId="0" fontId="40" fillId="2" borderId="14" xfId="0" quotePrefix="1" applyFont="1" applyFill="1" applyBorder="1" applyAlignment="1">
      <alignment horizontal="center" vertical="center" wrapText="1"/>
    </xf>
    <xf numFmtId="3" fontId="40" fillId="2" borderId="15" xfId="0" applyNumberFormat="1" applyFont="1" applyFill="1" applyBorder="1" applyAlignment="1">
      <alignment vertical="center" wrapText="1"/>
    </xf>
    <xf numFmtId="0" fontId="18" fillId="6" borderId="62" xfId="0" applyFont="1" applyFill="1" applyBorder="1" applyAlignment="1">
      <alignment vertical="center" wrapText="1"/>
    </xf>
    <xf numFmtId="167" fontId="18" fillId="6" borderId="65" xfId="1" applyFont="1" applyFill="1" applyBorder="1" applyAlignment="1" applyProtection="1">
      <alignment vertical="center" wrapText="1"/>
    </xf>
    <xf numFmtId="167" fontId="18" fillId="6" borderId="41" xfId="1" applyFont="1" applyFill="1" applyBorder="1" applyAlignment="1" applyProtection="1">
      <alignment vertical="center" wrapText="1"/>
    </xf>
    <xf numFmtId="0" fontId="56" fillId="2" borderId="62" xfId="0" applyFont="1" applyFill="1" applyBorder="1" applyAlignment="1">
      <alignment vertical="center" wrapText="1"/>
    </xf>
    <xf numFmtId="0" fontId="56" fillId="2" borderId="63" xfId="0" applyFont="1" applyFill="1" applyBorder="1" applyAlignment="1">
      <alignment horizontal="center" vertical="center" wrapText="1"/>
    </xf>
    <xf numFmtId="3" fontId="56" fillId="2" borderId="64" xfId="0" applyNumberFormat="1" applyFont="1" applyFill="1" applyBorder="1" applyAlignment="1">
      <alignment vertical="center" wrapText="1"/>
    </xf>
    <xf numFmtId="0" fontId="20" fillId="2" borderId="5" xfId="0" applyFont="1" applyFill="1" applyBorder="1" applyAlignment="1">
      <alignment vertical="center"/>
    </xf>
    <xf numFmtId="0" fontId="20" fillId="2" borderId="6" xfId="0" applyFont="1" applyFill="1" applyBorder="1" applyAlignment="1">
      <alignment vertical="center"/>
    </xf>
    <xf numFmtId="0" fontId="20" fillId="2" borderId="9" xfId="0" applyFont="1" applyFill="1" applyBorder="1" applyAlignment="1">
      <alignment vertical="center"/>
    </xf>
    <xf numFmtId="0" fontId="20" fillId="2" borderId="12" xfId="0" applyFont="1" applyFill="1" applyBorder="1" applyAlignment="1">
      <alignment vertical="center"/>
    </xf>
    <xf numFmtId="0" fontId="56" fillId="2" borderId="1" xfId="0" applyFont="1" applyFill="1" applyBorder="1" applyAlignment="1">
      <alignment horizontal="center" vertical="center"/>
    </xf>
    <xf numFmtId="176" fontId="56" fillId="2" borderId="20" xfId="1" applyNumberFormat="1" applyFont="1" applyFill="1" applyBorder="1" applyAlignment="1" applyProtection="1">
      <alignment horizontal="center" vertical="center"/>
    </xf>
    <xf numFmtId="176" fontId="40" fillId="2" borderId="20" xfId="1" applyNumberFormat="1" applyFont="1" applyFill="1" applyBorder="1" applyAlignment="1" applyProtection="1">
      <alignment vertical="center"/>
    </xf>
    <xf numFmtId="176" fontId="40" fillId="2" borderId="20" xfId="1" applyNumberFormat="1" applyFont="1" applyFill="1" applyBorder="1" applyAlignment="1" applyProtection="1">
      <alignment vertical="center" wrapText="1"/>
    </xf>
    <xf numFmtId="176" fontId="56" fillId="2" borderId="16" xfId="1" applyNumberFormat="1" applyFont="1" applyFill="1" applyBorder="1" applyAlignment="1" applyProtection="1">
      <alignment vertical="center"/>
    </xf>
    <xf numFmtId="0" fontId="3" fillId="0" borderId="1" xfId="0" applyFont="1" applyBorder="1" applyAlignment="1">
      <alignment vertical="center"/>
    </xf>
    <xf numFmtId="0" fontId="3" fillId="0" borderId="17" xfId="0" applyFont="1" applyBorder="1" applyAlignment="1">
      <alignment horizontal="left" vertical="center"/>
    </xf>
    <xf numFmtId="0" fontId="3" fillId="0" borderId="18" xfId="0" applyFont="1" applyBorder="1" applyAlignment="1">
      <alignment horizontal="left" vertical="center"/>
    </xf>
    <xf numFmtId="49" fontId="3" fillId="0" borderId="1" xfId="0" applyNumberFormat="1" applyFont="1" applyBorder="1" applyAlignment="1">
      <alignment vertical="center"/>
    </xf>
    <xf numFmtId="175" fontId="43" fillId="0" borderId="0" xfId="0" applyNumberFormat="1" applyFont="1" applyAlignment="1">
      <alignment horizontal="center" vertical="center"/>
    </xf>
    <xf numFmtId="175" fontId="3" fillId="0" borderId="0" xfId="0" applyNumberFormat="1" applyFont="1" applyAlignment="1">
      <alignment horizontal="center" vertical="center"/>
    </xf>
    <xf numFmtId="169" fontId="5" fillId="2" borderId="20" xfId="0" applyNumberFormat="1" applyFont="1" applyFill="1" applyBorder="1" applyAlignment="1">
      <alignment horizontal="right" vertical="center" wrapText="1"/>
    </xf>
    <xf numFmtId="169" fontId="3" fillId="2" borderId="20" xfId="0" applyNumberFormat="1" applyFont="1" applyFill="1" applyBorder="1" applyAlignment="1">
      <alignment horizontal="right" vertical="center" wrapText="1"/>
    </xf>
    <xf numFmtId="169" fontId="3" fillId="2" borderId="59" xfId="0" applyNumberFormat="1" applyFont="1" applyFill="1" applyBorder="1" applyAlignment="1">
      <alignment horizontal="right" vertical="center"/>
    </xf>
    <xf numFmtId="169" fontId="5" fillId="2" borderId="16" xfId="0" applyNumberFormat="1" applyFont="1" applyFill="1" applyBorder="1" applyAlignment="1">
      <alignment horizontal="right" vertical="center" wrapText="1"/>
    </xf>
    <xf numFmtId="169" fontId="40" fillId="2" borderId="10" xfId="0" applyNumberFormat="1" applyFont="1" applyFill="1" applyBorder="1" applyAlignment="1">
      <alignment vertical="center" wrapText="1"/>
    </xf>
    <xf numFmtId="169" fontId="40" fillId="2" borderId="20" xfId="0" applyNumberFormat="1" applyFont="1" applyFill="1" applyBorder="1" applyAlignment="1">
      <alignment vertical="center" wrapText="1"/>
    </xf>
    <xf numFmtId="169" fontId="40" fillId="2" borderId="16" xfId="0" applyNumberFormat="1" applyFont="1" applyFill="1" applyBorder="1" applyAlignment="1">
      <alignment vertical="center" wrapText="1"/>
    </xf>
    <xf numFmtId="169" fontId="56" fillId="2" borderId="65" xfId="0" applyNumberFormat="1" applyFont="1" applyFill="1" applyBorder="1" applyAlignment="1">
      <alignment vertical="center" wrapText="1"/>
    </xf>
    <xf numFmtId="169" fontId="56" fillId="2" borderId="40" xfId="0" applyNumberFormat="1" applyFont="1" applyFill="1" applyBorder="1" applyAlignment="1">
      <alignment vertical="center" wrapText="1"/>
    </xf>
    <xf numFmtId="10" fontId="0" fillId="0" borderId="0" xfId="0" applyNumberFormat="1" applyAlignment="1">
      <alignment vertical="center"/>
    </xf>
    <xf numFmtId="0" fontId="5" fillId="2" borderId="4" xfId="0" applyFont="1" applyFill="1" applyBorder="1" applyAlignment="1">
      <alignment vertical="center" wrapText="1"/>
    </xf>
    <xf numFmtId="0" fontId="5" fillId="2" borderId="2" xfId="0" applyFont="1" applyFill="1" applyBorder="1" applyAlignment="1">
      <alignment vertical="center" wrapText="1"/>
    </xf>
    <xf numFmtId="0" fontId="5" fillId="2" borderId="11" xfId="0" applyFont="1" applyFill="1" applyBorder="1" applyAlignment="1">
      <alignment vertical="center" wrapText="1"/>
    </xf>
    <xf numFmtId="168" fontId="0" fillId="0" borderId="0" xfId="1" applyNumberFormat="1" applyFont="1" applyAlignment="1">
      <alignment vertical="center"/>
    </xf>
    <xf numFmtId="167" fontId="0" fillId="0" borderId="0" xfId="1" applyFont="1" applyAlignment="1">
      <alignment vertical="center"/>
    </xf>
    <xf numFmtId="0" fontId="5" fillId="2" borderId="42" xfId="0" applyFont="1" applyFill="1" applyBorder="1" applyAlignment="1">
      <alignment vertical="center"/>
    </xf>
    <xf numFmtId="0" fontId="5" fillId="2" borderId="23" xfId="0" applyFont="1" applyFill="1" applyBorder="1" applyAlignment="1">
      <alignment vertical="center"/>
    </xf>
    <xf numFmtId="0" fontId="5" fillId="2" borderId="24" xfId="0" applyFont="1" applyFill="1" applyBorder="1" applyAlignment="1">
      <alignment vertical="center"/>
    </xf>
    <xf numFmtId="168" fontId="0" fillId="4" borderId="0" xfId="1" applyNumberFormat="1" applyFont="1" applyFill="1" applyAlignment="1">
      <alignment vertical="center"/>
    </xf>
    <xf numFmtId="168" fontId="0" fillId="0" borderId="0" xfId="0" applyNumberFormat="1" applyAlignment="1">
      <alignment vertical="center"/>
    </xf>
    <xf numFmtId="168" fontId="0" fillId="4" borderId="0" xfId="0" applyNumberFormat="1" applyFill="1" applyAlignment="1">
      <alignment vertical="center"/>
    </xf>
    <xf numFmtId="0" fontId="9" fillId="0" borderId="0" xfId="0" applyFont="1"/>
    <xf numFmtId="0" fontId="63" fillId="0" borderId="0" xfId="0" applyFont="1"/>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3" fillId="0" borderId="1"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1" xfId="0" applyFont="1" applyBorder="1"/>
    <xf numFmtId="0" fontId="11" fillId="0" borderId="1" xfId="0" applyFont="1" applyBorder="1" applyAlignment="1">
      <alignment horizontal="center"/>
    </xf>
    <xf numFmtId="0" fontId="11" fillId="0" borderId="1" xfId="0" applyFont="1" applyBorder="1" applyAlignment="1">
      <alignment horizontal="left"/>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181" fontId="2" fillId="0" borderId="1" xfId="23" applyFont="1" applyBorder="1" applyAlignment="1">
      <alignment vertical="center"/>
    </xf>
    <xf numFmtId="9" fontId="2" fillId="0" borderId="1" xfId="15" applyFont="1" applyBorder="1" applyAlignment="1">
      <alignment horizontal="center" vertical="center"/>
    </xf>
    <xf numFmtId="181" fontId="2" fillId="0" borderId="1" xfId="23" applyFont="1" applyBorder="1" applyAlignment="1">
      <alignment horizontal="center" vertical="center"/>
    </xf>
    <xf numFmtId="182" fontId="2" fillId="0" borderId="1" xfId="23" applyNumberFormat="1" applyFont="1" applyBorder="1" applyAlignment="1">
      <alignment vertical="center"/>
    </xf>
    <xf numFmtId="171" fontId="2" fillId="0" borderId="1" xfId="15" applyNumberFormat="1" applyFont="1" applyBorder="1" applyAlignment="1">
      <alignment horizontal="center" vertical="center"/>
    </xf>
    <xf numFmtId="182" fontId="11" fillId="0" borderId="1" xfId="23" applyNumberFormat="1" applyFont="1" applyBorder="1"/>
    <xf numFmtId="3" fontId="63" fillId="0" borderId="0" xfId="0" applyNumberFormat="1" applyFont="1"/>
    <xf numFmtId="167" fontId="63" fillId="0" borderId="0" xfId="1" applyFont="1"/>
    <xf numFmtId="0" fontId="63" fillId="0" borderId="1" xfId="0" applyFont="1" applyBorder="1"/>
    <xf numFmtId="183" fontId="11" fillId="0" borderId="1" xfId="23" applyNumberFormat="1" applyFont="1" applyBorder="1"/>
    <xf numFmtId="4" fontId="63" fillId="0" borderId="0" xfId="0" applyNumberFormat="1" applyFont="1"/>
    <xf numFmtId="184" fontId="63" fillId="0" borderId="0" xfId="1" applyNumberFormat="1" applyFont="1"/>
    <xf numFmtId="168" fontId="63" fillId="0" borderId="0" xfId="1" applyNumberFormat="1" applyFont="1"/>
    <xf numFmtId="2" fontId="13" fillId="0" borderId="0" xfId="0" applyNumberFormat="1" applyFont="1" applyAlignment="1">
      <alignment horizontal="center"/>
    </xf>
    <xf numFmtId="0" fontId="10" fillId="0" borderId="0" xfId="0" applyFont="1"/>
    <xf numFmtId="0" fontId="8" fillId="0" borderId="0" xfId="0" applyFont="1"/>
    <xf numFmtId="0" fontId="12" fillId="0" borderId="0" xfId="25" applyAlignment="1">
      <alignment horizontal="left" vertical="center"/>
    </xf>
    <xf numFmtId="0" fontId="11" fillId="0" borderId="1" xfId="25" applyFont="1" applyBorder="1" applyAlignment="1">
      <alignment horizontal="center" vertical="center" wrapText="1"/>
    </xf>
    <xf numFmtId="0" fontId="11" fillId="0" borderId="1" xfId="25" applyFont="1" applyBorder="1" applyAlignment="1">
      <alignment horizontal="left" vertical="center" wrapText="1"/>
    </xf>
    <xf numFmtId="1" fontId="66" fillId="0" borderId="1" xfId="25" applyNumberFormat="1" applyFont="1" applyBorder="1" applyAlignment="1">
      <alignment horizontal="right" vertical="center" shrinkToFit="1"/>
    </xf>
    <xf numFmtId="0" fontId="12" fillId="0" borderId="71" xfId="25" applyBorder="1" applyAlignment="1">
      <alignment horizontal="left" vertical="center"/>
    </xf>
    <xf numFmtId="0" fontId="12" fillId="0" borderId="1" xfId="25" applyBorder="1" applyAlignment="1">
      <alignment horizontal="left" vertical="center" wrapText="1"/>
    </xf>
    <xf numFmtId="0" fontId="12" fillId="0" borderId="1" xfId="25" applyBorder="1" applyAlignment="1">
      <alignment horizontal="center" vertical="center" wrapText="1"/>
    </xf>
    <xf numFmtId="0" fontId="2" fillId="0" borderId="1" xfId="25" applyFont="1" applyBorder="1" applyAlignment="1">
      <alignment horizontal="left" vertical="center" wrapText="1"/>
    </xf>
    <xf numFmtId="2" fontId="65" fillId="0" borderId="1" xfId="25" applyNumberFormat="1" applyFont="1" applyBorder="1" applyAlignment="1">
      <alignment horizontal="right" vertical="center" shrinkToFit="1"/>
    </xf>
    <xf numFmtId="2" fontId="66" fillId="0" borderId="1" xfId="25" applyNumberFormat="1" applyFont="1" applyBorder="1" applyAlignment="1">
      <alignment horizontal="right" vertical="center" shrinkToFit="1"/>
    </xf>
    <xf numFmtId="0" fontId="12" fillId="0" borderId="1" xfId="25" applyBorder="1" applyAlignment="1">
      <alignment horizontal="left" vertical="center"/>
    </xf>
    <xf numFmtId="0" fontId="2" fillId="0" borderId="1" xfId="25" applyFont="1" applyBorder="1" applyAlignment="1">
      <alignment horizontal="justify" vertical="center" wrapText="1"/>
    </xf>
    <xf numFmtId="0" fontId="67" fillId="0" borderId="1" xfId="25" applyFont="1" applyBorder="1" applyAlignment="1">
      <alignment horizontal="center" vertical="center" wrapText="1"/>
    </xf>
    <xf numFmtId="0" fontId="64" fillId="0" borderId="0" xfId="25" applyFont="1" applyAlignment="1">
      <alignment horizontal="left" vertical="center"/>
    </xf>
    <xf numFmtId="0" fontId="61" fillId="0" borderId="0" xfId="25" applyFont="1" applyAlignment="1">
      <alignment horizontal="left" vertical="center"/>
    </xf>
    <xf numFmtId="0" fontId="12" fillId="0" borderId="0" xfId="25" applyAlignment="1">
      <alignment horizontal="center" vertical="center"/>
    </xf>
    <xf numFmtId="2" fontId="5" fillId="0" borderId="0" xfId="0" applyNumberFormat="1" applyFont="1" applyAlignment="1">
      <alignment horizontal="left"/>
    </xf>
    <xf numFmtId="0" fontId="69" fillId="0" borderId="0" xfId="0" applyFont="1"/>
    <xf numFmtId="174" fontId="63" fillId="0" borderId="0" xfId="0" applyNumberFormat="1" applyFont="1"/>
    <xf numFmtId="164" fontId="63" fillId="0" borderId="0" xfId="28" applyFont="1"/>
    <xf numFmtId="181" fontId="11" fillId="0" borderId="1" xfId="23" applyFont="1" applyBorder="1"/>
    <xf numFmtId="0" fontId="64" fillId="0" borderId="17" xfId="25" applyFont="1" applyBorder="1" applyAlignment="1">
      <alignment horizontal="center" vertical="center"/>
    </xf>
    <xf numFmtId="0" fontId="64" fillId="0" borderId="25" xfId="25" applyFont="1" applyBorder="1" applyAlignment="1">
      <alignment horizontal="center" vertical="center"/>
    </xf>
    <xf numFmtId="0" fontId="64" fillId="0" borderId="18" xfId="25" applyFont="1" applyBorder="1" applyAlignment="1">
      <alignment horizontal="center" vertical="center"/>
    </xf>
    <xf numFmtId="0" fontId="12" fillId="0" borderId="17" xfId="25" applyBorder="1" applyAlignment="1">
      <alignment horizontal="center" vertical="center"/>
    </xf>
    <xf numFmtId="0" fontId="12" fillId="0" borderId="25" xfId="25" applyBorder="1" applyAlignment="1">
      <alignment horizontal="center" vertical="center"/>
    </xf>
    <xf numFmtId="0" fontId="12" fillId="0" borderId="18" xfId="25" applyBorder="1" applyAlignment="1">
      <alignment horizontal="center" vertical="center"/>
    </xf>
    <xf numFmtId="0" fontId="61" fillId="0" borderId="0" xfId="24" applyFont="1" applyAlignment="1">
      <alignment horizontal="justify" vertical="top" wrapText="1"/>
    </xf>
    <xf numFmtId="0" fontId="8" fillId="0" borderId="0" xfId="0" applyFont="1" applyAlignment="1">
      <alignment horizontal="justify" vertical="top" wrapText="1"/>
    </xf>
    <xf numFmtId="0" fontId="5" fillId="6" borderId="1" xfId="0" applyFont="1" applyFill="1" applyBorder="1" applyAlignment="1">
      <alignment horizontal="left" vertical="center"/>
    </xf>
    <xf numFmtId="0" fontId="13" fillId="0" borderId="17" xfId="0" applyFont="1" applyBorder="1" applyAlignment="1">
      <alignment horizontal="left" vertical="center" wrapText="1"/>
    </xf>
    <xf numFmtId="0" fontId="13" fillId="0" borderId="18" xfId="0" applyFont="1" applyBorder="1" applyAlignment="1">
      <alignment horizontal="left" vertical="center" wrapText="1"/>
    </xf>
    <xf numFmtId="177" fontId="5" fillId="2" borderId="15" xfId="0" applyNumberFormat="1" applyFont="1" applyFill="1" applyBorder="1" applyAlignment="1">
      <alignment horizontal="left" vertical="center"/>
    </xf>
    <xf numFmtId="9" fontId="5" fillId="2" borderId="17" xfId="15" applyFont="1" applyFill="1" applyBorder="1" applyAlignment="1" applyProtection="1">
      <alignment horizontal="center" vertical="center"/>
    </xf>
    <xf numFmtId="9" fontId="5" fillId="2" borderId="18" xfId="15" applyFont="1" applyFill="1" applyBorder="1" applyAlignment="1" applyProtection="1">
      <alignment horizontal="center" vertical="center"/>
    </xf>
    <xf numFmtId="0" fontId="5" fillId="2" borderId="1" xfId="0" applyFont="1" applyFill="1" applyBorder="1" applyAlignment="1">
      <alignment horizontal="left" vertical="center"/>
    </xf>
    <xf numFmtId="177" fontId="5" fillId="2" borderId="1" xfId="0" applyNumberFormat="1" applyFont="1" applyFill="1" applyBorder="1" applyAlignment="1">
      <alignment horizontal="left" vertical="center"/>
    </xf>
    <xf numFmtId="0" fontId="18" fillId="6" borderId="1" xfId="0" applyFont="1" applyFill="1" applyBorder="1" applyAlignment="1">
      <alignment vertical="center" wrapText="1"/>
    </xf>
    <xf numFmtId="0" fontId="0" fillId="2" borderId="25" xfId="0" applyFill="1" applyBorder="1" applyAlignment="1">
      <alignment horizontal="center" vertical="center"/>
    </xf>
    <xf numFmtId="0" fontId="13" fillId="0" borderId="17" xfId="0" applyFont="1" applyBorder="1" applyAlignment="1">
      <alignment vertical="center"/>
    </xf>
    <xf numFmtId="0" fontId="13" fillId="0" borderId="18" xfId="0" applyFont="1" applyBorder="1" applyAlignment="1">
      <alignment vertical="center"/>
    </xf>
    <xf numFmtId="0" fontId="5" fillId="2" borderId="53" xfId="0" applyFont="1" applyFill="1" applyBorder="1" applyAlignment="1">
      <alignment vertical="center" wrapText="1"/>
    </xf>
    <xf numFmtId="0" fontId="5" fillId="2" borderId="55" xfId="0" applyFont="1" applyFill="1" applyBorder="1" applyAlignment="1">
      <alignment vertical="center" wrapText="1"/>
    </xf>
    <xf numFmtId="0" fontId="19" fillId="2" borderId="38"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1" xfId="0" applyFont="1" applyFill="1" applyBorder="1" applyAlignment="1">
      <alignment horizontal="center" vertical="center" wrapText="1"/>
    </xf>
    <xf numFmtId="9" fontId="5" fillId="2" borderId="1" xfId="15" applyFont="1" applyFill="1" applyBorder="1" applyAlignment="1" applyProtection="1">
      <alignment horizontal="center" vertical="center"/>
    </xf>
    <xf numFmtId="0" fontId="21" fillId="5" borderId="43" xfId="0" applyFont="1" applyFill="1" applyBorder="1" applyAlignment="1">
      <alignment horizontal="center" vertical="center" wrapText="1"/>
    </xf>
    <xf numFmtId="0" fontId="21" fillId="5" borderId="46" xfId="0" applyFont="1" applyFill="1" applyBorder="1" applyAlignment="1">
      <alignment horizontal="center" vertical="center" wrapText="1"/>
    </xf>
    <xf numFmtId="1" fontId="21" fillId="5" borderId="42" xfId="0" applyNumberFormat="1" applyFont="1" applyFill="1" applyBorder="1" applyAlignment="1">
      <alignment horizontal="center" vertical="center" wrapText="1"/>
    </xf>
    <xf numFmtId="1" fontId="21" fillId="5" borderId="23" xfId="0" applyNumberFormat="1" applyFont="1" applyFill="1" applyBorder="1" applyAlignment="1">
      <alignment horizontal="center" vertical="center" wrapText="1"/>
    </xf>
    <xf numFmtId="1" fontId="21" fillId="5" borderId="24" xfId="0" applyNumberFormat="1" applyFont="1" applyFill="1" applyBorder="1" applyAlignment="1">
      <alignment horizontal="center" vertical="center" wrapText="1"/>
    </xf>
    <xf numFmtId="0" fontId="36" fillId="2" borderId="22" xfId="0" applyFont="1" applyFill="1" applyBorder="1" applyAlignment="1">
      <alignment horizontal="center" vertical="center" wrapText="1"/>
    </xf>
    <xf numFmtId="0" fontId="36" fillId="2" borderId="13" xfId="0" applyFont="1" applyFill="1" applyBorder="1" applyAlignment="1">
      <alignment horizontal="center" vertical="center" wrapText="1"/>
    </xf>
    <xf numFmtId="0" fontId="21" fillId="5" borderId="35" xfId="0" applyFont="1" applyFill="1" applyBorder="1" applyAlignment="1">
      <alignment horizontal="left" vertical="center"/>
    </xf>
    <xf numFmtId="0" fontId="21" fillId="5" borderId="18" xfId="0" applyFont="1" applyFill="1" applyBorder="1" applyAlignment="1">
      <alignment horizontal="left" vertical="center"/>
    </xf>
    <xf numFmtId="0" fontId="21" fillId="5" borderId="25" xfId="0" applyFont="1" applyFill="1" applyBorder="1" applyAlignment="1">
      <alignment horizontal="left" vertical="center"/>
    </xf>
    <xf numFmtId="0" fontId="21" fillId="6" borderId="27" xfId="0" applyFont="1" applyFill="1" applyBorder="1" applyAlignment="1">
      <alignment horizontal="center" vertical="center" wrapText="1"/>
    </xf>
    <xf numFmtId="0" fontId="21" fillId="6" borderId="28" xfId="0" applyFont="1" applyFill="1" applyBorder="1" applyAlignment="1">
      <alignment horizontal="center" vertical="center" wrapText="1"/>
    </xf>
    <xf numFmtId="0" fontId="21" fillId="6" borderId="29" xfId="0" applyFont="1" applyFill="1" applyBorder="1" applyAlignment="1">
      <alignment horizontal="center" vertical="center" wrapText="1"/>
    </xf>
    <xf numFmtId="0" fontId="21" fillId="6" borderId="31" xfId="0" applyFont="1" applyFill="1" applyBorder="1" applyAlignment="1">
      <alignment horizontal="center" vertical="center" wrapText="1"/>
    </xf>
    <xf numFmtId="0" fontId="21" fillId="6" borderId="32" xfId="0" applyFont="1" applyFill="1" applyBorder="1" applyAlignment="1">
      <alignment horizontal="center" vertical="center" wrapText="1"/>
    </xf>
    <xf numFmtId="0" fontId="21" fillId="6" borderId="33" xfId="0" applyFont="1" applyFill="1" applyBorder="1" applyAlignment="1">
      <alignment horizontal="center" vertical="center" wrapText="1"/>
    </xf>
    <xf numFmtId="0" fontId="21" fillId="6" borderId="30" xfId="0" applyFont="1" applyFill="1" applyBorder="1" applyAlignment="1">
      <alignment horizontal="center" vertical="center" wrapText="1"/>
    </xf>
    <xf numFmtId="0" fontId="21" fillId="6" borderId="3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20" xfId="0" applyFont="1" applyBorder="1" applyAlignment="1">
      <alignment horizontal="center" vertical="center" wrapText="1"/>
    </xf>
    <xf numFmtId="0" fontId="18" fillId="2" borderId="17" xfId="0" applyFont="1" applyFill="1" applyBorder="1" applyAlignment="1">
      <alignment horizontal="center" vertical="center" wrapText="1"/>
    </xf>
    <xf numFmtId="0" fontId="18" fillId="2" borderId="25" xfId="0" applyFont="1" applyFill="1" applyBorder="1" applyAlignment="1">
      <alignment horizontal="center" vertical="center" wrapText="1"/>
    </xf>
    <xf numFmtId="0" fontId="18" fillId="2" borderId="26" xfId="0" applyFont="1" applyFill="1" applyBorder="1" applyAlignment="1">
      <alignment horizontal="center" vertical="center" wrapText="1"/>
    </xf>
    <xf numFmtId="0" fontId="2" fillId="2" borderId="17" xfId="0" applyFont="1" applyFill="1" applyBorder="1" applyAlignment="1">
      <alignment horizontal="justify" vertical="center" wrapText="1"/>
    </xf>
    <xf numFmtId="0" fontId="2" fillId="2" borderId="25" xfId="0" applyFont="1" applyFill="1" applyBorder="1" applyAlignment="1">
      <alignment horizontal="justify" vertical="center" wrapText="1"/>
    </xf>
    <xf numFmtId="0" fontId="2" fillId="2" borderId="26" xfId="0" applyFont="1" applyFill="1" applyBorder="1" applyAlignment="1">
      <alignment horizontal="justify" vertical="center" wrapText="1"/>
    </xf>
    <xf numFmtId="0" fontId="20" fillId="0" borderId="17" xfId="0" applyFont="1" applyBorder="1" applyAlignment="1">
      <alignment horizontal="justify" vertical="center" wrapText="1"/>
    </xf>
    <xf numFmtId="0" fontId="20" fillId="0" borderId="25" xfId="0" applyFont="1" applyBorder="1" applyAlignment="1">
      <alignment horizontal="justify" vertical="center" wrapText="1"/>
    </xf>
    <xf numFmtId="0" fontId="20" fillId="0" borderId="26" xfId="0" applyFont="1" applyBorder="1" applyAlignment="1">
      <alignment horizontal="justify" vertical="center" wrapText="1"/>
    </xf>
    <xf numFmtId="0" fontId="15" fillId="2" borderId="4"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1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11" xfId="0" applyFont="1" applyFill="1" applyBorder="1" applyAlignment="1">
      <alignment horizontal="center" vertical="center"/>
    </xf>
    <xf numFmtId="0" fontId="16" fillId="3" borderId="4" xfId="0" applyFont="1" applyFill="1" applyBorder="1" applyAlignment="1">
      <alignment horizontal="center" vertical="center"/>
    </xf>
    <xf numFmtId="0" fontId="19" fillId="2" borderId="22" xfId="0" applyFont="1" applyFill="1" applyBorder="1" applyAlignment="1">
      <alignment horizontal="center" vertical="center" wrapText="1"/>
    </xf>
    <xf numFmtId="0" fontId="19" fillId="2" borderId="23" xfId="0" applyFont="1" applyFill="1" applyBorder="1" applyAlignment="1">
      <alignment horizontal="center" vertical="center" wrapText="1"/>
    </xf>
    <xf numFmtId="0" fontId="19" fillId="2" borderId="24" xfId="0" applyFont="1" applyFill="1" applyBorder="1" applyAlignment="1">
      <alignment horizontal="center" vertical="center" wrapText="1"/>
    </xf>
    <xf numFmtId="0" fontId="5" fillId="2" borderId="47" xfId="0" applyFont="1" applyFill="1" applyBorder="1" applyAlignment="1">
      <alignment horizontal="left" vertical="center"/>
    </xf>
    <xf numFmtId="0" fontId="5" fillId="2" borderId="15" xfId="0" applyFont="1" applyFill="1" applyBorder="1" applyAlignment="1">
      <alignment horizontal="left" vertical="center"/>
    </xf>
    <xf numFmtId="9" fontId="5" fillId="2" borderId="21" xfId="15" applyFont="1" applyFill="1" applyBorder="1" applyAlignment="1" applyProtection="1">
      <alignment horizontal="center" vertical="center"/>
    </xf>
    <xf numFmtId="9" fontId="5" fillId="2" borderId="3" xfId="15" applyFont="1" applyFill="1" applyBorder="1" applyAlignment="1" applyProtection="1">
      <alignment horizontal="center" vertical="center"/>
    </xf>
    <xf numFmtId="0" fontId="5" fillId="2" borderId="19" xfId="0" applyFont="1" applyFill="1" applyBorder="1" applyAlignment="1">
      <alignment horizontal="left" vertical="center"/>
    </xf>
    <xf numFmtId="0" fontId="40" fillId="2" borderId="19" xfId="0" applyFont="1" applyFill="1" applyBorder="1" applyAlignment="1">
      <alignment horizontal="center" vertical="center"/>
    </xf>
    <xf numFmtId="0" fontId="40" fillId="2" borderId="1" xfId="0" applyFont="1" applyFill="1" applyBorder="1" applyAlignment="1">
      <alignment horizontal="center" vertical="center"/>
    </xf>
    <xf numFmtId="0" fontId="3" fillId="2" borderId="17" xfId="0" applyFont="1" applyFill="1" applyBorder="1" applyAlignment="1">
      <alignment vertical="center"/>
    </xf>
    <xf numFmtId="0" fontId="3" fillId="2" borderId="18" xfId="0" applyFont="1" applyFill="1" applyBorder="1" applyAlignment="1">
      <alignment vertical="center"/>
    </xf>
    <xf numFmtId="0" fontId="5" fillId="2" borderId="43"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5" fillId="2" borderId="35" xfId="0" applyFont="1" applyFill="1" applyBorder="1" applyAlignment="1">
      <alignment horizontal="left" vertical="center"/>
    </xf>
    <xf numFmtId="0" fontId="5" fillId="2" borderId="25" xfId="0" applyFont="1" applyFill="1" applyBorder="1" applyAlignment="1">
      <alignment horizontal="left" vertical="center"/>
    </xf>
    <xf numFmtId="0" fontId="5" fillId="2" borderId="26" xfId="0" applyFont="1" applyFill="1" applyBorder="1" applyAlignment="1">
      <alignment horizontal="left" vertical="center"/>
    </xf>
    <xf numFmtId="1" fontId="5" fillId="2" borderId="42" xfId="0" applyNumberFormat="1" applyFont="1" applyFill="1" applyBorder="1" applyAlignment="1">
      <alignment horizontal="center" vertical="center" wrapText="1"/>
    </xf>
    <xf numFmtId="1" fontId="5" fillId="2" borderId="23" xfId="0" applyNumberFormat="1" applyFont="1" applyFill="1" applyBorder="1" applyAlignment="1">
      <alignment horizontal="center" vertical="center" wrapText="1"/>
    </xf>
    <xf numFmtId="1" fontId="5" fillId="2" borderId="24" xfId="0" applyNumberFormat="1" applyFont="1" applyFill="1" applyBorder="1" applyAlignment="1">
      <alignment horizontal="center" vertical="center" wrapText="1"/>
    </xf>
    <xf numFmtId="0" fontId="5" fillId="2" borderId="18" xfId="0" applyFont="1" applyFill="1" applyBorder="1" applyAlignment="1">
      <alignment horizontal="left" vertical="center"/>
    </xf>
    <xf numFmtId="0" fontId="5" fillId="2" borderId="35" xfId="0" applyFont="1" applyFill="1" applyBorder="1" applyAlignment="1">
      <alignment horizontal="justify" vertical="center"/>
    </xf>
    <xf numFmtId="0" fontId="5" fillId="2" borderId="18" xfId="0" applyFont="1" applyFill="1" applyBorder="1" applyAlignment="1">
      <alignment horizontal="justify" vertical="center"/>
    </xf>
    <xf numFmtId="0" fontId="49" fillId="2" borderId="21" xfId="0" applyFont="1" applyFill="1" applyBorder="1" applyAlignment="1">
      <alignment horizontal="center" vertical="center"/>
    </xf>
    <xf numFmtId="0" fontId="49" fillId="2" borderId="3" xfId="0" applyFont="1" applyFill="1" applyBorder="1" applyAlignment="1">
      <alignment horizontal="center" vertical="center"/>
    </xf>
    <xf numFmtId="0" fontId="49" fillId="2" borderId="10" xfId="0" applyFont="1" applyFill="1" applyBorder="1" applyAlignment="1">
      <alignment horizontal="center" vertical="center"/>
    </xf>
    <xf numFmtId="0" fontId="5" fillId="2" borderId="1"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5" fillId="10" borderId="19"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2" borderId="42" xfId="0" applyFont="1" applyFill="1" applyBorder="1" applyAlignment="1">
      <alignment horizontal="left" vertical="center"/>
    </xf>
    <xf numFmtId="0" fontId="5" fillId="2" borderId="23" xfId="0" applyFont="1" applyFill="1" applyBorder="1" applyAlignment="1">
      <alignment horizontal="left" vertical="center"/>
    </xf>
    <xf numFmtId="0" fontId="5" fillId="2" borderId="24" xfId="0" applyFont="1" applyFill="1" applyBorder="1" applyAlignment="1">
      <alignment horizontal="left" vertical="center"/>
    </xf>
    <xf numFmtId="0" fontId="49" fillId="2" borderId="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56" fillId="2" borderId="1" xfId="0" applyFont="1" applyFill="1" applyBorder="1" applyAlignment="1">
      <alignment horizontal="center" vertical="center" wrapText="1"/>
    </xf>
    <xf numFmtId="0" fontId="56" fillId="2" borderId="20"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19" fillId="2" borderId="26" xfId="0" applyFont="1" applyFill="1" applyBorder="1" applyAlignment="1">
      <alignment horizontal="center" vertical="center" wrapText="1"/>
    </xf>
    <xf numFmtId="0" fontId="56" fillId="2" borderId="4" xfId="0" applyFont="1" applyFill="1" applyBorder="1" applyAlignment="1">
      <alignment horizontal="center" vertical="center"/>
    </xf>
    <xf numFmtId="0" fontId="56" fillId="2" borderId="2" xfId="0" applyFont="1" applyFill="1" applyBorder="1" applyAlignment="1">
      <alignment horizontal="center" vertical="center"/>
    </xf>
    <xf numFmtId="0" fontId="56" fillId="2" borderId="11" xfId="0" applyFont="1" applyFill="1" applyBorder="1" applyAlignment="1">
      <alignment horizontal="center" vertical="center"/>
    </xf>
    <xf numFmtId="0" fontId="18" fillId="0" borderId="1" xfId="0" applyFont="1" applyBorder="1" applyAlignment="1" applyProtection="1">
      <alignment horizontal="center" vertical="center" wrapText="1"/>
      <protection locked="0"/>
    </xf>
    <xf numFmtId="0" fontId="18" fillId="0" borderId="20" xfId="0" applyFont="1" applyBorder="1" applyAlignment="1" applyProtection="1">
      <alignment horizontal="center" vertical="center" wrapText="1"/>
      <protection locked="0"/>
    </xf>
    <xf numFmtId="4" fontId="22" fillId="0" borderId="17" xfId="0" applyNumberFormat="1" applyFont="1" applyBorder="1" applyAlignment="1" applyProtection="1">
      <alignment horizontal="center" vertical="center" wrapText="1"/>
      <protection locked="0"/>
    </xf>
    <xf numFmtId="4" fontId="22" fillId="0" borderId="18" xfId="0" applyNumberFormat="1" applyFont="1" applyBorder="1" applyAlignment="1" applyProtection="1">
      <alignment horizontal="center" vertical="center" wrapText="1"/>
      <protection locked="0"/>
    </xf>
    <xf numFmtId="0" fontId="21" fillId="5" borderId="44" xfId="0" applyFont="1" applyFill="1" applyBorder="1" applyAlignment="1">
      <alignment horizontal="center" vertical="center" wrapText="1"/>
    </xf>
    <xf numFmtId="0" fontId="21" fillId="5" borderId="48" xfId="0" applyFont="1" applyFill="1" applyBorder="1" applyAlignment="1">
      <alignment horizontal="center" vertical="center" wrapText="1"/>
    </xf>
    <xf numFmtId="0" fontId="18" fillId="8" borderId="4" xfId="0" applyFont="1" applyFill="1" applyBorder="1" applyAlignment="1">
      <alignment horizontal="center" vertical="center" wrapText="1"/>
    </xf>
    <xf numFmtId="0" fontId="18" fillId="8" borderId="2" xfId="0" applyFont="1" applyFill="1" applyBorder="1" applyAlignment="1">
      <alignment horizontal="center" vertical="center" wrapText="1"/>
    </xf>
    <xf numFmtId="0" fontId="18" fillId="8" borderId="11" xfId="0" applyFont="1" applyFill="1" applyBorder="1" applyAlignment="1">
      <alignment horizontal="center" vertical="center" wrapText="1"/>
    </xf>
    <xf numFmtId="0" fontId="56" fillId="2" borderId="4" xfId="0" applyFont="1" applyFill="1" applyBorder="1" applyAlignment="1">
      <alignment horizontal="center" vertical="center" wrapText="1"/>
    </xf>
    <xf numFmtId="0" fontId="56" fillId="2" borderId="2" xfId="0" applyFont="1" applyFill="1" applyBorder="1" applyAlignment="1">
      <alignment horizontal="center" vertical="center" wrapText="1"/>
    </xf>
    <xf numFmtId="0" fontId="56" fillId="2" borderId="11" xfId="0" applyFont="1" applyFill="1" applyBorder="1" applyAlignment="1">
      <alignment horizontal="center" vertical="center" wrapText="1"/>
    </xf>
    <xf numFmtId="0" fontId="21" fillId="5" borderId="35" xfId="0" applyFont="1" applyFill="1" applyBorder="1" applyAlignment="1">
      <alignment vertical="center"/>
    </xf>
    <xf numFmtId="0" fontId="21" fillId="5" borderId="18" xfId="0" applyFont="1" applyFill="1" applyBorder="1" applyAlignment="1">
      <alignment vertical="center"/>
    </xf>
    <xf numFmtId="0" fontId="21" fillId="5" borderId="42" xfId="0" applyFont="1" applyFill="1" applyBorder="1" applyAlignment="1">
      <alignment horizontal="center" vertical="center" wrapText="1"/>
    </xf>
    <xf numFmtId="0" fontId="21" fillId="5" borderId="49" xfId="0" applyFont="1" applyFill="1" applyBorder="1" applyAlignment="1">
      <alignment horizontal="center" vertical="center" wrapText="1"/>
    </xf>
    <xf numFmtId="1" fontId="21" fillId="5" borderId="21" xfId="0" applyNumberFormat="1" applyFont="1" applyFill="1" applyBorder="1" applyAlignment="1">
      <alignment horizontal="center" vertical="center" wrapText="1"/>
    </xf>
    <xf numFmtId="1" fontId="21" fillId="5" borderId="3" xfId="0" applyNumberFormat="1" applyFont="1" applyFill="1" applyBorder="1" applyAlignment="1">
      <alignment horizontal="center" vertical="center" wrapText="1"/>
    </xf>
    <xf numFmtId="1" fontId="21" fillId="5" borderId="10" xfId="0" applyNumberFormat="1" applyFont="1" applyFill="1" applyBorder="1" applyAlignment="1">
      <alignment horizontal="center" vertical="center" wrapText="1"/>
    </xf>
    <xf numFmtId="0" fontId="21" fillId="5" borderId="23" xfId="0" applyFont="1" applyFill="1" applyBorder="1" applyAlignment="1">
      <alignment horizontal="center" vertical="center" wrapText="1"/>
    </xf>
    <xf numFmtId="0" fontId="21" fillId="5" borderId="51" xfId="0" applyFont="1" applyFill="1" applyBorder="1" applyAlignment="1">
      <alignment horizontal="center" vertical="center" wrapText="1"/>
    </xf>
    <xf numFmtId="0" fontId="18" fillId="7" borderId="42" xfId="0" applyFont="1" applyFill="1" applyBorder="1" applyAlignment="1">
      <alignment horizontal="left" vertical="center"/>
    </xf>
    <xf numFmtId="0" fontId="18" fillId="7" borderId="23" xfId="0" applyFont="1" applyFill="1" applyBorder="1" applyAlignment="1">
      <alignment horizontal="left" vertical="center"/>
    </xf>
    <xf numFmtId="0" fontId="18" fillId="7" borderId="24" xfId="0" applyFont="1" applyFill="1" applyBorder="1" applyAlignment="1">
      <alignment horizontal="left" vertical="center"/>
    </xf>
    <xf numFmtId="0" fontId="18" fillId="2" borderId="4" xfId="0" applyFont="1" applyFill="1" applyBorder="1" applyAlignment="1">
      <alignment horizontal="left" vertical="center" wrapText="1"/>
    </xf>
    <xf numFmtId="0" fontId="18" fillId="2" borderId="2" xfId="0" applyFont="1" applyFill="1" applyBorder="1" applyAlignment="1">
      <alignment horizontal="left" vertical="center" wrapText="1"/>
    </xf>
    <xf numFmtId="0" fontId="18" fillId="2" borderId="11" xfId="0" applyFont="1" applyFill="1" applyBorder="1" applyAlignment="1">
      <alignment horizontal="left" vertical="center" wrapText="1"/>
    </xf>
    <xf numFmtId="0" fontId="56" fillId="2" borderId="4" xfId="0" applyFont="1" applyFill="1" applyBorder="1" applyAlignment="1">
      <alignment horizontal="left" vertical="center" wrapText="1"/>
    </xf>
    <xf numFmtId="0" fontId="56" fillId="2" borderId="2" xfId="0" applyFont="1" applyFill="1" applyBorder="1" applyAlignment="1">
      <alignment horizontal="left" vertical="center" wrapText="1"/>
    </xf>
    <xf numFmtId="0" fontId="56" fillId="2" borderId="11" xfId="0" applyFont="1" applyFill="1" applyBorder="1" applyAlignment="1">
      <alignment horizontal="left" vertical="center" wrapText="1"/>
    </xf>
    <xf numFmtId="0" fontId="38" fillId="0" borderId="22" xfId="0" applyFont="1" applyBorder="1" applyAlignment="1">
      <alignment horizontal="center" vertical="center" wrapText="1"/>
    </xf>
    <xf numFmtId="0" fontId="38" fillId="0" borderId="13" xfId="0" applyFont="1" applyBorder="1" applyAlignment="1">
      <alignment horizontal="center" vertical="center" wrapText="1"/>
    </xf>
    <xf numFmtId="0" fontId="56" fillId="2" borderId="22" xfId="0" applyFont="1" applyFill="1" applyBorder="1" applyAlignment="1">
      <alignment horizontal="center" vertical="center" wrapText="1"/>
    </xf>
    <xf numFmtId="0" fontId="56" fillId="2" borderId="13" xfId="0" applyFont="1" applyFill="1" applyBorder="1" applyAlignment="1">
      <alignment horizontal="center" vertical="center" wrapText="1"/>
    </xf>
    <xf numFmtId="9" fontId="56" fillId="2" borderId="17" xfId="15" applyFont="1" applyFill="1" applyBorder="1" applyAlignment="1" applyProtection="1">
      <alignment horizontal="center" vertical="center"/>
    </xf>
    <xf numFmtId="9" fontId="56" fillId="2" borderId="18" xfId="15" applyFont="1" applyFill="1" applyBorder="1" applyAlignment="1" applyProtection="1">
      <alignment horizontal="center" vertical="center"/>
    </xf>
    <xf numFmtId="0" fontId="6" fillId="2" borderId="17" xfId="0" applyFont="1" applyFill="1" applyBorder="1" applyAlignment="1">
      <alignment vertical="center"/>
    </xf>
    <xf numFmtId="0" fontId="6" fillId="2" borderId="18" xfId="0" applyFont="1" applyFill="1" applyBorder="1" applyAlignment="1">
      <alignment vertical="center"/>
    </xf>
    <xf numFmtId="0" fontId="18" fillId="6" borderId="53" xfId="0" applyFont="1" applyFill="1" applyBorder="1" applyAlignment="1">
      <alignment vertical="center" wrapText="1"/>
    </xf>
    <xf numFmtId="0" fontId="18" fillId="6" borderId="55" xfId="0" applyFont="1" applyFill="1" applyBorder="1" applyAlignment="1">
      <alignment vertical="center" wrapText="1"/>
    </xf>
    <xf numFmtId="0" fontId="56" fillId="2" borderId="53" xfId="0" applyFont="1" applyFill="1" applyBorder="1" applyAlignment="1">
      <alignment vertical="center" wrapText="1"/>
    </xf>
    <xf numFmtId="0" fontId="56" fillId="2" borderId="55" xfId="0" applyFont="1" applyFill="1" applyBorder="1" applyAlignment="1">
      <alignment vertical="center" wrapText="1"/>
    </xf>
    <xf numFmtId="0" fontId="56" fillId="2" borderId="1" xfId="0" applyFont="1" applyFill="1" applyBorder="1" applyAlignment="1">
      <alignment horizontal="left" vertical="center"/>
    </xf>
    <xf numFmtId="0" fontId="5" fillId="0" borderId="32" xfId="0" applyFont="1" applyBorder="1" applyAlignment="1">
      <alignment horizontal="center" vertical="center"/>
    </xf>
    <xf numFmtId="0" fontId="56" fillId="2" borderId="15" xfId="0" applyFont="1" applyFill="1" applyBorder="1" applyAlignment="1">
      <alignment horizontal="left" vertical="center"/>
    </xf>
    <xf numFmtId="0" fontId="11" fillId="0" borderId="1" xfId="0" applyFont="1" applyBorder="1" applyAlignment="1">
      <alignment horizontal="left"/>
    </xf>
    <xf numFmtId="0" fontId="11" fillId="0" borderId="1" xfId="0" applyFont="1" applyBorder="1" applyAlignment="1">
      <alignment horizontal="center" vertical="center" wrapText="1"/>
    </xf>
    <xf numFmtId="0" fontId="11" fillId="0" borderId="1" xfId="0" applyFont="1" applyBorder="1" applyAlignment="1">
      <alignment horizontal="center"/>
    </xf>
    <xf numFmtId="0" fontId="11" fillId="0" borderId="17" xfId="0" applyFont="1" applyBorder="1" applyAlignment="1">
      <alignment horizontal="justify" vertical="center"/>
    </xf>
    <xf numFmtId="0" fontId="0" fillId="0" borderId="18" xfId="0" applyBorder="1" applyAlignment="1">
      <alignment horizontal="justify" vertical="center"/>
    </xf>
    <xf numFmtId="0" fontId="36" fillId="2" borderId="1" xfId="0" applyFont="1" applyFill="1" applyBorder="1" applyAlignment="1">
      <alignment vertical="center" wrapText="1"/>
    </xf>
    <xf numFmtId="9" fontId="13" fillId="2" borderId="1" xfId="15" applyFont="1" applyFill="1" applyBorder="1" applyAlignment="1" applyProtection="1">
      <alignment horizontal="center" vertical="center" wrapText="1"/>
      <protection locked="0"/>
    </xf>
    <xf numFmtId="1" fontId="13" fillId="2" borderId="1" xfId="0" applyNumberFormat="1" applyFont="1" applyFill="1" applyBorder="1" applyAlignment="1">
      <alignment horizontal="center" vertical="center" wrapText="1"/>
    </xf>
    <xf numFmtId="0" fontId="13" fillId="2" borderId="1" xfId="0" applyFont="1" applyFill="1" applyBorder="1" applyAlignment="1" applyProtection="1">
      <alignment vertical="center" wrapText="1"/>
      <protection locked="0"/>
    </xf>
    <xf numFmtId="0" fontId="13" fillId="2" borderId="1" xfId="0" applyFont="1" applyFill="1" applyBorder="1" applyAlignment="1" applyProtection="1">
      <alignment horizontal="center" vertical="center" wrapText="1"/>
      <protection locked="0"/>
    </xf>
    <xf numFmtId="0" fontId="36" fillId="2" borderId="1" xfId="0" applyFont="1" applyFill="1" applyBorder="1" applyAlignment="1">
      <alignment vertical="center"/>
    </xf>
    <xf numFmtId="176" fontId="5" fillId="2" borderId="1" xfId="1" applyNumberFormat="1" applyFont="1" applyFill="1" applyBorder="1" applyAlignment="1" applyProtection="1">
      <alignment horizontal="center" vertical="center" wrapText="1"/>
      <protection locked="0"/>
    </xf>
    <xf numFmtId="3" fontId="13" fillId="2" borderId="1" xfId="1" applyNumberFormat="1" applyFont="1" applyFill="1" applyBorder="1" applyAlignment="1" applyProtection="1">
      <alignment horizontal="center" vertical="center"/>
      <protection locked="0"/>
    </xf>
    <xf numFmtId="3" fontId="13" fillId="2" borderId="1" xfId="1" applyNumberFormat="1" applyFont="1" applyFill="1" applyBorder="1" applyAlignment="1" applyProtection="1">
      <alignment horizontal="center" vertical="center" wrapText="1"/>
      <protection locked="0"/>
    </xf>
    <xf numFmtId="3" fontId="5" fillId="2" borderId="1" xfId="0" applyNumberFormat="1" applyFont="1" applyFill="1" applyBorder="1" applyAlignment="1">
      <alignment horizontal="center" vertical="center"/>
    </xf>
    <xf numFmtId="0" fontId="13" fillId="2" borderId="1" xfId="0" applyFont="1" applyFill="1" applyBorder="1" applyAlignment="1">
      <alignment vertical="center"/>
    </xf>
    <xf numFmtId="0" fontId="13" fillId="2" borderId="17" xfId="0" applyFont="1" applyFill="1" applyBorder="1" applyAlignment="1">
      <alignment vertical="center"/>
    </xf>
    <xf numFmtId="0" fontId="13" fillId="2" borderId="18" xfId="0" applyFont="1" applyFill="1" applyBorder="1" applyAlignment="1">
      <alignment vertical="center"/>
    </xf>
    <xf numFmtId="0" fontId="13" fillId="2" borderId="17" xfId="0" applyFont="1" applyFill="1" applyBorder="1" applyAlignment="1" applyProtection="1">
      <alignment horizontal="center" vertical="center" wrapText="1"/>
      <protection locked="0"/>
    </xf>
    <xf numFmtId="0" fontId="13" fillId="2" borderId="18" xfId="0" applyFont="1" applyFill="1" applyBorder="1" applyAlignment="1" applyProtection="1">
      <alignment horizontal="center" vertical="center" wrapText="1"/>
      <protection locked="0"/>
    </xf>
    <xf numFmtId="0" fontId="13" fillId="2" borderId="1" xfId="0" applyFont="1" applyFill="1" applyBorder="1" applyAlignment="1" applyProtection="1">
      <alignment vertical="center"/>
      <protection locked="0"/>
    </xf>
    <xf numFmtId="0" fontId="36" fillId="2" borderId="1" xfId="0" applyFont="1" applyFill="1" applyBorder="1" applyAlignment="1">
      <alignment horizontal="left" vertical="center"/>
    </xf>
    <xf numFmtId="176" fontId="5" fillId="2" borderId="1" xfId="1" applyNumberFormat="1" applyFont="1" applyFill="1" applyBorder="1" applyAlignment="1" applyProtection="1">
      <alignment horizontal="center" vertical="center" wrapText="1"/>
    </xf>
    <xf numFmtId="3" fontId="5" fillId="2" borderId="1" xfId="0" applyNumberFormat="1" applyFont="1" applyFill="1" applyBorder="1" applyAlignment="1" applyProtection="1">
      <alignment horizontal="center" vertical="center" wrapText="1"/>
      <protection locked="0"/>
    </xf>
    <xf numFmtId="0" fontId="36" fillId="2" borderId="1"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67"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0" xfId="0" applyFont="1" applyFill="1" applyAlignment="1">
      <alignment horizontal="center" vertical="center" wrapText="1"/>
    </xf>
    <xf numFmtId="0" fontId="18" fillId="2" borderId="6" xfId="0" applyFont="1" applyFill="1" applyBorder="1" applyAlignment="1">
      <alignment horizontal="center" vertical="center" wrapText="1"/>
    </xf>
    <xf numFmtId="0" fontId="51" fillId="2" borderId="7" xfId="0" applyFont="1" applyFill="1" applyBorder="1" applyAlignment="1">
      <alignment horizontal="center" vertical="center"/>
    </xf>
    <xf numFmtId="0" fontId="51" fillId="2" borderId="8" xfId="0" applyFont="1" applyFill="1" applyBorder="1" applyAlignment="1">
      <alignment horizontal="center" vertical="center"/>
    </xf>
    <xf numFmtId="0" fontId="51" fillId="2" borderId="31" xfId="0" applyFont="1" applyFill="1" applyBorder="1" applyAlignment="1">
      <alignment horizontal="center" vertical="center"/>
    </xf>
    <xf numFmtId="0" fontId="51" fillId="2" borderId="66" xfId="0" applyFont="1" applyFill="1" applyBorder="1" applyAlignment="1">
      <alignment horizontal="center" vertical="center"/>
    </xf>
    <xf numFmtId="0" fontId="51" fillId="2" borderId="68" xfId="0" applyFont="1" applyFill="1" applyBorder="1" applyAlignment="1">
      <alignment horizontal="center" vertical="center" wrapText="1"/>
    </xf>
    <xf numFmtId="0" fontId="51" fillId="2" borderId="46"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18" fillId="2" borderId="38"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51" fillId="2" borderId="27" xfId="0" applyFont="1" applyFill="1" applyBorder="1" applyAlignment="1">
      <alignment horizontal="center" vertical="center" wrapText="1"/>
    </xf>
    <xf numFmtId="0" fontId="51" fillId="2" borderId="69" xfId="0" applyFont="1" applyFill="1" applyBorder="1" applyAlignment="1">
      <alignment horizontal="center" vertical="center" wrapText="1"/>
    </xf>
    <xf numFmtId="0" fontId="51" fillId="2" borderId="9" xfId="0" applyFont="1" applyFill="1" applyBorder="1" applyAlignment="1">
      <alignment horizontal="center" vertical="center" wrapText="1"/>
    </xf>
    <xf numFmtId="0" fontId="51" fillId="2" borderId="12" xfId="0" applyFont="1" applyFill="1" applyBorder="1" applyAlignment="1">
      <alignment horizontal="center" vertical="center" wrapText="1"/>
    </xf>
    <xf numFmtId="0" fontId="52" fillId="2" borderId="4" xfId="0" applyFont="1" applyFill="1" applyBorder="1" applyAlignment="1">
      <alignment horizontal="center" vertical="center" wrapText="1"/>
    </xf>
    <xf numFmtId="0" fontId="52" fillId="2" borderId="2" xfId="0" applyFont="1" applyFill="1" applyBorder="1" applyAlignment="1">
      <alignment horizontal="center" vertical="center" wrapText="1"/>
    </xf>
    <xf numFmtId="0" fontId="52" fillId="2" borderId="11" xfId="0" applyFont="1" applyFill="1" applyBorder="1" applyAlignment="1">
      <alignment horizontal="center" vertical="center" wrapText="1"/>
    </xf>
    <xf numFmtId="0" fontId="53"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3" fontId="3" fillId="2" borderId="1" xfId="0" applyNumberFormat="1" applyFont="1" applyFill="1" applyBorder="1" applyAlignment="1" applyProtection="1">
      <alignment horizontal="center" vertical="center"/>
      <protection locked="0"/>
    </xf>
    <xf numFmtId="0" fontId="11" fillId="0" borderId="1" xfId="0" applyFont="1" applyBorder="1" applyAlignment="1"/>
  </cellXfs>
  <cellStyles count="29">
    <cellStyle name="Millares" xfId="1" builtinId="3"/>
    <cellStyle name="Millares [0] 2" xfId="23" xr:uid="{34D39FCB-6E18-4928-B240-8B538FFCB6CE}"/>
    <cellStyle name="Millares 2" xfId="21" xr:uid="{00000000-0005-0000-0000-000002000000}"/>
    <cellStyle name="Millares 2 2 2" xfId="2" xr:uid="{00000000-0005-0000-0000-000003000000}"/>
    <cellStyle name="Millares 2 2 3" xfId="3" xr:uid="{00000000-0005-0000-0000-000004000000}"/>
    <cellStyle name="Millares 2 5" xfId="4" xr:uid="{00000000-0005-0000-0000-000005000000}"/>
    <cellStyle name="Millares_Costos" xfId="20" xr:uid="{00000000-0005-0000-0000-000007000000}"/>
    <cellStyle name="Moneda" xfId="28" builtinId="4"/>
    <cellStyle name="Moneda 2" xfId="5" xr:uid="{00000000-0005-0000-0000-000008000000}"/>
    <cellStyle name="Moneda 3" xfId="27" xr:uid="{35B63FAE-F21F-4FC5-BDF9-2ED62D64E923}"/>
    <cellStyle name="Moneda 4 2" xfId="6" xr:uid="{00000000-0005-0000-0000-000009000000}"/>
    <cellStyle name="Moneda 5 2" xfId="7" xr:uid="{00000000-0005-0000-0000-00000A000000}"/>
    <cellStyle name="Moneda 6" xfId="8" xr:uid="{00000000-0005-0000-0000-00000B000000}"/>
    <cellStyle name="Normal" xfId="0" builtinId="0"/>
    <cellStyle name="Normal 14" xfId="26" xr:uid="{D4B112B1-D2A8-4FC3-B530-716B4B59E6B9}"/>
    <cellStyle name="Normal 2" xfId="9" xr:uid="{00000000-0005-0000-0000-00000D000000}"/>
    <cellStyle name="Normal 2 2 2 2" xfId="10" xr:uid="{00000000-0005-0000-0000-00000E000000}"/>
    <cellStyle name="Normal 2 2 3" xfId="11" xr:uid="{00000000-0005-0000-0000-00000F000000}"/>
    <cellStyle name="Normal 2 4 2 2" xfId="12" xr:uid="{00000000-0005-0000-0000-000010000000}"/>
    <cellStyle name="Normal 3" xfId="13" xr:uid="{00000000-0005-0000-0000-000011000000}"/>
    <cellStyle name="Normal 3 2" xfId="25" xr:uid="{ED5ADB34-474D-4DDC-B9B2-03303C31B8B5}"/>
    <cellStyle name="Normal 4" xfId="19" xr:uid="{00000000-0005-0000-0000-000012000000}"/>
    <cellStyle name="Normal 6" xfId="24" xr:uid="{6CA18C58-D763-433B-96A3-AA761C0120FD}"/>
    <cellStyle name="Normal 9" xfId="14" xr:uid="{00000000-0005-0000-0000-000013000000}"/>
    <cellStyle name="Porcentaje" xfId="15" builtinId="5"/>
    <cellStyle name="Porcentaje 2" xfId="22" xr:uid="{E6462EE2-8CA6-425E-AC30-2BCDE2590267}"/>
    <cellStyle name="Porcentaje 3" xfId="16" xr:uid="{00000000-0005-0000-0000-000015000000}"/>
    <cellStyle name="Porcentaje 4" xfId="17" xr:uid="{00000000-0005-0000-0000-000016000000}"/>
    <cellStyle name="Porcentual 2" xfId="18" xr:uid="{00000000-0005-0000-0000-000017000000}"/>
  </cellStyles>
  <dxfs count="9">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
      <font>
        <condense val="0"/>
        <extend val="0"/>
        <color indexed="8"/>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calcChain" Target="calcChain.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91" Type="http://schemas.openxmlformats.org/officeDocument/2006/relationships/externalLink" Target="externalLinks/externalLink83.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45" Type="http://schemas.openxmlformats.org/officeDocument/2006/relationships/externalLink" Target="externalLinks/externalLink137.xml"/><Relationship Id="rId161" Type="http://schemas.openxmlformats.org/officeDocument/2006/relationships/externalLink" Target="externalLinks/externalLink153.xml"/><Relationship Id="rId166" Type="http://schemas.openxmlformats.org/officeDocument/2006/relationships/externalLink" Target="externalLinks/externalLink15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81" Type="http://schemas.openxmlformats.org/officeDocument/2006/relationships/externalLink" Target="externalLinks/externalLink73.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35" Type="http://schemas.openxmlformats.org/officeDocument/2006/relationships/externalLink" Target="externalLinks/externalLink127.xml"/><Relationship Id="rId151" Type="http://schemas.openxmlformats.org/officeDocument/2006/relationships/externalLink" Target="externalLinks/externalLink143.xml"/><Relationship Id="rId156" Type="http://schemas.openxmlformats.org/officeDocument/2006/relationships/externalLink" Target="externalLinks/externalLink14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externalLink" Target="externalLinks/externalLink117.xml"/><Relationship Id="rId141" Type="http://schemas.openxmlformats.org/officeDocument/2006/relationships/externalLink" Target="externalLinks/externalLink133.xml"/><Relationship Id="rId146" Type="http://schemas.openxmlformats.org/officeDocument/2006/relationships/externalLink" Target="externalLinks/externalLink138.xml"/><Relationship Id="rId16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162" Type="http://schemas.openxmlformats.org/officeDocument/2006/relationships/externalLink" Target="externalLinks/externalLink154.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131" Type="http://schemas.openxmlformats.org/officeDocument/2006/relationships/externalLink" Target="externalLinks/externalLink123.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52" Type="http://schemas.openxmlformats.org/officeDocument/2006/relationships/externalLink" Target="externalLinks/externalLink144.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48" Type="http://schemas.openxmlformats.org/officeDocument/2006/relationships/externalLink" Target="externalLinks/externalLink140.xml"/><Relationship Id="rId164" Type="http://schemas.openxmlformats.org/officeDocument/2006/relationships/externalLink" Target="externalLinks/externalLink156.xml"/><Relationship Id="rId16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26" Type="http://schemas.openxmlformats.org/officeDocument/2006/relationships/externalLink" Target="externalLinks/externalLink18.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6" Type="http://schemas.openxmlformats.org/officeDocument/2006/relationships/externalLink" Target="externalLinks/externalLink8.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pplications\Microsoft%20Office%202011\Microsoft%20Excel.app\Contents\Mac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ime\E\Misdocumentos\Estudio%20Dico-Inser\QLa%20Dulcera\DISDULCE%203\CANTIDADES\cantidades%20QdulceMD%2004040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Temporane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C8B3FD4\Modello%20k%20v6.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TIERRA%20BUENA%20FACTIBILIDAD%2010.09.2004%2040%20CASAS%20264%20APARTAMENTOS%20(CD%2015.09.2004).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Users\MATEO\AppData\Roaming\Microsoft\Excel\Davide\Impregilo\Astaldi\Conti%20e%20tabelle%20Impregilo%20+%20Astald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ANAS\Piano%202007-2011\PF%20DOPPIO%20BINARIO\Autostrade\Modello%20k%20v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llegato%20E%20-%202_Piano%20Economico%20PedeLomnbarda%200805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Users\admin\AppData\Local\Microsoft\Windows\Temporary%20Internet%20Files\Content.IE5\7AS2NPRT\Davide\Impregilo\Astaldi\Conti%20e%20tabelle%20Impregilo%20+%20Astald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n&#225;lisis%20de%20costos%2014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Grupo%204\Corredor%203\Pres%20G4%20C3%20V%2000\Grupo%204\Corredor%203\Presupuesto\PRES.%20CORREDOR%203%2019.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E\Documents%20and%20Settings\A21796C\Desktop\Brebemi\PIANO_definitivo_19,5_spese_ge.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AULAS%20CA&#209;O%20VIEJ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documentos\PLANTA%20PUER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presupuesto%20real%20-%20ultim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20NUEVO%20SAN%20BENITO.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AULA%20CONSTRUCCION%20DE%20CUATRO%20AULAS%20QUEBRADA%20DE%20YUCA.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AVIMENTO%20MERCADO.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PAVIMENTANDO%202014\BOSCONIA%20ACTAS\Acta%20modificatoria%20No.2%20bosconia%20y%20final&#61480;\APU.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User\Dropbox\15.COMPARTIDA%20CON%20JORGE%20NIEVES\PROYECTO%20DEFINITIVO\PRESUPUESTO%20DEFINITIVO%20REAL%20PALO%20DE%20AGUA%20FLORE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Mis%20documentos\RAUL\HOSPIT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E\Users\Simone%20Suffritti\Suffritti\pianifinanziari\pedemontanalombarda\PFcomplessivoaggiornato2012.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Y%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123\Mis%20documentos\MEMORIA\Memoria%201\Cerete-02\Pliegos\Mis%20documentos\Licitaciones\BOCCID.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20cerramiento%20inst.%20San%20Jose%20de%20ure%20y%20San%20luis%20Dorad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E\Documents%20and%20Settings\A21796C\Desktop\Telesina\Net%20Engineering\piano%20economico%20finanziario%20DEFINITIV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E\pfi\piani%20Varie%20ipotesi\ASPI%20Piano%20Finanziario%202007\Base%2002_07\Modello%20k%20v3%20da%20pin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Gustavo\Documents\ARCHIVO\AEROCIVIL\modelo%20aeroptos%20(v%206.0).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A\Documents%20and%20Settings\fabbate\Desktop\prov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Documents%20and%20Settings\A21796C\Desktop\Brebemi\piano_per_regione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orsi%20Comparables%2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Bkp-Gelson\Dropbox\GELSON%202\ESTADIO%20DE%20BEISBOL%20MONTERIA\Presupuesto%20Apantallamien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Gustavo\Documents\ARCHIVO\BUCARAMANGA\ACTUALIZACION%20CONCESION%20VIGENCIAS%205%20A&#209;OS\Users\Gustavo\Documents\ARCHIVO\AEROCIVIL\modelo%20aeroptos%20(v%206.0).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SDM\modello\nuovo%20mod%20con%20banche\modello\modello%20adv\SdM_Model_sep05_v1%20rev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sala%20de%20siste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E\Documents%20and%20Settings\A21796C\Documenti\Anas\Passante%20di%20Mestre\Passante%20con%20costi%20dal%204-2-05\Passante%20di%20Mestre%20debito%20lung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E\TEMP\Piano%20Pedemontana\DOCUME~1\scb3\IMPOST~1\Temp\windows\TEMP\A24-A25.Final.20.04.01.28%20anni.1200%20ml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ingjairo79\Library\Application%20Support\Microsoft\Office\Office%202011%20AutoRecovery\PRESUPUESTO-CREM.xlsx"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E5-Cali-Tasa7.5-Credit85%25Soc15%25-ventas25%25-IMPRES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PROYECTOS%20FORMULADOS\CARTAGENA\PARA%20COMITE%20EN%20BOGOTA\PLAYA%20ALTA\Copia%20de%20081104%20Ppto%20Discriminado.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Lug%2004%20-%20CS%20-%2004%20-%20b%20-%20BOZZA%20DI%20CONVENZIONE%20-%20Allegato%20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Users\Lormandy%20Martinez\Desktop\Rehabilitaci&#243;n%20de%20Canales%202017\G306%20Presupuesto%20Pav%20Cotorra%20-%20El%20Bongo%20(24-08-17).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Users\USUARIO\Desktop\Parque%20chinu\PRESUPUESTO%20PARQUE%20CHIN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Documents%20and%20Settings\pcrescini\Impostazioni%20locali\Temp\WindFarm40MWv4.9.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PRECIOS%20PROM94=100copi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9archivos\propuetas%20Carlos\Presupuesto%20Concesi&#243;n\Entregas%20ITS\Tablas%20res&#250;menes%20de%20costos%20v3%20Corredores.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Mis%20Documentos\Documentos\RIP\C&amp;C%20S.A\PROYECTOS%20C&amp;C%20S.A\OVEJAS\Alcantarillado%20La%20Pe&#241;a\ALCANTARILLADO%20%20LA%20PE&#209;A-OVEJAS%203(2).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documentos\PAVS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Jorge\Documents\C&amp;C%20S.A\GALERAS\AULAS\PRESUPUESTO%20PROP.xlsx"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PRESUPUESTO%20DEFINITIVO%20-%20CREM%20BUENAVISTA%20-%20contrat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san%20bernardo%20licitacion%20msbv%2007\Actas\modelo%20de%20acta%20parci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BOLETIN1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CAMSEG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upbeduco-my.sharepoint.com/Users/mac/Documents/amv/presupuestos%20para%20atenci&#243;n%20de%20emergencias%20por%20ola%20invernal%202010%20y%202011/PRESUPUESTOS%20EMERGENCIAS%20OFICIAL%20BARBOSA%20CISNEROS%20PTO%20BERRIO%20JULIO%2027%20201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cananolee\Library\Containers\com.apple.mail\Data\Library\Mail%20Downloads\Gianni206\Desktop\Documents%20and%20Settings\g.gasbarri.VP003\Impostazioni%20locali\Temporary%20Internet%20Files\OLK8\mutui.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brebemi%200.26.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VILLAV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Jaime\E\178_Ayura\PRODUCTOS_FINALES\178-00-IDC-01-0\20TAB03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Users\olga\AppData\Local\Temp\Rar$DI00.611\PRESUPUESTOS%20PARQUES%20HAROLD\TRABAJO\PRESUPUESTO%20ALCALDIA%20DEFINITIVO\ALCALDIA%20ULTIMA%20VERSION.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Andrea\Documents\1_GEVIAL\1_PROYECTOS\PROYECTOS%202012\597_GRUPO%201\1_PRESUPUESTO\02_CANTIDADES%20DE%20OBRA\PAVIMENTOS\05-12-2012\&#181;\&#181;.xlsx"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APUS%20VILLA%20TAKOA.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Acquedotto%20Sinni%20300604%20C&amp;P.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APU%20-%20Inv..GRUPO%20I.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Presupuestos%20Ampliaci&#243;n%20de%20Puentes%20%20(9003)%20Sept.%20de%202010.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Necesidades%20%20Lorica%20-%20Cove&#241;as%20(9004)%20Marzo%202010.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SIN%20DIVISION%20%20PUERTO%20LIBERTADOR%20-%20LA%20RICA%20-%20JUAN%20JOSE%20(64735).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Documents%20and%20Settings\CLIENTE\Configuraci&#243;n%20local\Archivos%20temporales%20de%20Internet\Content.IE5\TRZVDLCE\APU%20CANCHA%20DE%20SOFTBO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A24-A25.28%20anni.1450.con%20inflazione.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escritorio/DOCUMENTOS%20ELIANA/LISTADO%20MATERIALES%20Y%20PRECIOS%20OBRAS%202009/LISTADO%20MATERIALES%20Y%20PRECIOS%20OBRAS%202009.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E\Documents%20and%20Settings\ut065p\My%20Documents\Progetti\Sacyr\Caianello\Gare%20ANAS\Model\Caianello_PEF_19.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Volumes\INGJAIRO79\PROYECTOS%20FORMULADOS\PLACA%20HUELLA%20LA%20PANCHA\Arriendo-Dic10%25-adicional%2020"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Tensionamiento2\c_drmario\usutensiona2\MARIO\Mario01\VIG.Q.BOLILLOS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E\Acquisition\Fer\Modelli\successivi%20a%20delibera\Modelli%20in%20linea%20con%20Permira\Modelli%20versioni%20finali%20(con%20IBLOR%20fee%20e%20covenants)\food-retail\Parmalat\PARMALAT.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CONTRATO.FOX\DATOS\Control\Varios\achm\Presup%20Varios\EjemplosII.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E\Users\Simone%20Suffritti\Suffritti\pianifinanziari\pedemontanalombarda\Aggiornamento_PIANI_2007\piani_15_03_2007\DICOTER_COMPLE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LENOVO%201\AppData\Local\Microsoft\Windows\Temporary%20Internet%20Files\Content.Outlook\NHJ8IZ8M\Distribuci&#243;n%20CAPEX..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upbeduco-my.sharepoint.com/Users/-/Documents/CARLOS%20P/INVIAS%20MEJORAMIENTO%20VIA%202009/2008/Documents%20and%20Settings/Usuario%20de%20Windows/Mis%20documentos/Licitaciones/Inalv&#237;as/Taraz&#225;-Caucasia/WINDOWS/TEMP/RELACI~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HARRY\CyC\san%20antonio%20de%20palmito\PRESUPUESTO_DEFINITIVO_-_PALMITO.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Documents%20and%20Settings\User\Mis%20documentos\COPIA%20%20DE%20USB%20NOV-2008\CONTRATOS%202008%20PLANEACION\CONTRATOS%202008\017%20MSBV%20MAY%202008%20COCINA%20MONTERO%20HORTENCIA%20HERNANDEZ\PRESUPUESTO%20COCINAS%20ESCOLARE.xlsx"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beneficiencia.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Presp%20pivijay%20fonade%20(92%25).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LIGIA%20CVS\BPP%202023-2024\PROY%20CA&#209;O%20AGUAS%20PRIETAS%20SGR%20CVS%202023\0AGUAS%20PRIETAS%20PROYECTO%20INICIAL%202023\Presupuesto%20General%20e%20Interventori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Z:\Users\Lormandy%20Martinez\Desktop\Rehabilitaci&#243;n%20de%20Canales%202017\PPTO%20OFICI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ESING\Carlos%20(C)\00-2004\Frigosin&#250;\Bombeo-Frigosinu.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E\Documents%20and%20Settings\A21796C\Desktop\oggi\PEF%2001.04.2009%20NET.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sector%20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E\8_Corso%20Economia\10%20-%20File%20di%20lavoro\interni\NewPEF%200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Mis%20Documentos\Documentos\RIP\C&amp;C%20S.A.S\PROYECTOS%20C&amp;C%20S.A.S\COLOSO\ALCANTARILLADO%20CABECERA%20204\PROYECTO%20OCAD\PRESUPUESTO%20ALCANTARILLADO%20%20SUGEY.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MSOFFICE\EXCEL\DEPORT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Jorge%20Iv&#225;n%20Romero%20A\Documents\CAMINOS%20PROSPERIDAD\INFORMES%20MENSUALES\ETAPA3%20INVIAS\DCTOS%20ANEXOS\INTERVENTORIAS\SESAC\DCTOS%20ENTREGADOS\OTROS%20DOCUMENTOS\APU_CONCERTADO%20DEFINITIVO%20BANDA%20URABA.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upbeduco-my.sharepoint.com/Desktop/Presupuesto%20Hospital%20Chinu.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2.xml.rels><?xml version="1.0" encoding="UTF-8" standalone="yes"?>
<Relationships xmlns="http://schemas.openxmlformats.org/package/2006/relationships"><Relationship Id="rId1" Type="http://schemas.microsoft.com/office/2006/relationships/xlExternalLinkPath/xlPathMissing" Target="PROPUESTA%20MONTERI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SdM%20Model%20v%203.4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SUBPLANEACION\Downloads\9Presupuesto%20Excel%20incluye%20APUs%20y%20analisis%20de%20costos.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Grupo%201.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Piano%202004-2042%20Agg.02%20(25-09-2007)-Anas_VR.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E\Documents%20and%20Settings\A21796C\Documenti\Anas\Campogalliano%20Sassuolo\Campogalliano%20-%20Sassuolo%20canone.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Bote\Searches\Downloads\A.P.U.%20AMV03-%20CAUCA%20MARZO%202011.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Documents%20and%20Settings\r.bonamici\Desktop\DOCUME~1\M-CHIA~1.MEC\IMPOST~1\Temp\Directory%20temporanea%201%20per%20Pf%20sensitivity%20%202004-12-15.zip\MEC\Varie%20x%20Chiabotto\Risk\sensitivity.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E\Documents%20and%20Settings\daf\Desktop\concessionarie\brebemi\DOCUME~1\ADMINI~1\IMPOST~1\Temp\Copia%20di%20SdM%20Model%20v%201.50%20mod%20-%20tax%20e%20p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Users\LUIS%20Y%20LIAM%20(L.D.L.)\AppData\Roaming\Microsoft\Excel\Presupuesto%20Via%20El%20Carmen%20apu%20(version%201).xlsb"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NITRO\Desktop\PROYECTO%20TANQUE%20SANJACINTO\MARIALA%20BAJA\ACUEDUCTO\PRESUPUESTOS%20Y%20APUs%202017\APUs%202017.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personal\antonio_doria_upb_edu_co\Documents\TRABAJO\COLOSO%20Y%20MORROA\5.%20PRESUPUESTO%20CORREGIGO\1.1%20PRESUPUESTO%20GENERAL%20COLOSO%20Y%20MORROA%20V3.1.xlsx"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accidentes%20le%20NOV-02-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personal\antonio_doria_upb_edu_co\Documents\TRABAJO\SAN%20ANTERO\SANTA%20ROSA%20DEL%20BALSAMO\PRESUPUESTO\PRESUPUESTO\Presupuesto%20via%20santa%20rosa%20del%20balsamo%20V0.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upbeduco-my.sharepoint.com/PAVICOL/MSOFFICE/LICITAR/analisis%20del%20AIU/AIU.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Sigcvs\publica\Documents%20and%20Settings\Ingenieria3\Escritorio\copia%20equipo%20pavilion\Mis%20documentos\MONICA\CVS\canal%20La%20granja\PROPUESTA%20ECOGESTAR%20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CIENAGA%20DE%20ORO\AULAS\PROYECTOS%20AULAS\MARISCAL%20SUCRE\Mis%20documentos\Monteria\Mis%20im&#225;genes\EXCEL\CONTRATO\ALCASAN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E\VECCHIO\Operazioni\modelli%20zippati\rifiuti\TME%20con%20formule%20funzionanti%2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E\WINDOWS\TEMP\PrVolta%20%2013-09-2002v%20to%20banks.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E4-Cali-Tasa7.5-Credit99%25Soc1%25-ventas25%25-IMPRESO.xls"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INF%20NOV-DIC_2.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personal\antonio_doria_upb_edu_co\Documents\TRABAJO\LORICA\PARQUE%20SANTA%20TERESITA\PRESUPUESTO\PRESUPUESTO%20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Users\ansel\Desktop\PROYECTO%20SILVOPASTORIL%20CARDIQUE%202021\PRESUPUESTO%20GENERAL\APLICATIVO%20ESTABLECIMIENTO%20%20MADS-%20CARDIQUE.xlsm"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Users\ansel\Desktop\PROYECTO%20SILVOPASTORIL%20CARDIQUE%202021\PRESUPUESTO%20GENERAL\2Aplicativo%20mantenimiento%20Silvopastoril%20V2.xlsm"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user\Desktop\Giovanni\MADS\APLICATIVO%20ESTABLECIMIENTO%20%206%20sept%202020%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s>
    <sheetDataSet>
      <sheetData sheetId="0" refreshError="1"/>
      <sheetData sheetId="1" refreshError="1"/>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s"/>
      <sheetName val="tramo4"/>
      <sheetName val="tramo3"/>
      <sheetName val="tramo2"/>
      <sheetName val="tramo1"/>
      <sheetName val="cajas"/>
      <sheetName val="Item"/>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 ACTA FINAL + MODIFICATORIA "/>
      <sheetName val="_aCCIDENTES_DE_1995___1996_xl_4"/>
      <sheetName val="//d.docs.live.net/a  aaInformac"/>
      <sheetName val="_aCCIDENTES_DE_1995___1996_xl_3"/>
      <sheetName val="ACTA No.1 "/>
      <sheetName val="_aCCIDENTES_DE_1995___1996_xl_5"/>
      <sheetName val="_aCCIDENTES_DE_1995___1996_xl_6"/>
      <sheetName val="_aCCIDENTES_DE_1995___1996_xl_8"/>
      <sheetName val="_aCCIDENTES_DE_1995___1996_xl_7"/>
      <sheetName val="_aCCIDENTES_DE_1995___1996_x_10"/>
      <sheetName val="_aCCIDENTES_DE_1995___1996_xl_9"/>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_aCCIDENTES_DE_1995___1996_x_12"/>
      <sheetName val="_aCCIDENTES_DE_1995___1996_x_11"/>
      <sheetName val="_aCCIDENTES_DE_1995___1996_x_13"/>
      <sheetName val="_aCCIDENTES_DE_1995___1996_x_16"/>
      <sheetName val="_aCCIDENTES_DE_1995___1996_x_14"/>
      <sheetName val="_aCCIDENTES_DE_1995___1996_x_15"/>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4"/>
      <sheetName val="_aCCIDENTES_DE_1995___1996_x_23"/>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aral. 1"/>
      <sheetName val="Paral. 2"/>
      <sheetName val="Paral. 3"/>
      <sheetName val="AIU"/>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REQUISITOS INF INTERVENTORÍA"/>
      <sheetName val="aactividad"/>
      <sheetName val="ESTADO RED"/>
      <sheetName val="aCCIDENTES%2520DE%25201995%2520"/>
      <sheetName val="Paral.4"/>
      <sheetName val="Coloc. e Interc. Tapones"/>
      <sheetName val="Cambio de Valv."/>
      <sheetName val="Interc de Hidr."/>
      <sheetName val="Itemes Renovación"/>
      <sheetName val="Interc.tapones"/>
      <sheetName val="Interc.válv."/>
      <sheetName val="Varios."/>
      <sheetName val="\\Gabrielaapabone\d copias\a  a"/>
      <sheetName val="_aCCIDENTES_DE_1995___1996_x_25"/>
      <sheetName val="_aCCIDENTES_DE_1995___1996_x_27"/>
      <sheetName val="_aCCIDENTES_DE_1995___1996_x_26"/>
      <sheetName val="gp05"/>
      <sheetName val="GP06"/>
      <sheetName val="Tabla CONPES 3714"/>
      <sheetName val="INST"/>
      <sheetName val="MAT"/>
      <sheetName val="HER"/>
      <sheetName val="PER"/>
      <sheetName val="TRANS"/>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A\a  aaInformación GRUPO 4\A"/>
      <sheetName val="\G\a  aaInformación GRUPO 4\A M"/>
      <sheetName val="\C\G\a  aaInformación GRUPO 4\A"/>
      <sheetName val="\C\K\a  aaInformación GRUPO 4\A"/>
      <sheetName val="\C\E\a  aaInformación GRUPO 4\A"/>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CCIDENTES_DE_1995___1996_x_28"/>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GENERALIDADES"/>
      <sheetName val="analisis costo horario"/>
      <sheetName val="Lista Base"/>
      <sheetName val="articulos"/>
      <sheetName val="0."/>
      <sheetName val="Base_Mater"/>
      <sheetName val="20."/>
      <sheetName val="17."/>
      <sheetName val="11."/>
      <sheetName val="\E\Documents and Settings\Pe"/>
      <sheetName val="\C\E\Documents and Setting"/>
      <sheetName val="INDICE"/>
      <sheetName val="modf "/>
      <sheetName val="1,2 MC"/>
      <sheetName val="3,1 MC"/>
      <sheetName val="3,2 MC"/>
      <sheetName val="4,2 MC"/>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Users\rosalym\Desktop\BALANCE "/>
      <sheetName val="BASE"/>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DIRECTAS AMO I"/>
      <sheetName val="DIRECTAS AMO II"/>
      <sheetName val="/a  aaInformación GRUPO 4/A MIn"/>
      <sheetName val="Main"/>
      <sheetName val="CorpTax"/>
      <sheetName val="PAGOS"/>
      <sheetName val="CARRETERAS"/>
      <sheetName val="GENERALIDADES "/>
      <sheetName val="ANALISIS RESUMIDOS"/>
      <sheetName val="APU"/>
      <sheetName val="Program"/>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refreshError="1"/>
      <sheetData sheetId="1420" refreshError="1"/>
      <sheetData sheetId="1421"/>
      <sheetData sheetId="1422" refreshError="1"/>
      <sheetData sheetId="1423"/>
      <sheetData sheetId="1424"/>
      <sheetData sheetId="1425"/>
      <sheetData sheetId="1426"/>
      <sheetData sheetId="1427" refreshError="1"/>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refreshError="1"/>
      <sheetData sheetId="1453"/>
      <sheetData sheetId="1454" refreshError="1"/>
      <sheetData sheetId="1455"/>
      <sheetData sheetId="1456"/>
      <sheetData sheetId="1457"/>
      <sheetData sheetId="1458" refreshError="1"/>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refreshError="1"/>
      <sheetData sheetId="1488"/>
      <sheetData sheetId="1489"/>
      <sheetData sheetId="1490"/>
      <sheetData sheetId="1491"/>
      <sheetData sheetId="1492"/>
      <sheetData sheetId="1493"/>
      <sheetData sheetId="1494"/>
      <sheetData sheetId="1495"/>
      <sheetData sheetId="1496"/>
      <sheetData sheetId="1497"/>
      <sheetData sheetId="1498"/>
      <sheetData sheetId="1499" refreshError="1"/>
      <sheetData sheetId="1500"/>
      <sheetData sheetId="1501"/>
      <sheetData sheetId="1502"/>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sheetData sheetId="1534"/>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sheetData sheetId="1800"/>
      <sheetData sheetId="180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sheetData sheetId="2426"/>
      <sheetData sheetId="2427"/>
      <sheetData sheetId="24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e"/>
      <sheetName val="Inputs"/>
      <sheetName val="DIAMOND"/>
      <sheetName val="Acquirer"/>
      <sheetName val="AcqIS"/>
      <sheetName val="AcqBSCF"/>
      <sheetName val="#REF"/>
      <sheetName val="PriceSyn"/>
      <sheetName val="Assum"/>
      <sheetName val="Sheet1"/>
      <sheetName val="Temporaneo"/>
      <sheetName val="Bloom Links"/>
      <sheetName val="Temporaneo.xls"/>
      <sheetName val="Hp e ris stam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 val="PRESUPUESTO"/>
      <sheetName val="1,01"/>
      <sheetName val="1,03"/>
      <sheetName val="1,09"/>
      <sheetName val="1,10"/>
      <sheetName val="1,11"/>
      <sheetName val="1,13"/>
      <sheetName val="1,14"/>
      <sheetName val="1,15"/>
      <sheetName val="1,16"/>
      <sheetName val="2,01"/>
      <sheetName val="2,09"/>
      <sheetName val="2,13"/>
      <sheetName val="2,41"/>
      <sheetName val="Hoja1 (5)"/>
      <sheetName val="Hoja1 (6)"/>
      <sheetName val="Hoja1 (7)"/>
      <sheetName val="Hoja1 (8)"/>
      <sheetName val="Hoja1 (9)"/>
      <sheetName val="Hoja1 (10)"/>
      <sheetName val="Hoja1 (11)"/>
      <sheetName val="Hoja1 (12)"/>
      <sheetName val="Hoja1 (13)"/>
      <sheetName val="Hoja1 (14)"/>
      <sheetName val="Hoja1 (15)"/>
      <sheetName val="Hoja1 (16)"/>
      <sheetName val="Hoja1 (17)"/>
      <sheetName val="Hoja1 (18)"/>
      <sheetName val="Hoja1 (19)"/>
      <sheetName val="Hoja1 (20)"/>
      <sheetName val="Hoja1 (21)"/>
      <sheetName val="Hoja1 (22)"/>
      <sheetName val="Hoja1 (23)"/>
      <sheetName val="Hoja1 (24)"/>
      <sheetName val="Hoja1 (25)"/>
      <sheetName val="Hoja1 (26)"/>
      <sheetName val="Hoja1 (27)"/>
      <sheetName val="Hoja1 (28)"/>
      <sheetName val="Hoja1 (29)"/>
      <sheetName val="Hoja1 (30)"/>
      <sheetName val="Hoja1 (31)"/>
      <sheetName val="Hoja1 (32)"/>
      <sheetName val="Hoja1 (33)"/>
      <sheetName val="Hoja1 (34)"/>
      <sheetName val="Hoja1 (35)"/>
      <sheetName val="Hoja1 (36)"/>
      <sheetName val="Hoja1 (37)"/>
      <sheetName val="Hoja1 (38)"/>
      <sheetName val="Hoja1 (39)"/>
      <sheetName val="Hoja1 (40)"/>
      <sheetName val="Hoja1 (41)"/>
      <sheetName val="Hoja1 (42)"/>
      <sheetName val="Hoja1 (43)"/>
      <sheetName val="Hoja1 (44)"/>
      <sheetName val="Hoja1 (45)"/>
      <sheetName val="Hoja1 (46)"/>
      <sheetName val="Hoja1 (47)"/>
      <sheetName val="Hoja1 (48)"/>
      <sheetName val="Hoja1 (49)"/>
      <sheetName val="Hoja1 (50)"/>
      <sheetName val="Hoja1 (51)"/>
      <sheetName val="Hoja1 (52)"/>
      <sheetName val="Hoja1 (53)"/>
      <sheetName val="Hoja1 (54)"/>
      <sheetName val="Hoja1 (55)"/>
      <sheetName val="Hoja1 (56)"/>
      <sheetName val="Hoja1 (57)"/>
      <sheetName val="Hoja1 (58)"/>
      <sheetName val="Hoja1 (59)"/>
      <sheetName val="Hoja1 (60)"/>
      <sheetName val="Hoja1"/>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ías habiles 2015"/>
      <sheetName val="lista-precio-mat-equipos"/>
      <sheetName val="rendimiento"/>
      <sheetName val="EMPRESA"/>
      <sheetName val="INSUMOS"/>
      <sheetName val="AUX"/>
      <sheetName val="DATOS_DE_ENTRADA"/>
      <sheetName val="ITEMS"/>
      <sheetName val="Datos_básic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5"/>
      <sheetName val="Calcolo k wacc 10,45 PR5"/>
      <sheetName val="sintesi K Anas wacc 10,67"/>
      <sheetName val="sintesi K Anas wacc 10,45"/>
      <sheetName val="sintesi K Anas wacc 10,40 PR5"/>
      <sheetName val="Grafico confronti"/>
      <sheetName val="Confronti"/>
      <sheetName val="sintesi K Anas wacc 10,45 (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OMMARIO"/>
      <sheetName val="Ipotesi adottate"/>
      <sheetName val="assumptions_investimenti"/>
      <sheetName val="Ripartizione temporale"/>
      <sheetName val="Pedaggi"/>
      <sheetName val="TIR e ROE"/>
      <sheetName val="Tabella_X"/>
      <sheetName val="poste_figurative"/>
      <sheetName val="separatore"/>
      <sheetName val="Tab1"/>
      <sheetName val="Tab2"/>
      <sheetName val="Tab3"/>
      <sheetName val="Tab4"/>
      <sheetName val="Tab5"/>
      <sheetName val="Amm.Finanziario"/>
      <sheetName val="Finanziamenti"/>
      <sheetName val="INDICIDEBITO"/>
      <sheetName val="SP"/>
      <sheetName val="Contributi"/>
      <sheetName val="Iva"/>
      <sheetName val="C.C.N."/>
      <sheetName val="Imposte"/>
      <sheetName val="separatore-2"/>
      <sheetName val="Tab1_conc"/>
      <sheetName val="Tab2_conc"/>
      <sheetName val="Tab3_conc"/>
      <sheetName val="Tab4_conc"/>
      <sheetName val="Tab5_conc"/>
      <sheetName val="manutenzioni"/>
      <sheetName val="Amm.Finanziario_conc"/>
      <sheetName val="Finanziamenti_conc"/>
      <sheetName val="INDICIDEBITO_conc"/>
      <sheetName val="SP_conc"/>
      <sheetName val="Contributi_conc"/>
      <sheetName val="Iva_conc"/>
      <sheetName val="C.C.N._conc"/>
      <sheetName val="Imposte_conc"/>
      <sheetName val="Manutenzioni straordinarie (1)"/>
      <sheetName val="Manutenzioni straordinarie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egilo Ce"/>
      <sheetName val="Impregilo SP"/>
      <sheetName val="Impregilo IAS"/>
      <sheetName val="Astaldi"/>
      <sheetName val="Highlights Astaldi"/>
      <sheetName val="Highlights"/>
      <sheetName val="Grafico Impregilo - Ast"/>
      <sheetName val="Ipotesi fusioni SI Gemina"/>
      <sheetName val="Ipotesi fusioni No Gemina"/>
      <sheetName val="Riepilogo plus Gemina"/>
      <sheetName val="SP IGLI 2"/>
      <sheetName val="Ipotesi fusioni"/>
      <sheetName val="Corsi Astaldi"/>
      <sheetName val="Datastream"/>
      <sheetName val="Azionariato Astaldi"/>
      <sheetName val="Organigramma Astaldi"/>
      <sheetName val="Ricavi Astaldi"/>
      <sheetName val="Portafoglio ordin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PORTE"/>
      <sheetName val="Fich-Doc"/>
      <sheetName val="NumFIch"/>
      <sheetName val="Fichas"/>
      <sheetName val="Entrada datos"/>
      <sheetName val="Soporte 2"/>
      <sheetName val="Plantilla"/>
      <sheetName val="Análisis"/>
      <sheetName val="Análisis 2"/>
      <sheetName val="Costos unit"/>
      <sheetName val="Estrcut1"/>
      <sheetName val="Estrcut 2"/>
      <sheetName val="Resumen análisis"/>
      <sheetName val="Hoja2"/>
      <sheetName val="Hoja1 (2)"/>
      <sheetName val="Consult y se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REF"/>
      <sheetName val="Hoja1"/>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Formulario N°1"/>
      <sheetName val="Formulario 1"/>
      <sheetName val="Anexo N°1-F6"/>
      <sheetName val="Anexo N°2"/>
      <sheetName val="Anexo N°4-F8"/>
      <sheetName val="Anexo N°3-F7"/>
      <sheetName val="Anexo N°5-F9"/>
      <sheetName val="Anexo N°6-F10"/>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DESPIECE REDES"/>
      <sheetName val="4.1 EBAC"/>
      <sheetName val="4.2 IMPULSION"/>
      <sheetName val="4.3 CONDUCCION"/>
      <sheetName val="4.4 TANQUES"/>
      <sheetName val="4.6 REDES"/>
      <sheetName val="4.7 RESUMEN"/>
      <sheetName val="TARIF2002"/>
      <sheetName val="Base_de_Diseño"/>
      <sheetName val="Ppto_total"/>
      <sheetName val="Resumen_tubería"/>
      <sheetName val="Tabla_4_1_Distrito_Nº1"/>
      <sheetName val="Tabla_4_2_Distrito_Nº2"/>
      <sheetName val="Tabal_4_3_Resumén_distritos"/>
      <sheetName val="Tabla_4_4_Sistemas"/>
      <sheetName val="Ppto_alcantarillado"/>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R-PROP MOD 1"/>
      <sheetName val="FORMULA"/>
      <sheetName val="PRECIO"/>
      <sheetName val="I M"/>
      <sheetName val="SOÑANDO"/>
      <sheetName val="EV 424 CON 5 (2)"/>
      <sheetName val="Precios no oficial"/>
      <sheetName val="Ppto EL COPEY"/>
      <sheetName val="bocatoma"/>
      <sheetName val="MO"/>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cios 08-arquit en proceso"/>
      <sheetName val="unit2008-ARQUIT EN PROCESO"/>
      <sheetName val="Precios 08-vias"/>
      <sheetName val="unit2008-VIAS"/>
      <sheetName val="Costo Real 2008"/>
      <sheetName val="ACEROS 60000 PSI"/>
      <sheetName val="RENDI"/>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COMPONENTE II"/>
      <sheetName val="CONSOLIDADO."/>
      <sheetName val="PtoOficial"/>
      <sheetName val="APU II"/>
      <sheetName val="Hora efectiva (base calendari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AIU UNIFICADO"/>
      <sheetName val="SUELDOS"/>
      <sheetName val="CUADRO PRODUCTOS "/>
      <sheetName val="OBRA TOT (2)"/>
      <sheetName val="INTERV."/>
      <sheetName val="Cronograma2020"/>
      <sheetName val="PO Y CRONOGRAMA EJE CAFETERO RE"/>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Lista de actividades Zona 1 "/>
      <sheetName val="Cuadro Comparativo "/>
      <sheetName val="NP027"/>
      <sheetName val="JUSTIF"/>
      <sheetName val="No Previstos"/>
      <sheetName val="Justificacion"/>
      <sheetName val="Memoria"/>
      <sheetName val="Cotizacion NP"/>
      <sheetName val="INS desactualizados"/>
      <sheetName val="FormCan"/>
      <sheetName val="PrecRec"/>
      <sheetName val="SUB APU"/>
      <sheetName val="SUB_APU"/>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MATERIAL"/>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OFERTA REDONDEADA"/>
      <sheetName val="Plan auditoría"/>
      <sheetName val="días habiles 2015"/>
      <sheetName val="IN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210_2_4"/>
      <sheetName val="220_1"/>
      <sheetName val="311P_1"/>
      <sheetName val="V_R__13_AL_26_MAR"/>
      <sheetName val="B_A__13_AL_26_MAR"/>
      <sheetName val="L_M_10_AL_23_DE_ABRIL"/>
      <sheetName val="V_R_10_AL_23_ABRIL"/>
      <sheetName val="J_CRUZ_10AL23_ABRIL"/>
      <sheetName val="J__BUELVAS_1-15_FEB"/>
      <sheetName val="Vía 9004"/>
      <sheetName val="450.9 "/>
      <sheetName val="450.9P  "/>
      <sheetName val="330.1P"/>
      <sheetName val="900.4P"/>
      <sheetName val="FIBRA ÓPTICA"/>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SUM"/>
      <sheetName val="INST"/>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SEGM"/>
      <sheetName val="CANT PAV-1"/>
      <sheetName val="MMTO"/>
      <sheetName val="PRESUPUESTO2"/>
      <sheetName val="SEGM2"/>
      <sheetName val="CANT PAV-2"/>
      <sheetName val="MMTO2"/>
      <sheetName val="CANT_PAV-1"/>
      <sheetName val="CANT_PAV-2"/>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34_1"/>
      <sheetName val="311_1"/>
      <sheetName val="420_1"/>
      <sheetName val="500_1"/>
      <sheetName val="511_1P"/>
      <sheetName val="511_2P"/>
      <sheetName val="672_2P"/>
      <sheetName val="672_3P"/>
      <sheetName val="672_4P"/>
      <sheetName val="672_5P"/>
      <sheetName val="672_6P"/>
      <sheetName val="672_7P"/>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70_2"/>
      <sheetName val="671_1"/>
      <sheetName val="671_2"/>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3"/>
      <sheetName val="220_1P"/>
      <sheetName val="221_1"/>
      <sheetName val="221_2"/>
      <sheetName val="230_1"/>
      <sheetName val="232_1"/>
      <sheetName val="340_1"/>
      <sheetName val="340_2"/>
      <sheetName val="340_3"/>
      <sheetName val="341_1"/>
      <sheetName val="341_2"/>
      <sheetName val="410_1"/>
      <sheetName val="410_2"/>
      <sheetName val="411_1"/>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9"/>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RECARGO PRESTACIONAL"/>
      <sheetName val="calc"/>
      <sheetName val="sb"/>
      <sheetName val="INI"/>
      <sheetName val="clientes"/>
      <sheetName val="LIQ"/>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JORNALES y EQUIPO"/>
      <sheetName val="PR PARQUE"/>
      <sheetName val="5.11"/>
      <sheetName val="5.22"/>
      <sheetName val="5.33"/>
      <sheetName val="5,5"/>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APU OBRAS CIVILES"/>
      <sheetName val="Estructura"/>
      <sheetName val="OPS&amp;OMS"/>
      <sheetName val="Diseño 2"/>
      <sheetName val="Diseño 3"/>
      <sheetName val="Tesis"/>
      <sheetName val="LISTA DE MATERIALES"/>
      <sheetName val="Lagunas"/>
      <sheetName val="Perfil"/>
      <sheetName val="T. Grasa"/>
      <sheetName val="Ref."/>
      <sheetName val="Jqm"/>
      <sheetName val="Eras de Secado CRITES"/>
      <sheetName val="Impresion"/>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XX-30"/>
      <sheetName val="CONTRACTUAL"/>
      <sheetName val="MODIFICATORIO 1"/>
      <sheetName val="MODIFICATORIO 2"/>
      <sheetName val="AULAS"/>
      <sheetName val="PARCIAL 1"/>
      <sheetName val="PARCIAL 2 INTER"/>
      <sheetName val="PARCIAL 2 OBRA"/>
      <sheetName val="PARCIAL 3 OBRA"/>
      <sheetName val="FACTOR PRESTACIONAL 2008"/>
      <sheetName val="SALARIO CELADOR 2008"/>
      <sheetName val="TARIFAS DIARIO OFICIAL 2008"/>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PRESUPUESTO MGA"/>
      <sheetName val="MC PAVIMENTO"/>
      <sheetName val="ANÁLISIS DEL AIU"/>
      <sheetName val="PRESUPUESTO INTER"/>
      <sheetName val="FM INTERVENTORIA"/>
      <sheetName val="MC PUENTE"/>
      <sheetName val="CARACTERIZACION VIAL"/>
      <sheetName val="311-1 P"/>
      <sheetName val="630.6-P"/>
      <sheetName val="630.4-P"/>
      <sheetName val="630.3-P "/>
      <sheetName val="650,2"/>
      <sheetName val="630.4-P3"/>
      <sheetName val="210-P"/>
      <sheetName val="630.4-P1"/>
      <sheetName val="630.4-P2"/>
      <sheetName val="001-P"/>
      <sheetName val="002-P"/>
      <sheetName val="650.4-P"/>
      <sheetName val="003-P"/>
      <sheetName val="004-P"/>
      <sheetName val="630.4-P (2)"/>
      <sheetName val="005-P"/>
      <sheetName val="MAT010"/>
      <sheetName val="MAT019"/>
      <sheetName val="MAT024"/>
      <sheetName val="MAT040"/>
      <sheetName val="MERCADO"/>
      <sheetName val="PAGA"/>
      <sheetName val="MC HUELLA (2)"/>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DE.O"/>
      <sheetName val="presupuesto box can"/>
      <sheetName val="642P2.1"/>
      <sheetName val="632P.1"/>
      <sheetName val="POR REGIONES"/>
      <sheetName val="PRESUPUESTO BASE POLIDEPORTIVO"/>
      <sheetName val="AHORROS"/>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sheetData sheetId="1512"/>
      <sheetData sheetId="1513"/>
      <sheetData sheetId="1514"/>
      <sheetData sheetId="1515"/>
      <sheetData sheetId="1516"/>
      <sheetData sheetId="1517"/>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refreshError="1"/>
      <sheetData sheetId="2756"/>
      <sheetData sheetId="2757"/>
      <sheetData sheetId="2758"/>
      <sheetData sheetId="2759"/>
      <sheetData sheetId="2760"/>
      <sheetData sheetId="2761"/>
      <sheetData sheetId="2762"/>
      <sheetData sheetId="2763"/>
      <sheetData sheetId="2764"/>
      <sheetData sheetId="2765"/>
      <sheetData sheetId="2766" refreshError="1"/>
      <sheetData sheetId="2767" refreshError="1"/>
      <sheetData sheetId="2768"/>
      <sheetData sheetId="2769" refreshError="1"/>
      <sheetData sheetId="2770" refreshError="1"/>
      <sheetData sheetId="2771" refreshError="1"/>
      <sheetData sheetId="2772"/>
      <sheetData sheetId="2773" refreshError="1"/>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sheetData sheetId="3447" refreshError="1"/>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efreshError="1"/>
      <sheetData sheetId="3534" refreshError="1"/>
      <sheetData sheetId="3535" refreshError="1"/>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sheetData sheetId="3547"/>
      <sheetData sheetId="3548"/>
      <sheetData sheetId="3549" refreshError="1"/>
      <sheetData sheetId="3550" refreshError="1"/>
      <sheetData sheetId="3551"/>
      <sheetData sheetId="3552" refreshError="1"/>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efreshError="1"/>
      <sheetData sheetId="3566" refreshError="1"/>
      <sheetData sheetId="3567" refreshError="1"/>
      <sheetData sheetId="3568" refreshError="1"/>
      <sheetData sheetId="3569" refreshError="1"/>
      <sheetData sheetId="3570"/>
      <sheetData sheetId="3571"/>
      <sheetData sheetId="3572"/>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sheetData sheetId="3597" refreshError="1"/>
      <sheetData sheetId="3598"/>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sheetData sheetId="4079"/>
      <sheetData sheetId="4080"/>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sheetData sheetId="4230" refreshError="1"/>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sheetData sheetId="5034"/>
      <sheetData sheetId="5035" refreshError="1"/>
      <sheetData sheetId="5036" refreshError="1"/>
      <sheetData sheetId="5037" refreshError="1"/>
      <sheetData sheetId="5038" refreshError="1"/>
      <sheetData sheetId="5039" refreshError="1"/>
      <sheetData sheetId="5040" refreshError="1"/>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sheetData sheetId="5178"/>
      <sheetData sheetId="5179"/>
      <sheetData sheetId="5180"/>
      <sheetData sheetId="5181"/>
      <sheetData sheetId="5182"/>
      <sheetData sheetId="5183"/>
      <sheetData sheetId="5184"/>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sheetData sheetId="5249" refreshError="1"/>
      <sheetData sheetId="5250"/>
      <sheetData sheetId="5251" refreshError="1"/>
      <sheetData sheetId="5252"/>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sheetData sheetId="5294"/>
      <sheetData sheetId="5295"/>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sheetData sheetId="5312"/>
      <sheetData sheetId="5313"/>
      <sheetData sheetId="5314"/>
      <sheetData sheetId="5315"/>
      <sheetData sheetId="5316"/>
      <sheetData sheetId="5317"/>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sheetData sheetId="5533" refreshError="1"/>
      <sheetData sheetId="5534" refreshError="1"/>
      <sheetData sheetId="5535"/>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sheetData sheetId="558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refreshError="1"/>
      <sheetData sheetId="5920" refreshError="1"/>
      <sheetData sheetId="5921" refreshError="1"/>
      <sheetData sheetId="5922"/>
      <sheetData sheetId="5923" refreshError="1"/>
      <sheetData sheetId="5924" refreshError="1"/>
      <sheetData sheetId="5925" refreshError="1"/>
      <sheetData sheetId="5926" refreshError="1"/>
      <sheetData sheetId="5927" refreshError="1"/>
      <sheetData sheetId="5928" refreshError="1"/>
      <sheetData sheetId="5929" refreshError="1"/>
      <sheetData sheetId="5930"/>
      <sheetData sheetId="5931"/>
      <sheetData sheetId="5932"/>
      <sheetData sheetId="5933"/>
      <sheetData sheetId="5934"/>
      <sheetData sheetId="5935"/>
      <sheetData sheetId="5936" refreshError="1"/>
      <sheetData sheetId="5937"/>
      <sheetData sheetId="5938" refreshError="1"/>
      <sheetData sheetId="5939"/>
      <sheetData sheetId="5940"/>
      <sheetData sheetId="5941"/>
      <sheetData sheetId="5942" refreshError="1"/>
      <sheetData sheetId="5943"/>
      <sheetData sheetId="5944"/>
      <sheetData sheetId="5945"/>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sheetData sheetId="5974" refreshError="1"/>
      <sheetData sheetId="5975" refreshError="1"/>
      <sheetData sheetId="5976" refreshError="1"/>
      <sheetData sheetId="5977"/>
      <sheetData sheetId="5978" refreshError="1"/>
      <sheetData sheetId="5979"/>
      <sheetData sheetId="5980"/>
      <sheetData sheetId="5981" refreshError="1"/>
      <sheetData sheetId="5982"/>
      <sheetData sheetId="5983"/>
      <sheetData sheetId="5984"/>
      <sheetData sheetId="5985"/>
      <sheetData sheetId="5986" refreshError="1"/>
      <sheetData sheetId="5987" refreshError="1"/>
      <sheetData sheetId="5988"/>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sheetData sheetId="6008"/>
      <sheetData sheetId="6009"/>
      <sheetData sheetId="6010"/>
      <sheetData sheetId="6011"/>
      <sheetData sheetId="6012"/>
      <sheetData sheetId="6013"/>
      <sheetData sheetId="6014"/>
      <sheetData sheetId="6015" refreshError="1"/>
      <sheetData sheetId="6016" refreshError="1"/>
      <sheetData sheetId="6017"/>
      <sheetData sheetId="6018"/>
      <sheetData sheetId="6019"/>
      <sheetData sheetId="6020"/>
      <sheetData sheetId="6021"/>
      <sheetData sheetId="6022"/>
      <sheetData sheetId="6023" refreshError="1"/>
      <sheetData sheetId="6024" refreshError="1"/>
      <sheetData sheetId="6025" refreshError="1"/>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refreshError="1"/>
      <sheetData sheetId="6115" refreshError="1"/>
      <sheetData sheetId="6116"/>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sheetData sheetId="6701"/>
      <sheetData sheetId="6702"/>
      <sheetData sheetId="6703"/>
      <sheetData sheetId="6704" refreshError="1"/>
      <sheetData sheetId="6705" refreshError="1"/>
      <sheetData sheetId="6706" refreshError="1"/>
      <sheetData sheetId="6707" refreshError="1"/>
      <sheetData sheetId="6708" refreshError="1"/>
      <sheetData sheetId="6709" refreshError="1"/>
      <sheetData sheetId="6710"/>
      <sheetData sheetId="6711"/>
      <sheetData sheetId="6712" refreshError="1"/>
      <sheetData sheetId="6713"/>
      <sheetData sheetId="6714"/>
      <sheetData sheetId="6715"/>
      <sheetData sheetId="6716"/>
      <sheetData sheetId="6717"/>
      <sheetData sheetId="6718"/>
      <sheetData sheetId="6719"/>
      <sheetData sheetId="6720"/>
      <sheetData sheetId="6721"/>
      <sheetData sheetId="6722" refreshError="1"/>
      <sheetData sheetId="6723" refreshError="1"/>
      <sheetData sheetId="6724" refreshError="1"/>
      <sheetData sheetId="6725"/>
      <sheetData sheetId="6726"/>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sheetData sheetId="6738"/>
      <sheetData sheetId="6739" refreshError="1"/>
      <sheetData sheetId="6740" refreshError="1"/>
      <sheetData sheetId="6741"/>
      <sheetData sheetId="6742" refreshError="1"/>
      <sheetData sheetId="6743" refreshError="1"/>
      <sheetData sheetId="6744"/>
      <sheetData sheetId="6745" refreshError="1"/>
      <sheetData sheetId="6746"/>
      <sheetData sheetId="6747"/>
      <sheetData sheetId="6748"/>
      <sheetData sheetId="6749"/>
      <sheetData sheetId="6750"/>
      <sheetData sheetId="6751"/>
      <sheetData sheetId="6752" refreshError="1"/>
      <sheetData sheetId="6753"/>
      <sheetData sheetId="6754" refreshError="1"/>
      <sheetData sheetId="6755"/>
      <sheetData sheetId="6756" refreshError="1"/>
      <sheetData sheetId="6757" refreshError="1"/>
      <sheetData sheetId="6758" refreshError="1"/>
      <sheetData sheetId="6759"/>
      <sheetData sheetId="6760"/>
      <sheetData sheetId="6761"/>
      <sheetData sheetId="6762"/>
      <sheetData sheetId="6763"/>
      <sheetData sheetId="6764"/>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sheetData sheetId="6817"/>
      <sheetData sheetId="6818"/>
      <sheetData sheetId="6819"/>
      <sheetData sheetId="6820"/>
      <sheetData sheetId="6821"/>
      <sheetData sheetId="6822"/>
      <sheetData sheetId="6823"/>
      <sheetData sheetId="6824"/>
      <sheetData sheetId="6825"/>
      <sheetData sheetId="6826" refreshError="1"/>
      <sheetData sheetId="6827" refreshError="1"/>
      <sheetData sheetId="6828" refreshError="1"/>
      <sheetData sheetId="6829" refreshError="1"/>
      <sheetData sheetId="6830" refreshError="1"/>
      <sheetData sheetId="6831" refreshError="1"/>
      <sheetData sheetId="6832" refreshError="1"/>
      <sheetData sheetId="6833"/>
      <sheetData sheetId="6834"/>
      <sheetData sheetId="6835"/>
      <sheetData sheetId="6836"/>
      <sheetData sheetId="6837"/>
      <sheetData sheetId="6838"/>
      <sheetData sheetId="6839"/>
      <sheetData sheetId="6840"/>
      <sheetData sheetId="6841"/>
      <sheetData sheetId="6842"/>
      <sheetData sheetId="6843"/>
      <sheetData sheetId="6844" refreshError="1"/>
      <sheetData sheetId="6845" refreshError="1"/>
      <sheetData sheetId="6846" refreshError="1"/>
      <sheetData sheetId="6847" refreshError="1"/>
      <sheetData sheetId="6848" refreshError="1"/>
      <sheetData sheetId="6849"/>
      <sheetData sheetId="6850"/>
      <sheetData sheetId="6851" refreshError="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refreshError="1"/>
      <sheetData sheetId="6887" refreshError="1"/>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refreshError="1"/>
      <sheetData sheetId="6910"/>
      <sheetData sheetId="6911"/>
      <sheetData sheetId="6912"/>
      <sheetData sheetId="6913" refreshError="1"/>
      <sheetData sheetId="6914"/>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sheetData sheetId="6989"/>
      <sheetData sheetId="6990"/>
      <sheetData sheetId="6991"/>
      <sheetData sheetId="6992"/>
      <sheetData sheetId="6993"/>
      <sheetData sheetId="6994"/>
      <sheetData sheetId="6995"/>
      <sheetData sheetId="6996"/>
      <sheetData sheetId="6997" refreshError="1"/>
      <sheetData sheetId="6998"/>
      <sheetData sheetId="6999" refreshError="1"/>
      <sheetData sheetId="7000"/>
      <sheetData sheetId="7001" refreshError="1"/>
      <sheetData sheetId="7002" refreshError="1"/>
      <sheetData sheetId="7003" refreshError="1"/>
      <sheetData sheetId="7004" refreshError="1"/>
      <sheetData sheetId="7005"/>
      <sheetData sheetId="7006"/>
      <sheetData sheetId="7007"/>
      <sheetData sheetId="7008"/>
      <sheetData sheetId="7009"/>
      <sheetData sheetId="7010" refreshError="1"/>
      <sheetData sheetId="7011" refreshError="1"/>
      <sheetData sheetId="7012" refreshError="1"/>
      <sheetData sheetId="7013" refreshError="1"/>
      <sheetData sheetId="7014" refreshError="1"/>
      <sheetData sheetId="7015" refreshError="1"/>
      <sheetData sheetId="7016" refreshError="1"/>
      <sheetData sheetId="7017"/>
      <sheetData sheetId="7018"/>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refreshError="1"/>
      <sheetData sheetId="7142"/>
      <sheetData sheetId="7143" refreshError="1"/>
      <sheetData sheetId="7144"/>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sheetData sheetId="7160"/>
      <sheetData sheetId="716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refreshError="1"/>
      <sheetData sheetId="7200"/>
      <sheetData sheetId="7201"/>
      <sheetData sheetId="7202"/>
      <sheetData sheetId="7203"/>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sheetData sheetId="7278"/>
      <sheetData sheetId="7279"/>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sheetData sheetId="7499"/>
      <sheetData sheetId="7500"/>
      <sheetData sheetId="7501" refreshError="1"/>
      <sheetData sheetId="7502" refreshError="1"/>
      <sheetData sheetId="7503" refreshError="1"/>
      <sheetData sheetId="7504" refreshError="1"/>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sheetData sheetId="8431" refreshError="1"/>
      <sheetData sheetId="8432" refreshError="1"/>
      <sheetData sheetId="8433" refreshError="1"/>
      <sheetData sheetId="8434" refreshError="1"/>
      <sheetData sheetId="8435"/>
      <sheetData sheetId="8436"/>
      <sheetData sheetId="8437" refreshError="1"/>
      <sheetData sheetId="8438" refreshError="1"/>
      <sheetData sheetId="8439"/>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sheetData sheetId="8453"/>
      <sheetData sheetId="8454"/>
      <sheetData sheetId="8455"/>
      <sheetData sheetId="8456" refreshError="1"/>
      <sheetData sheetId="8457" refreshError="1"/>
      <sheetData sheetId="8458" refreshError="1"/>
      <sheetData sheetId="8459" refreshError="1"/>
      <sheetData sheetId="8460" refreshError="1"/>
      <sheetData sheetId="8461"/>
      <sheetData sheetId="8462"/>
      <sheetData sheetId="8463"/>
      <sheetData sheetId="8464"/>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sheetData sheetId="8794" refreshError="1"/>
      <sheetData sheetId="8795" refreshError="1"/>
      <sheetData sheetId="8796" refreshError="1"/>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refreshError="1"/>
      <sheetData sheetId="9523"/>
      <sheetData sheetId="9524"/>
      <sheetData sheetId="9525"/>
      <sheetData sheetId="9526"/>
      <sheetData sheetId="9527"/>
      <sheetData sheetId="9528" refreshError="1"/>
      <sheetData sheetId="9529" refreshError="1"/>
      <sheetData sheetId="9530" refreshError="1"/>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refreshError="1"/>
      <sheetData sheetId="9588" refreshError="1"/>
      <sheetData sheetId="9589" refreshError="1"/>
      <sheetData sheetId="9590" refreshError="1"/>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refreshError="1"/>
      <sheetData sheetId="9803" refreshError="1"/>
      <sheetData sheetId="9804" refreshError="1"/>
      <sheetData sheetId="9805" refreshError="1"/>
      <sheetData sheetId="9806" refreshError="1"/>
      <sheetData sheetId="9807"/>
      <sheetData sheetId="9808" refreshError="1"/>
      <sheetData sheetId="9809"/>
      <sheetData sheetId="9810"/>
      <sheetData sheetId="9811"/>
      <sheetData sheetId="9812"/>
      <sheetData sheetId="9813"/>
      <sheetData sheetId="9814"/>
      <sheetData sheetId="9815" refreshError="1"/>
      <sheetData sheetId="9816" refreshError="1"/>
      <sheetData sheetId="9817" refreshError="1"/>
      <sheetData sheetId="9818"/>
      <sheetData sheetId="9819" refreshError="1"/>
      <sheetData sheetId="9820"/>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sheetData sheetId="9846" refreshError="1"/>
      <sheetData sheetId="9847" refreshError="1"/>
      <sheetData sheetId="9848" refreshError="1"/>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refreshError="1"/>
      <sheetData sheetId="9877" refreshError="1"/>
      <sheetData sheetId="9878"/>
      <sheetData sheetId="9879"/>
      <sheetData sheetId="9880"/>
      <sheetData sheetId="9881"/>
      <sheetData sheetId="9882"/>
      <sheetData sheetId="9883"/>
      <sheetData sheetId="9884" refreshError="1"/>
      <sheetData sheetId="9885" refreshError="1"/>
      <sheetData sheetId="9886" refreshError="1"/>
      <sheetData sheetId="9887"/>
      <sheetData sheetId="9888" refreshError="1"/>
      <sheetData sheetId="9889"/>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sheetData sheetId="9914" refreshError="1"/>
      <sheetData sheetId="9915" refreshError="1"/>
      <sheetData sheetId="9916" refreshError="1"/>
      <sheetData sheetId="9917"/>
      <sheetData sheetId="9918"/>
      <sheetData sheetId="9919"/>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sheetData sheetId="10053"/>
      <sheetData sheetId="10054"/>
      <sheetData sheetId="10055"/>
      <sheetData sheetId="10056"/>
      <sheetData sheetId="10057"/>
      <sheetData sheetId="10058"/>
      <sheetData sheetId="10059"/>
      <sheetData sheetId="10060" refreshError="1"/>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refreshError="1"/>
      <sheetData sheetId="10108"/>
      <sheetData sheetId="10109"/>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sheetData sheetId="10119" refreshError="1"/>
      <sheetData sheetId="10120"/>
      <sheetData sheetId="10121"/>
      <sheetData sheetId="10122"/>
      <sheetData sheetId="10123"/>
      <sheetData sheetId="10124"/>
      <sheetData sheetId="10125"/>
      <sheetData sheetId="10126"/>
      <sheetData sheetId="10127"/>
      <sheetData sheetId="10128"/>
      <sheetData sheetId="10129"/>
      <sheetData sheetId="10130" refreshError="1"/>
      <sheetData sheetId="10131"/>
      <sheetData sheetId="10132"/>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refreshError="1"/>
      <sheetData sheetId="10237" refreshError="1"/>
      <sheetData sheetId="10238" refreshError="1"/>
      <sheetData sheetId="10239" refreshError="1"/>
      <sheetData sheetId="10240"/>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sheetData sheetId="10284"/>
      <sheetData sheetId="10285"/>
      <sheetData sheetId="10286"/>
      <sheetData sheetId="10287"/>
      <sheetData sheetId="10288"/>
      <sheetData sheetId="10289" refreshError="1"/>
      <sheetData sheetId="10290" refreshError="1"/>
      <sheetData sheetId="10291"/>
      <sheetData sheetId="10292"/>
      <sheetData sheetId="10293"/>
      <sheetData sheetId="10294"/>
      <sheetData sheetId="10295"/>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sheetData sheetId="10309" refreshError="1"/>
      <sheetData sheetId="10310"/>
      <sheetData sheetId="10311"/>
      <sheetData sheetId="10312"/>
      <sheetData sheetId="10313"/>
      <sheetData sheetId="10314"/>
      <sheetData sheetId="10315"/>
      <sheetData sheetId="10316"/>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sheetData sheetId="10407"/>
      <sheetData sheetId="10408"/>
      <sheetData sheetId="10409"/>
      <sheetData sheetId="10410"/>
      <sheetData sheetId="10411"/>
      <sheetData sheetId="10412"/>
      <sheetData sheetId="10413"/>
      <sheetData sheetId="10414"/>
      <sheetData sheetId="10415" refreshError="1"/>
      <sheetData sheetId="10416" refreshError="1"/>
      <sheetData sheetId="10417" refreshError="1"/>
      <sheetData sheetId="10418" refreshError="1"/>
      <sheetData sheetId="10419"/>
      <sheetData sheetId="10420"/>
      <sheetData sheetId="10421"/>
      <sheetData sheetId="10422"/>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sheetData sheetId="10431" refreshError="1"/>
      <sheetData sheetId="10432"/>
      <sheetData sheetId="10433" refreshError="1"/>
      <sheetData sheetId="10434" refreshError="1"/>
      <sheetData sheetId="10435" refreshError="1"/>
      <sheetData sheetId="10436" refreshError="1"/>
      <sheetData sheetId="10437" refreshError="1"/>
      <sheetData sheetId="10438"/>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sheetData sheetId="10447"/>
      <sheetData sheetId="10448"/>
      <sheetData sheetId="10449"/>
      <sheetData sheetId="10450"/>
      <sheetData sheetId="10451" refreshError="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refreshError="1"/>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refreshError="1"/>
      <sheetData sheetId="10858" refreshError="1"/>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refreshError="1"/>
      <sheetData sheetId="10882"/>
      <sheetData sheetId="10883"/>
      <sheetData sheetId="10884"/>
      <sheetData sheetId="10885"/>
      <sheetData sheetId="10886"/>
      <sheetData sheetId="10887"/>
      <sheetData sheetId="10888"/>
      <sheetData sheetId="10889"/>
      <sheetData sheetId="10890"/>
      <sheetData sheetId="10891"/>
      <sheetData sheetId="10892"/>
      <sheetData sheetId="10893" refreshError="1"/>
      <sheetData sheetId="10894"/>
      <sheetData sheetId="10895"/>
      <sheetData sheetId="10896" refreshError="1"/>
      <sheetData sheetId="10897"/>
      <sheetData sheetId="10898"/>
      <sheetData sheetId="10899" refreshError="1"/>
      <sheetData sheetId="10900" refreshError="1"/>
      <sheetData sheetId="10901"/>
      <sheetData sheetId="10902"/>
      <sheetData sheetId="10903"/>
      <sheetData sheetId="10904"/>
      <sheetData sheetId="10905"/>
      <sheetData sheetId="10906"/>
      <sheetData sheetId="10907" refreshError="1"/>
      <sheetData sheetId="10908"/>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sheetData sheetId="11143" refreshError="1"/>
      <sheetData sheetId="11144" refreshError="1"/>
      <sheetData sheetId="11145" refreshError="1"/>
      <sheetData sheetId="11146"/>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sheetData sheetId="11176" refreshError="1"/>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refreshError="1"/>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sheetData sheetId="11833" refreshError="1"/>
      <sheetData sheetId="11834" refreshError="1"/>
      <sheetData sheetId="11835" refreshError="1"/>
      <sheetData sheetId="11836" refreshError="1"/>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refreshError="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sheetData sheetId="12572" refreshError="1"/>
      <sheetData sheetId="12573" refreshError="1"/>
      <sheetData sheetId="12574" refreshError="1"/>
      <sheetData sheetId="12575"/>
      <sheetData sheetId="12576"/>
      <sheetData sheetId="12577"/>
      <sheetData sheetId="12578"/>
      <sheetData sheetId="12579"/>
      <sheetData sheetId="12580"/>
      <sheetData sheetId="12581"/>
      <sheetData sheetId="12582" refreshError="1"/>
      <sheetData sheetId="12583"/>
      <sheetData sheetId="12584"/>
      <sheetData sheetId="12585"/>
      <sheetData sheetId="12586"/>
      <sheetData sheetId="12587"/>
      <sheetData sheetId="12588"/>
      <sheetData sheetId="12589"/>
      <sheetData sheetId="12590"/>
      <sheetData sheetId="12591"/>
      <sheetData sheetId="12592"/>
      <sheetData sheetId="12593"/>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sheetData sheetId="12945" refreshError="1"/>
      <sheetData sheetId="12946" refreshError="1"/>
      <sheetData sheetId="12947" refreshError="1"/>
      <sheetData sheetId="12948"/>
      <sheetData sheetId="12949" refreshError="1"/>
      <sheetData sheetId="12950" refreshError="1"/>
      <sheetData sheetId="12951" refreshError="1"/>
      <sheetData sheetId="12952"/>
      <sheetData sheetId="12953"/>
      <sheetData sheetId="12954"/>
      <sheetData sheetId="12955"/>
      <sheetData sheetId="12956"/>
      <sheetData sheetId="12957"/>
      <sheetData sheetId="12958"/>
      <sheetData sheetId="12959"/>
      <sheetData sheetId="12960"/>
      <sheetData sheetId="12961"/>
      <sheetData sheetId="12962"/>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sheetData sheetId="12972"/>
      <sheetData sheetId="12973"/>
      <sheetData sheetId="12974"/>
      <sheetData sheetId="12975"/>
      <sheetData sheetId="12976" refreshError="1"/>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sheetData sheetId="14594" refreshError="1"/>
      <sheetData sheetId="14595" refreshError="1"/>
      <sheetData sheetId="14596" refreshError="1"/>
      <sheetData sheetId="14597" refreshError="1"/>
      <sheetData sheetId="14598" refreshError="1"/>
      <sheetData sheetId="14599" refreshError="1"/>
      <sheetData sheetId="14600"/>
      <sheetData sheetId="14601"/>
      <sheetData sheetId="14602"/>
      <sheetData sheetId="14603" refreshError="1"/>
      <sheetData sheetId="14604" refreshError="1"/>
      <sheetData sheetId="14605"/>
      <sheetData sheetId="14606"/>
      <sheetData sheetId="14607"/>
      <sheetData sheetId="14608"/>
      <sheetData sheetId="14609"/>
      <sheetData sheetId="14610" refreshError="1"/>
      <sheetData sheetId="14611" refreshError="1"/>
      <sheetData sheetId="14612"/>
      <sheetData sheetId="14613"/>
      <sheetData sheetId="14614"/>
      <sheetData sheetId="14615" refreshError="1"/>
      <sheetData sheetId="14616"/>
      <sheetData sheetId="14617"/>
      <sheetData sheetId="14618"/>
      <sheetData sheetId="14619"/>
      <sheetData sheetId="14620"/>
      <sheetData sheetId="1462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sheetData sheetId="14638"/>
      <sheetData sheetId="14639"/>
      <sheetData sheetId="14640" refreshError="1"/>
      <sheetData sheetId="14641" refreshError="1"/>
      <sheetData sheetId="14642" refreshError="1"/>
      <sheetData sheetId="14643"/>
      <sheetData sheetId="14644"/>
      <sheetData sheetId="14645"/>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sheetData sheetId="14669" refreshError="1"/>
      <sheetData sheetId="14670" refreshError="1"/>
      <sheetData sheetId="14671" refreshError="1"/>
      <sheetData sheetId="14672" refreshError="1"/>
      <sheetData sheetId="14673" refreshError="1"/>
      <sheetData sheetId="14674"/>
      <sheetData sheetId="14675"/>
      <sheetData sheetId="14676"/>
      <sheetData sheetId="14677"/>
      <sheetData sheetId="14678"/>
      <sheetData sheetId="14679"/>
      <sheetData sheetId="14680"/>
      <sheetData sheetId="14681"/>
      <sheetData sheetId="14682"/>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sheetData sheetId="14880" refreshError="1"/>
      <sheetData sheetId="14881"/>
      <sheetData sheetId="14882" refreshError="1"/>
      <sheetData sheetId="14883" refreshError="1"/>
      <sheetData sheetId="14884" refreshError="1"/>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refreshError="1"/>
      <sheetData sheetId="14923" refreshError="1"/>
      <sheetData sheetId="14924" refreshError="1"/>
      <sheetData sheetId="14925" refreshError="1"/>
      <sheetData sheetId="14926" refreshError="1"/>
      <sheetData sheetId="14927"/>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efreshError="1"/>
      <sheetData sheetId="14997" refreshError="1"/>
      <sheetData sheetId="14998" refreshError="1"/>
      <sheetData sheetId="14999" refreshError="1"/>
      <sheetData sheetId="15000" refreshError="1"/>
      <sheetData sheetId="15001" refreshError="1"/>
      <sheetData sheetId="15002" refreshError="1"/>
      <sheetData sheetId="15003" refreshError="1"/>
      <sheetData sheetId="15004" refreshError="1"/>
      <sheetData sheetId="15005" refreshError="1"/>
      <sheetData sheetId="15006"/>
      <sheetData sheetId="15007"/>
      <sheetData sheetId="15008"/>
      <sheetData sheetId="15009"/>
      <sheetData sheetId="15010"/>
      <sheetData sheetId="15011"/>
      <sheetData sheetId="15012"/>
      <sheetData sheetId="15013" refreshError="1"/>
      <sheetData sheetId="15014" refreshError="1"/>
      <sheetData sheetId="15015" refreshError="1"/>
      <sheetData sheetId="15016" refreshError="1"/>
      <sheetData sheetId="15017" refreshError="1"/>
      <sheetData sheetId="15018" refreshError="1"/>
      <sheetData sheetId="15019" refreshError="1"/>
      <sheetData sheetId="15020" refreshError="1"/>
      <sheetData sheetId="15021" refreshError="1"/>
      <sheetData sheetId="15022" refreshError="1"/>
      <sheetData sheetId="15023" refreshError="1"/>
      <sheetData sheetId="15024" refreshError="1"/>
      <sheetData sheetId="15025" refreshError="1"/>
      <sheetData sheetId="15026" refreshError="1"/>
      <sheetData sheetId="15027" refreshError="1"/>
      <sheetData sheetId="15028" refreshError="1"/>
      <sheetData sheetId="15029"/>
      <sheetData sheetId="15030"/>
      <sheetData sheetId="15031"/>
      <sheetData sheetId="15032"/>
      <sheetData sheetId="15033"/>
      <sheetData sheetId="15034" refreshError="1"/>
      <sheetData sheetId="15035"/>
      <sheetData sheetId="15036"/>
      <sheetData sheetId="15037"/>
      <sheetData sheetId="15038"/>
      <sheetData sheetId="15039"/>
      <sheetData sheetId="15040"/>
      <sheetData sheetId="15041"/>
      <sheetData sheetId="15042"/>
      <sheetData sheetId="15043" refreshError="1"/>
      <sheetData sheetId="15044" refreshError="1"/>
      <sheetData sheetId="15045" refreshError="1"/>
      <sheetData sheetId="15046" refreshError="1"/>
      <sheetData sheetId="15047" refreshError="1"/>
      <sheetData sheetId="15048" refreshError="1"/>
      <sheetData sheetId="15049" refreshError="1"/>
      <sheetData sheetId="15050" refreshError="1"/>
      <sheetData sheetId="15051" refreshError="1"/>
      <sheetData sheetId="15052" refreshError="1"/>
      <sheetData sheetId="15053" refreshError="1"/>
      <sheetData sheetId="15054" refreshError="1"/>
      <sheetData sheetId="15055" refreshError="1"/>
      <sheetData sheetId="15056" refreshError="1"/>
      <sheetData sheetId="15057" refreshError="1"/>
      <sheetData sheetId="15058" refreshError="1"/>
      <sheetData sheetId="15059"/>
      <sheetData sheetId="15060"/>
      <sheetData sheetId="15061"/>
      <sheetData sheetId="15062"/>
      <sheetData sheetId="15063"/>
      <sheetData sheetId="15064"/>
      <sheetData sheetId="15065"/>
      <sheetData sheetId="15066"/>
      <sheetData sheetId="15067" refreshError="1"/>
      <sheetData sheetId="15068" refreshError="1"/>
      <sheetData sheetId="15069"/>
      <sheetData sheetId="15070" refreshError="1"/>
      <sheetData sheetId="15071"/>
      <sheetData sheetId="15072" refreshError="1"/>
      <sheetData sheetId="15073" refreshError="1"/>
      <sheetData sheetId="15074" refreshError="1"/>
      <sheetData sheetId="15075" refreshError="1"/>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refreshError="1"/>
      <sheetData sheetId="15110" refreshError="1"/>
      <sheetData sheetId="15111" refreshError="1"/>
      <sheetData sheetId="15112" refreshError="1"/>
      <sheetData sheetId="15113" refreshError="1"/>
      <sheetData sheetId="15114" refreshError="1"/>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refreshError="1"/>
      <sheetData sheetId="15182" refreshError="1"/>
      <sheetData sheetId="15183"/>
      <sheetData sheetId="15184"/>
      <sheetData sheetId="15185" refreshError="1"/>
      <sheetData sheetId="15186" refreshError="1"/>
      <sheetData sheetId="15187" refreshError="1"/>
      <sheetData sheetId="15188" refreshError="1"/>
      <sheetData sheetId="15189" refreshError="1"/>
      <sheetData sheetId="15190" refreshError="1"/>
      <sheetData sheetId="15191" refreshError="1"/>
      <sheetData sheetId="15192" refreshError="1"/>
      <sheetData sheetId="15193" refreshError="1"/>
      <sheetData sheetId="15194" refreshError="1"/>
      <sheetData sheetId="15195" refreshError="1"/>
      <sheetData sheetId="15196" refreshError="1"/>
      <sheetData sheetId="15197"/>
      <sheetData sheetId="15198"/>
      <sheetData sheetId="15199"/>
      <sheetData sheetId="15200"/>
      <sheetData sheetId="15201"/>
      <sheetData sheetId="15202"/>
      <sheetData sheetId="15203"/>
      <sheetData sheetId="15204"/>
      <sheetData sheetId="15205"/>
      <sheetData sheetId="15206"/>
      <sheetData sheetId="15207"/>
      <sheetData sheetId="15208" refreshError="1"/>
      <sheetData sheetId="15209"/>
      <sheetData sheetId="15210" refreshError="1"/>
      <sheetData sheetId="15211" refreshError="1"/>
      <sheetData sheetId="15212"/>
      <sheetData sheetId="15213"/>
      <sheetData sheetId="15214" refreshError="1"/>
      <sheetData sheetId="15215" refreshError="1"/>
      <sheetData sheetId="15216" refreshError="1"/>
      <sheetData sheetId="15217" refreshError="1"/>
      <sheetData sheetId="15218" refreshError="1"/>
      <sheetData sheetId="15219" refreshError="1"/>
      <sheetData sheetId="15220" refreshError="1"/>
      <sheetData sheetId="15221" refreshError="1"/>
      <sheetData sheetId="15222" refreshError="1"/>
      <sheetData sheetId="15223" refreshError="1"/>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refreshError="1"/>
      <sheetData sheetId="15232" refreshError="1"/>
      <sheetData sheetId="15233" refreshError="1"/>
      <sheetData sheetId="15234" refreshError="1"/>
      <sheetData sheetId="15235" refreshError="1"/>
      <sheetData sheetId="15236" refreshError="1"/>
      <sheetData sheetId="15237" refreshError="1"/>
      <sheetData sheetId="15238" refreshError="1"/>
      <sheetData sheetId="15239" refreshError="1"/>
      <sheetData sheetId="15240" refreshError="1"/>
      <sheetData sheetId="15241" refreshError="1"/>
      <sheetData sheetId="15242" refreshError="1"/>
      <sheetData sheetId="15243" refreshError="1"/>
      <sheetData sheetId="15244" refreshError="1"/>
      <sheetData sheetId="15245" refreshError="1"/>
      <sheetData sheetId="15246" refreshError="1"/>
      <sheetData sheetId="15247" refreshError="1"/>
      <sheetData sheetId="15248" refreshError="1"/>
      <sheetData sheetId="15249" refreshError="1"/>
      <sheetData sheetId="15250"/>
      <sheetData sheetId="15251"/>
      <sheetData sheetId="15252"/>
      <sheetData sheetId="15253"/>
      <sheetData sheetId="15254"/>
      <sheetData sheetId="15255"/>
      <sheetData sheetId="15256"/>
      <sheetData sheetId="15257"/>
      <sheetData sheetId="15258"/>
      <sheetData sheetId="15259" refreshError="1"/>
      <sheetData sheetId="15260" refreshError="1"/>
      <sheetData sheetId="15261" refreshError="1"/>
      <sheetData sheetId="15262" refreshError="1"/>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refreshError="1"/>
      <sheetData sheetId="15271" refreshError="1"/>
      <sheetData sheetId="15272" refreshError="1"/>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efreshError="1"/>
      <sheetData sheetId="15424" refreshError="1"/>
      <sheetData sheetId="15425" refreshError="1"/>
      <sheetData sheetId="15426" refreshError="1"/>
      <sheetData sheetId="15427" refreshError="1"/>
      <sheetData sheetId="15428" refreshError="1"/>
      <sheetData sheetId="15429" refreshError="1"/>
      <sheetData sheetId="15430" refreshError="1"/>
      <sheetData sheetId="15431" refreshError="1"/>
      <sheetData sheetId="15432" refreshError="1"/>
      <sheetData sheetId="15433" refreshError="1"/>
      <sheetData sheetId="15434" refreshError="1"/>
      <sheetData sheetId="15435" refreshError="1"/>
      <sheetData sheetId="15436" refreshError="1"/>
      <sheetData sheetId="15437" refreshError="1"/>
      <sheetData sheetId="15438" refreshError="1"/>
      <sheetData sheetId="15439" refreshError="1"/>
      <sheetData sheetId="15440" refreshError="1"/>
      <sheetData sheetId="15441"/>
      <sheetData sheetId="15442" refreshError="1"/>
      <sheetData sheetId="15443" refreshError="1"/>
      <sheetData sheetId="15444" refreshError="1"/>
      <sheetData sheetId="15445" refreshError="1"/>
      <sheetData sheetId="15446" refreshError="1"/>
      <sheetData sheetId="15447" refreshError="1"/>
      <sheetData sheetId="15448" refreshError="1"/>
      <sheetData sheetId="15449" refreshError="1"/>
      <sheetData sheetId="15450" refreshError="1"/>
      <sheetData sheetId="15451" refreshError="1"/>
      <sheetData sheetId="15452" refreshError="1"/>
      <sheetData sheetId="15453" refreshError="1"/>
      <sheetData sheetId="15454" refreshError="1"/>
      <sheetData sheetId="15455" refreshError="1"/>
      <sheetData sheetId="15456" refreshError="1"/>
      <sheetData sheetId="15457" refreshError="1"/>
      <sheetData sheetId="15458" refreshError="1"/>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sheetData sheetId="15468"/>
      <sheetData sheetId="15469"/>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sheetData sheetId="15479"/>
      <sheetData sheetId="15480" refreshError="1"/>
      <sheetData sheetId="15481" refreshError="1"/>
      <sheetData sheetId="15482"/>
      <sheetData sheetId="15483"/>
      <sheetData sheetId="15484"/>
      <sheetData sheetId="15485"/>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refreshError="1"/>
      <sheetData sheetId="15516" refreshError="1"/>
      <sheetData sheetId="15517" refreshError="1"/>
      <sheetData sheetId="15518" refreshError="1"/>
      <sheetData sheetId="15519" refreshError="1"/>
      <sheetData sheetId="15520" refreshError="1"/>
      <sheetData sheetId="15521" refreshError="1"/>
      <sheetData sheetId="15522" refreshError="1"/>
      <sheetData sheetId="15523" refreshError="1"/>
      <sheetData sheetId="15524" refreshError="1"/>
      <sheetData sheetId="15525" refreshError="1"/>
      <sheetData sheetId="15526" refreshError="1"/>
      <sheetData sheetId="15527" refreshError="1"/>
      <sheetData sheetId="15528" refreshError="1"/>
      <sheetData sheetId="15529" refreshError="1"/>
      <sheetData sheetId="15530" refreshError="1"/>
      <sheetData sheetId="15531" refreshError="1"/>
      <sheetData sheetId="15532" refreshError="1"/>
      <sheetData sheetId="15533" refreshError="1"/>
      <sheetData sheetId="15534" refreshError="1"/>
      <sheetData sheetId="15535" refreshError="1"/>
      <sheetData sheetId="15536" refreshError="1"/>
      <sheetData sheetId="15537" refreshError="1"/>
      <sheetData sheetId="15538" refreshError="1"/>
      <sheetData sheetId="15539" refreshError="1"/>
      <sheetData sheetId="15540" refreshError="1"/>
      <sheetData sheetId="15541" refreshError="1"/>
      <sheetData sheetId="15542" refreshError="1"/>
      <sheetData sheetId="15543" refreshError="1"/>
      <sheetData sheetId="15544" refreshError="1"/>
      <sheetData sheetId="15545" refreshError="1"/>
      <sheetData sheetId="15546" refreshError="1"/>
      <sheetData sheetId="15547" refreshError="1"/>
      <sheetData sheetId="15548" refreshError="1"/>
      <sheetData sheetId="15549" refreshError="1"/>
      <sheetData sheetId="15550" refreshError="1"/>
      <sheetData sheetId="15551" refreshError="1"/>
      <sheetData sheetId="15552" refreshError="1"/>
      <sheetData sheetId="15553" refreshError="1"/>
      <sheetData sheetId="15554" refreshError="1"/>
      <sheetData sheetId="15555" refreshError="1"/>
      <sheetData sheetId="15556" refreshError="1"/>
      <sheetData sheetId="15557" refreshError="1"/>
      <sheetData sheetId="15558" refreshError="1"/>
      <sheetData sheetId="15559" refreshError="1"/>
      <sheetData sheetId="15560" refreshError="1"/>
      <sheetData sheetId="15561" refreshError="1"/>
      <sheetData sheetId="15562" refreshError="1"/>
      <sheetData sheetId="15563" refreshError="1"/>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sheetData sheetId="15606" refreshError="1"/>
      <sheetData sheetId="15607" refreshError="1"/>
      <sheetData sheetId="15608" refreshError="1"/>
      <sheetData sheetId="15609"/>
      <sheetData sheetId="15610" refreshError="1"/>
      <sheetData sheetId="15611"/>
      <sheetData sheetId="15612"/>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refreshError="1"/>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refreshError="1"/>
      <sheetData sheetId="15779" refreshError="1"/>
      <sheetData sheetId="15780" refreshError="1"/>
      <sheetData sheetId="15781" refreshError="1"/>
      <sheetData sheetId="15782" refreshError="1"/>
      <sheetData sheetId="15783" refreshError="1"/>
      <sheetData sheetId="15784" refreshError="1"/>
      <sheetData sheetId="15785" refreshError="1"/>
      <sheetData sheetId="15786" refreshError="1"/>
      <sheetData sheetId="15787" refreshError="1"/>
      <sheetData sheetId="15788" refreshError="1"/>
      <sheetData sheetId="15789" refreshError="1"/>
      <sheetData sheetId="15790" refreshError="1"/>
      <sheetData sheetId="15791" refreshError="1"/>
      <sheetData sheetId="15792" refreshError="1"/>
      <sheetData sheetId="15793" refreshError="1"/>
      <sheetData sheetId="15794" refreshError="1"/>
      <sheetData sheetId="15795" refreshError="1"/>
      <sheetData sheetId="15796" refreshError="1"/>
      <sheetData sheetId="15797" refreshError="1"/>
      <sheetData sheetId="15798" refreshError="1"/>
      <sheetData sheetId="15799" refreshError="1"/>
      <sheetData sheetId="15800" refreshError="1"/>
      <sheetData sheetId="15801" refreshError="1"/>
      <sheetData sheetId="15802" refreshError="1"/>
      <sheetData sheetId="15803" refreshError="1"/>
      <sheetData sheetId="15804" refreshError="1"/>
      <sheetData sheetId="15805" refreshError="1"/>
      <sheetData sheetId="15806" refreshError="1"/>
      <sheetData sheetId="15807" refreshError="1"/>
      <sheetData sheetId="15808" refreshError="1"/>
      <sheetData sheetId="15809" refreshError="1"/>
      <sheetData sheetId="15810" refreshError="1"/>
      <sheetData sheetId="15811" refreshError="1"/>
      <sheetData sheetId="15812" refreshError="1"/>
      <sheetData sheetId="15813" refreshError="1"/>
      <sheetData sheetId="15814" refreshError="1"/>
      <sheetData sheetId="15815" refreshError="1"/>
      <sheetData sheetId="15816" refreshError="1"/>
      <sheetData sheetId="15817" refreshError="1"/>
      <sheetData sheetId="15818" refreshError="1"/>
      <sheetData sheetId="15819" refreshError="1"/>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refreshError="1"/>
      <sheetData sheetId="15829" refreshError="1"/>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refreshError="1"/>
      <sheetData sheetId="15838" refreshError="1"/>
      <sheetData sheetId="15839" refreshError="1"/>
      <sheetData sheetId="15840" refreshError="1"/>
      <sheetData sheetId="15841" refreshError="1"/>
      <sheetData sheetId="15842" refreshError="1"/>
      <sheetData sheetId="15843" refreshError="1"/>
      <sheetData sheetId="15844" refreshError="1"/>
      <sheetData sheetId="15845" refreshError="1"/>
      <sheetData sheetId="15846" refreshError="1"/>
      <sheetData sheetId="15847" refreshError="1"/>
      <sheetData sheetId="15848" refreshError="1"/>
      <sheetData sheetId="15849" refreshError="1"/>
      <sheetData sheetId="15850" refreshError="1"/>
      <sheetData sheetId="15851" refreshError="1"/>
      <sheetData sheetId="15852" refreshError="1"/>
      <sheetData sheetId="15853" refreshError="1"/>
      <sheetData sheetId="15854" refreshError="1"/>
      <sheetData sheetId="15855" refreshError="1"/>
      <sheetData sheetId="15856" refreshError="1"/>
      <sheetData sheetId="15857" refreshError="1"/>
      <sheetData sheetId="15858" refreshError="1"/>
      <sheetData sheetId="15859" refreshError="1"/>
      <sheetData sheetId="15860" refreshError="1"/>
      <sheetData sheetId="15861" refreshError="1"/>
      <sheetData sheetId="15862" refreshError="1"/>
      <sheetData sheetId="15863" refreshError="1"/>
      <sheetData sheetId="15864" refreshError="1"/>
      <sheetData sheetId="15865" refreshError="1"/>
      <sheetData sheetId="15866" refreshError="1"/>
      <sheetData sheetId="15867" refreshError="1"/>
      <sheetData sheetId="15868" refreshError="1"/>
      <sheetData sheetId="15869" refreshError="1"/>
      <sheetData sheetId="15870" refreshError="1"/>
      <sheetData sheetId="15871" refreshError="1"/>
      <sheetData sheetId="15872" refreshError="1"/>
      <sheetData sheetId="15873" refreshError="1"/>
      <sheetData sheetId="15874" refreshError="1"/>
      <sheetData sheetId="15875" refreshError="1"/>
      <sheetData sheetId="15876" refreshError="1"/>
      <sheetData sheetId="15877" refreshError="1"/>
      <sheetData sheetId="15878" refreshError="1"/>
      <sheetData sheetId="15879" refreshError="1"/>
      <sheetData sheetId="15880" refreshError="1"/>
      <sheetData sheetId="15881" refreshError="1"/>
      <sheetData sheetId="15882" refreshError="1"/>
      <sheetData sheetId="15883" refreshError="1"/>
      <sheetData sheetId="15884" refreshError="1"/>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refreshError="1"/>
      <sheetData sheetId="15909" refreshError="1"/>
      <sheetData sheetId="15910" refreshError="1"/>
      <sheetData sheetId="15911" refreshError="1"/>
      <sheetData sheetId="15912" refreshError="1"/>
      <sheetData sheetId="15913" refreshError="1"/>
      <sheetData sheetId="15914" refreshError="1"/>
      <sheetData sheetId="15915" refreshError="1"/>
      <sheetData sheetId="15916" refreshError="1"/>
      <sheetData sheetId="15917" refreshError="1"/>
      <sheetData sheetId="15918" refreshError="1"/>
      <sheetData sheetId="15919" refreshError="1"/>
      <sheetData sheetId="15920" refreshError="1"/>
      <sheetData sheetId="15921" refreshError="1"/>
      <sheetData sheetId="15922" refreshError="1"/>
      <sheetData sheetId="15923" refreshError="1"/>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refreshError="1"/>
      <sheetData sheetId="15932" refreshError="1"/>
      <sheetData sheetId="15933" refreshError="1"/>
      <sheetData sheetId="15934" refreshError="1"/>
      <sheetData sheetId="15935" refreshError="1"/>
      <sheetData sheetId="15936" refreshError="1"/>
      <sheetData sheetId="15937" refreshError="1"/>
      <sheetData sheetId="15938" refreshError="1"/>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efreshError="1"/>
      <sheetData sheetId="15948" refreshError="1"/>
      <sheetData sheetId="15949" refreshError="1"/>
      <sheetData sheetId="15950" refreshError="1"/>
      <sheetData sheetId="15951" refreshError="1"/>
      <sheetData sheetId="15952" refreshError="1"/>
      <sheetData sheetId="15953" refreshError="1"/>
      <sheetData sheetId="15954" refreshError="1"/>
      <sheetData sheetId="15955" refreshError="1"/>
      <sheetData sheetId="15956" refreshError="1"/>
      <sheetData sheetId="15957" refreshError="1"/>
      <sheetData sheetId="15958" refreshError="1"/>
      <sheetData sheetId="15959" refreshError="1"/>
      <sheetData sheetId="15960" refreshError="1"/>
      <sheetData sheetId="15961" refreshError="1"/>
      <sheetData sheetId="15962" refreshError="1"/>
      <sheetData sheetId="15963" refreshError="1"/>
      <sheetData sheetId="15964" refreshError="1"/>
      <sheetData sheetId="15965" refreshError="1"/>
      <sheetData sheetId="15966" refreshError="1"/>
      <sheetData sheetId="15967" refreshError="1"/>
      <sheetData sheetId="15968" refreshError="1"/>
      <sheetData sheetId="15969" refreshError="1"/>
      <sheetData sheetId="15970" refreshError="1"/>
      <sheetData sheetId="15971" refreshError="1"/>
      <sheetData sheetId="15972" refreshError="1"/>
      <sheetData sheetId="15973" refreshError="1"/>
      <sheetData sheetId="15974" refreshError="1"/>
      <sheetData sheetId="15975" refreshError="1"/>
      <sheetData sheetId="15976" refreshError="1"/>
      <sheetData sheetId="15977" refreshError="1"/>
      <sheetData sheetId="15978" refreshError="1"/>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refreshError="1"/>
      <sheetData sheetId="15988" refreshError="1"/>
      <sheetData sheetId="15989" refreshError="1"/>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sheetData sheetId="16244"/>
      <sheetData sheetId="16245"/>
      <sheetData sheetId="16246"/>
      <sheetData sheetId="16247"/>
      <sheetData sheetId="16248"/>
      <sheetData sheetId="16249"/>
      <sheetData sheetId="16250"/>
      <sheetData sheetId="16251"/>
      <sheetData sheetId="16252"/>
      <sheetData sheetId="16253"/>
      <sheetData sheetId="16254"/>
      <sheetData sheetId="16255"/>
      <sheetData sheetId="16256"/>
      <sheetData sheetId="16257"/>
      <sheetData sheetId="16258"/>
      <sheetData sheetId="16259"/>
      <sheetData sheetId="16260" refreshError="1"/>
      <sheetData sheetId="16261" refreshError="1"/>
      <sheetData sheetId="16262" refreshError="1"/>
      <sheetData sheetId="16263" refreshError="1"/>
      <sheetData sheetId="16264" refreshError="1"/>
      <sheetData sheetId="16265"/>
      <sheetData sheetId="16266"/>
      <sheetData sheetId="16267"/>
      <sheetData sheetId="16268"/>
      <sheetData sheetId="16269"/>
      <sheetData sheetId="16270"/>
      <sheetData sheetId="16271"/>
      <sheetData sheetId="16272"/>
      <sheetData sheetId="16273" refreshError="1"/>
      <sheetData sheetId="1627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APU "/>
      <sheetName val="datos"/>
      <sheetName val="equipo"/>
      <sheetName val="mano de obra"/>
      <sheetName val="basicos"/>
      <sheetName val="presupuesto"/>
      <sheetName val="PRESUP. TIPO"/>
      <sheetName val="PRES.ACUMULADO"/>
      <sheetName val="PRES.ACUMULADO (2)"/>
      <sheetName val="AIU"/>
      <sheetName val="puente bonga"/>
      <sheetName val="PTE ARROYO GRANDE"/>
      <sheetName val="PTE BAYUNCA"/>
      <sheetName val="PTE CAJA COPI"/>
      <sheetName val="PTE CARABANAL"/>
      <sheetName val="PTE CASCABEL"/>
      <sheetName val="PTE JUAN ACOSTA"/>
      <sheetName val="PUENTE PEAJE"/>
      <sheetName val="PTE PLAYA MENDOZA"/>
      <sheetName val="PTE CAIMAN"/>
      <sheetName val="PTE TOTUMO"/>
      <sheetName val="PTE TURIPAMA"/>
      <sheetName val="COSTO PUENTES"/>
      <sheetName val="RESUMEN"/>
      <sheetName val="PRES.TRAMO 1 "/>
      <sheetName val="PRES.TRAMO 2"/>
      <sheetName val="PRES.TRAMO 3"/>
      <sheetName val="PRES.TRAMO 4"/>
      <sheetName val="PRES.TRAMO 5"/>
      <sheetName val="Esp. Pa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
      <sheetName val="Tabella_X"/>
      <sheetName val="Poste_figurative"/>
      <sheetName val="Ipotesi adottate"/>
      <sheetName val="Pedaggi"/>
      <sheetName val="Inflazione"/>
      <sheetName val="AVVERTIMENTI"/>
      <sheetName val="SOMMARIO"/>
      <sheetName val="sommarioAZIONISTI"/>
      <sheetName val="sommarioindicidebito"/>
      <sheetName val="Tab1"/>
      <sheetName val="Tab2"/>
      <sheetName val="Tab3"/>
      <sheetName val="Amm.Finanziario"/>
      <sheetName val="Tab4"/>
      <sheetName val="Tab5"/>
      <sheetName val="Nuove opere"/>
      <sheetName val="Ripartizione temporale (1)"/>
      <sheetName val="TIR e ROE"/>
      <sheetName val="INDICIDEBITO"/>
      <sheetName val="Manutenzioni"/>
      <sheetName val="Proventi vari"/>
      <sheetName val="Personale"/>
      <sheetName val="Costi operativi"/>
      <sheetName val="Proventi finanziari"/>
      <sheetName val="Rend.Fin."/>
      <sheetName val="SP"/>
      <sheetName val="Finanziamenti"/>
      <sheetName val="Iva"/>
      <sheetName val="C.C.N."/>
      <sheetName val="Imposte"/>
      <sheetName val="Accantonamenti"/>
      <sheetName val="Manutenzioni straordinarie (1)"/>
      <sheetName val="Manutenzioni straordinarie (2)"/>
      <sheetName val="Costi capitalizzati"/>
      <sheetName val="Contributi"/>
      <sheetName val="Beni non reversibili"/>
      <sheetName val="Impegilo Ce"/>
      <sheetName val="Impregilo 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PTO CUELLO"/>
      <sheetName val=" BAÑO CUELLO"/>
      <sheetName val=" BAÑO SILENCIO"/>
      <sheetName val="APU"/>
      <sheetName val="Costos In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ULA CANO PESCAO"/>
      <sheetName val="AULAS CEDRO"/>
      <sheetName val="AULA .MUCANAS "/>
      <sheetName val="ANALISIS BASICO"/>
      <sheetName val="mat"/>
      <sheetName val="CUAD"/>
      <sheetName val="Cronog. 2008"/>
      <sheetName val="presupuesto sala sistema"/>
      <sheetName val="A.P.U SAL INF CEDRO"/>
      <sheetName val="A.P.U CEDROS"/>
      <sheetName val="A.P.U MUCANA"/>
      <sheetName val="A.P.U SAL MARRALU"/>
      <sheetName val="A.P.U SALA INF CECILIA"/>
      <sheetName val="SALA MA"/>
      <sheetName val="SALA INF EL CEDRO"/>
      <sheetName val="A.P.U SIS PLAYA"/>
      <sheetName val="sala playa blanca"/>
      <sheetName val="SALA INF CECLIA"/>
      <sheetName val="AULAS ESCOLAR CECILIA"/>
      <sheetName val="AULA PUEBLO N POPALES"/>
      <sheetName val="AULA  SINCELEGITO"/>
      <sheetName val="AULA LAS GUADAS"/>
      <sheetName val="AULA ESC CANO PESCAO"/>
      <sheetName val="A.P.U CECILIA"/>
      <sheetName val="A.P.U AULA PUBLO POPALES"/>
      <sheetName val="A.U.P AULA SINCELEGITO"/>
      <sheetName val="A.U.P AULA GUADUAS"/>
      <sheetName val="Cantidades"/>
      <sheetName val="CERRAMIENTO"/>
      <sheetName val="A.P.U CERRAMIENTO"/>
      <sheetName val="COMEDOR "/>
      <sheetName val="A.P.U COMEDOR"/>
      <sheetName val="PRESUPUESTO TOTAL"/>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M.O."/>
      <sheetName val="HERRAMIENTAS MENORES"/>
      <sheetName val="FACTOR_PREST."/>
      <sheetName val="Apu Basicos"/>
      <sheetName val="1"/>
      <sheetName val="2"/>
      <sheetName val="3"/>
      <sheetName val="4"/>
      <sheetName val="5"/>
      <sheetName val="6"/>
      <sheetName val="Costos In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 val="LISTA DE PRECI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 val="CUMPLIMIENTO"/>
      <sheetName val="7.1.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UNITARIO"/>
      <sheetName val="Hoja3"/>
      <sheetName val="RESUMEN"/>
      <sheetName val="lecho ri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HOJA DE ENTRA"/>
      <sheetName val="FACTOR_PREST Y CUADRILLAS"/>
      <sheetName val="LISTA DE PRECIO"/>
      <sheetName val="BASICOS"/>
      <sheetName val="INSUMOS"/>
      <sheetName val="PRESUPUESTO GENERAL"/>
      <sheetName val="CONFORMACION "/>
      <sheetName val="AIU"/>
      <sheetName val="PTO PLACA HUELA "/>
      <sheetName val="COSTO INTERV"/>
      <sheetName val="FACT MULTIP INT"/>
      <sheetName val="M_CONFORMACION "/>
      <sheetName val="TERRAPLEN "/>
      <sheetName val="M_TERRAPLEN "/>
      <sheetName val="EXC_SIN_CLASI "/>
      <sheetName val="EXCAV_SIN CLASIFICAR "/>
      <sheetName val="CONC_CICLOPEO "/>
      <sheetName val="conc_ciclo"/>
      <sheetName val="CONC_PLACA HUELLA "/>
      <sheetName val="conc_huella "/>
      <sheetName val="conc_dentellon"/>
      <sheetName val="SUB_BASE"/>
      <sheetName val="m_sub_base"/>
      <sheetName val="ACERO DE REFUERZO "/>
      <sheetName val="M-acero "/>
      <sheetName val="M-acero  (2)"/>
      <sheetName val="SELLO_ASFALTICO "/>
      <sheetName val="M-SELLO"/>
      <sheetName val="CUENTA_CONCRETO "/>
      <sheetName val="cuneta "/>
      <sheetName val="EXCAV_SECO "/>
      <sheetName val="EXCAV_Seco)"/>
      <sheetName val="CONC_BOX"/>
      <sheetName val="M-CONC_BOX"/>
      <sheetName val="M-ACERO_BOX"/>
      <sheetName val="RELLENO_SELE"/>
      <sheetName val="M-RELLENO_BOX"/>
      <sheetName val="TUBERIA_900MM"/>
      <sheetName val="CONC_SIMPLE"/>
      <sheetName val="M-CONCRETO_SIMPLBOX"/>
      <sheetName val="GAVION "/>
      <sheetName val="LIMPIEZA_ALCANT"/>
      <sheetName val="ALAMBRE DE PU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heetName val="PRECIOS"/>
      <sheetName val="CUADRILLAS"/>
      <sheetName val="CUADRO"/>
    </sheetNames>
    <sheetDataSet>
      <sheetData sheetId="0"/>
      <sheetData sheetId="1"/>
      <sheetData sheetId="2"/>
      <sheetData sheetId="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Generali"/>
      <sheetName val="Inv e Amm"/>
      <sheetName val="Parametri"/>
      <sheetName val="Stampa"/>
      <sheetName val="Consuntivo"/>
      <sheetName val="Primo"/>
      <sheetName val="Secondo"/>
      <sheetName val="Terzo"/>
      <sheetName val="Foglio2"/>
      <sheetName val="Nuove opere"/>
      <sheetName val="Foglio1"/>
      <sheetName val="Integrazione dati"/>
      <sheetName val="Tot"/>
      <sheetName val="Inv NO"/>
      <sheetName val="Ricavi NO"/>
      <sheetName val="Costi NO"/>
      <sheetName val="Costi"/>
      <sheetName val="Imposte"/>
      <sheetName val="Finanza"/>
      <sheetName val="PN Fondi Circolante"/>
      <sheetName val="CF"/>
      <sheetName val="CE nuove opere"/>
      <sheetName val="Sintesi"/>
      <sheetName val="CE"/>
      <sheetName val="C.Finanziario"/>
      <sheetName val="C.Investimenti"/>
      <sheetName val="C.Finanziamenti"/>
      <sheetName val="C.Fab e Cop."/>
      <sheetName val="Indici sintetici"/>
      <sheetName val="Capitalizzazione OF"/>
      <sheetName val="IVA"/>
      <sheetName val="Traffico"/>
      <sheetName val="TIRVAN"/>
      <sheetName val="Assump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 val="Materiales"/>
      <sheetName val="DATOS"/>
      <sheetName val="precios-básicos2002"/>
      <sheetName val="ITEMS"/>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SJU"/>
      <sheetName val="dorada"/>
      <sheetName val="A.P.U."/>
      <sheetName val="MATERIA"/>
      <sheetName val="CUAD"/>
    </sheetNames>
    <sheetDataSet>
      <sheetData sheetId="0" refreshError="1"/>
      <sheetData sheetId="1" refreshError="1"/>
      <sheetData sheetId="2" refreshError="1"/>
      <sheetData sheetId="3"/>
      <sheetData sheetId="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ssi annui 2013-2057"/>
      <sheetName val="Input"/>
      <sheetName val="Input Finanziari"/>
      <sheetName val="Cover"/>
      <sheetName val="Sal investimento"/>
      <sheetName val="Input Investimento"/>
      <sheetName val="Costruzione"/>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 val="Dati Generali"/>
      <sheetName val="Inv e Amm"/>
      <sheetName val="Parametr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INSUMOS"/>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Análisis de preci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EMPRESA"/>
      <sheetName val="CONTROL"/>
      <sheetName val="otros"/>
      <sheetName val="ANEXO 7"/>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MC SF GAVIONES"/>
      <sheetName val="Macro1"/>
      <sheetName val="ARBOL DE PROBLEMAS final"/>
      <sheetName val="IDENTIFICACION DEL PROBLEMA fin"/>
      <sheetName val="OBJETIVOS FINALES"/>
      <sheetName val="ESTRUCTURA DE PROYECTO"/>
      <sheetName val="OBJETIVOS ESPECIFICOS final"/>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ttoreK"/>
      <sheetName val="Traffico e tariffe"/>
      <sheetName val="PAR K"/>
      <sheetName val="Calcolo k wacc 10,67"/>
      <sheetName val="Calcolo k wacc 10,40"/>
      <sheetName val="Calcolo k wacc 10,40 PR5"/>
      <sheetName val="sintesi K Anas wacc 10,67"/>
      <sheetName val="sintesi K Anas wacc 10,40"/>
      <sheetName val="sintesi K Anas wacc 10,40 PR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o economico"/>
      <sheetName val="Baan"/>
      <sheetName val="Menù"/>
      <sheetName val="Assumptions"/>
      <sheetName val="Free Cash Flow"/>
      <sheetName val="prov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_invest."/>
      <sheetName val="Cover"/>
      <sheetName val="SOMMARIO"/>
      <sheetName val="Ipotesi adottate"/>
      <sheetName val="Pedaggi"/>
      <sheetName val="Ripartizione temporale (1)"/>
      <sheetName val="TIR "/>
      <sheetName val="Tabella_X"/>
      <sheetName val="Poste_figurative"/>
      <sheetName val="separatore"/>
      <sheetName val="Tab1"/>
      <sheetName val="Tab2"/>
      <sheetName val="Tab3"/>
      <sheetName val="Tab4"/>
      <sheetName val="Tab5"/>
      <sheetName val="Finanziamenti"/>
      <sheetName val="INDICIDEBITO"/>
      <sheetName val="Iva"/>
      <sheetName val="C.C.N."/>
      <sheetName val="Imposte"/>
      <sheetName val="Amm.Finanziario"/>
      <sheetName val="separatore-2"/>
      <sheetName val="Tab1_conc"/>
      <sheetName val="Tab2_conc"/>
      <sheetName val="Tab3_conc"/>
      <sheetName val="Tab4_conc"/>
      <sheetName val="Tab5_conc"/>
      <sheetName val="Amm.Finanziario_conc"/>
      <sheetName val="INDICIDEBITO_conc"/>
      <sheetName val="Finanziamenti_conc"/>
      <sheetName val="Iva_conc"/>
      <sheetName val="C.C.N._conc"/>
      <sheetName val="Imposte_conc"/>
      <sheetName val="Conto economico"/>
      <sheetName val="Baan"/>
      <sheetName val="Menù"/>
      <sheetName val="Assumptions"/>
      <sheetName val="Free Cash 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CRA.MODI"/>
      <sheetName val="Cotización"/>
      <sheetName val="5.2"/>
      <sheetName val="RECURSOS"/>
      <sheetName val="INFORME BIMENSUAL JUL-AGO-2001"/>
      <sheetName val="LISTA DE PRECIO"/>
      <sheetName val="APU"/>
      <sheetName val="FACTORES"/>
      <sheetName val="O &amp; M P. Parque Recreodeportiv "/>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Indicadores Gestión"/>
      <sheetName val="PR-04"/>
      <sheetName val="Hoja1"/>
      <sheetName val="tipo_recurso"/>
      <sheetName val="Listado"/>
      <sheetName val="tipos_entidad"/>
      <sheetName val="Unidade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lcase"/>
      <sheetName val="Grafico Steelcase"/>
      <sheetName val="Hon Industries"/>
      <sheetName val="Grafico Hon Industries"/>
      <sheetName val="Herman Miller"/>
      <sheetName val="Grafico Herman Millerr"/>
      <sheetName val="Teknion"/>
      <sheetName val="Grafico Teknion"/>
      <sheetName val="Samas Groep"/>
      <sheetName val="Grafico Samas Groep"/>
      <sheetName val="Assumption_inve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R ANDES"/>
      <sheetName val="Hoja1"/>
      <sheetName val="Hoja2"/>
      <sheetName val="Hoja3"/>
      <sheetName val="ESTADO RED"/>
      <sheetName val="CARRETERAS"/>
      <sheetName val="GENERALIDADES "/>
      <sheetName val="Presupuesto 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WACC"/>
      <sheetName val="ESCENARIO MACROECONOMICO"/>
      <sheetName val="INGRESOS"/>
      <sheetName val="CAPEX PEREIRA"/>
      <sheetName val="CAPEX ARMENIA"/>
      <sheetName val="CAPEX CARTAGO"/>
      <sheetName val="CAPEX"/>
      <sheetName val="EGRESOS"/>
      <sheetName val="LOC CCIALES EDEN"/>
      <sheetName val="TARIFAS aeropto"/>
      <sheetName val="FLUJO DE CAJA "/>
      <sheetName val="P&amp;G"/>
      <sheetName val="BCE GENERAL"/>
      <sheetName val="HOJA DE RESULTADOS"/>
      <sheetName val="DEP Y AMORTIZAC"/>
      <sheetName val="PREOPERATIVOS"/>
      <sheetName val="SEGUROS"/>
      <sheetName val="INTERVENTORIA"/>
      <sheetName val="MANTENIMIENTO"/>
      <sheetName val="CREDITOS"/>
      <sheetName val="RENTA"/>
      <sheetName val="APORTE Y CONTRAPRESTACION"/>
      <sheetName val="RESUMEN INDICADORES"/>
      <sheetName val="eeff cartago"/>
      <sheetName val="EEFF pereira"/>
      <sheetName val="bce gral perei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ngActivity"/>
      <sheetName val="Control Panel"/>
      <sheetName val="Excel_Version"/>
      <sheetName val="FinModelStructure"/>
      <sheetName val="Cover"/>
      <sheetName val="Assumptions"/>
      <sheetName val="Euribor"/>
      <sheetName val="Miles&amp;Pay"/>
      <sheetName val="Construction"/>
      <sheetName val="Tariffs&amp;Volumes"/>
      <sheetName val="Revenues"/>
      <sheetName val="Taxes"/>
      <sheetName val="BusinessPlan"/>
      <sheetName val="Economics"/>
      <sheetName val="Depr&amp;Amort"/>
      <sheetName val="Annual_P&amp;L"/>
      <sheetName val="Annual_CF"/>
      <sheetName val="check"/>
      <sheetName val="Annual_BS"/>
      <sheetName val="RevenuesGraph"/>
      <sheetName val="OpCostsGraph"/>
      <sheetName val="LLCRgraphs"/>
      <sheetName val="DSCRgraphs"/>
      <sheetName val="TrancheA_B&amp;outstand"/>
      <sheetName val="TrancheC_D_VAT_Standby"/>
      <sheetName val="NumbersGraph"/>
      <sheetName val="CashFlowGraph"/>
      <sheetName val="FinancingSummar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 AULAS"/>
      <sheetName val="mat"/>
      <sheetName val="CUAD"/>
      <sheetName val="Cronog. 2008"/>
      <sheetName val="PRES. AULAS"/>
      <sheetName val="PRES. MOBILIARIO"/>
      <sheetName val="Cantidades"/>
    </sheetNames>
    <sheetDataSet>
      <sheetData sheetId="0" refreshError="1"/>
      <sheetData sheetId="1"/>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BASE"/>
      <sheetName val="PRESUPUESTO "/>
      <sheetName val="Cuadrillas"/>
      <sheetName val="Equ"/>
      <sheetName val="Trans"/>
      <sheetName val="Mat"/>
      <sheetName val="Salarios"/>
      <sheetName val="Capitulos"/>
      <sheetName val="Maqui Equip"/>
      <sheetName val="calidad"/>
      <sheetName val="ITEMS"/>
      <sheetName val="FACTORES"/>
      <sheetName val="HOJA BASE"/>
      <sheetName val="General"/>
      <sheetName val="Index"/>
      <sheetName val="NPV Summary"/>
      <sheetName val="Equip Data"/>
      <sheetName val="Royalties"/>
      <sheetName val="Title"/>
      <sheetName val="COSTOS OFICINA"/>
      <sheetName val="COSTOS CAMPAMENT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REQUISITOS INF INTERVENTORÍA"/>
      <sheetName val="Hoja1"/>
      <sheetName val="1"/>
      <sheetName val="PREACTA"/>
      <sheetName val="equipos"/>
      <sheetName val="indice alfabetico"/>
      <sheetName val="materiales"/>
      <sheetName val="otros"/>
      <sheetName val="Informacion"/>
      <sheetName val="Mat"/>
      <sheetName val="Equ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Conto economico"/>
      <sheetName val="Conto finanziario"/>
      <sheetName val="IVA"/>
      <sheetName val="Conto degli investimenti"/>
      <sheetName val="Conto dei finanziamenti"/>
      <sheetName val="Conto fabbisogno finanziario"/>
      <sheetName val="T.I.R."/>
      <sheetName val="T.I.R. (DM 125-97)"/>
      <sheetName val="Debito"/>
      <sheetName val="Traffico_Halcrow"/>
      <sheetName val="Ricavi Hal"/>
      <sheetName val="Barriere2003-2008"/>
      <sheetName val="Passante 2008"/>
      <sheetName val="Fabbisogno"/>
      <sheetName val="Costi Passante"/>
      <sheetName val="Residui2002Estratti"/>
      <sheetName val="FinancingActivity"/>
      <sheetName val="Control Pane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Ratios"/>
      <sheetName val="Investimento"/>
      <sheetName val="g.finan."/>
      <sheetName val="Tax"/>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
      <sheetName val="UNIT"/>
      <sheetName val="UNIT-ADICIONALES"/>
    </sheetNames>
    <sheetDataSet>
      <sheetData sheetId="0" refreshError="1"/>
      <sheetData sheetId="1" refreshError="1"/>
      <sheetData sheetId="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 val="datos iniciales"/>
      <sheetName val="VALOR100%"/>
      <sheetName val="LOCALES"/>
      <sheetName val="HONORARIOS-VENTAS100%"/>
      <sheetName val="INGRESOSDIC-DESPINAUG"/>
      <sheetName val="VENTASRESUMEN"/>
      <sheetName val="FlujoCaja"/>
      <sheetName val="FlujoCaja -PREDIAL4"/>
      <sheetName val="ANEXO 5-2"/>
      <sheetName val="ANEXO 5-3"/>
      <sheetName val="ANEXO 5-4"/>
      <sheetName val="ANEXO 5-5"/>
      <sheetName val="ANEXO 5-6"/>
      <sheetName val="PyG"/>
      <sheetName val="DerechosLicPoliz"/>
      <sheetName val="ADMLOCALES"/>
      <sheetName val="DOTACION"/>
      <sheetName val="%costosdirectos"/>
      <sheetName val="impues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CONST"/>
      <sheetName val="APU´S Rosaleda II"/>
      <sheetName val="MEMORIAS"/>
      <sheetName val="Insumos"/>
      <sheetName val="ACTIVIDADES"/>
      <sheetName val="respla2"/>
      <sheetName val="zapla2"/>
      <sheetName val="murconpla2"/>
      <sheetName val="conciclpla2"/>
      <sheetName val="vigasenpla2"/>
      <sheetName val="placaconpla2"/>
      <sheetName val="colpla2"/>
      <sheetName val="excyrelpla2"/>
      <sheetName val="conlimpla2"/>
      <sheetName val="vigasestpla2"/>
      <sheetName val="placapla2"/>
      <sheetName val="Codconpla2"/>
      <sheetName val="respla4"/>
      <sheetName val="zapla4"/>
      <sheetName val="murconpla4"/>
      <sheetName val="conciclpla4"/>
      <sheetName val="vigasenpla4"/>
      <sheetName val="placaconpla4"/>
      <sheetName val="colpla4"/>
      <sheetName val="conlimpla4"/>
      <sheetName val="excyrelpla4"/>
      <sheetName val="vigasestpla4"/>
      <sheetName val="placapla4"/>
      <sheetName val="Codconpla4"/>
      <sheetName val="respla1"/>
      <sheetName val="zapla1"/>
      <sheetName val="murconpla1"/>
      <sheetName val="concicpla1"/>
      <sheetName val="vigasenlpla1"/>
      <sheetName val="placonpla1"/>
      <sheetName val="colpla1"/>
      <sheetName val="conlimpla1"/>
      <sheetName val="excanyrellpla1"/>
      <sheetName val="vigasestpla1"/>
      <sheetName val="placpla1"/>
      <sheetName val="Codconspla1"/>
      <sheetName val="res45"/>
      <sheetName val="mcont45"/>
      <sheetName val="musotcu45"/>
      <sheetName val="placacimvigasenl45"/>
      <sheetName val="conlimp45"/>
      <sheetName val="excyrel45"/>
      <sheetName val="plac45"/>
      <sheetName val="escal45"/>
      <sheetName val="Codcons45"/>
      <sheetName val="res123"/>
      <sheetName val="mcont123"/>
      <sheetName val="musotcu123"/>
      <sheetName val="placacimvigasenl123"/>
      <sheetName val="conlimp123"/>
      <sheetName val="excyrel123"/>
      <sheetName val="plac123"/>
      <sheetName val="escal123"/>
      <sheetName val="Codcons123"/>
      <sheetName val="Excavaciones"/>
      <sheetName val="areasyetap"/>
      <sheetName val="Pptotorre"/>
      <sheetName val="TDTorre"/>
      <sheetName val="tdapto"/>
      <sheetName val="mtorre"/>
      <sheetName val="pptoporteria"/>
      <sheetName val="vigasestporteria"/>
      <sheetName val="TDPORTERIA"/>
      <sheetName val="mporteria"/>
      <sheetName val="msaloncom"/>
      <sheetName val="pptosalomcom"/>
      <sheetName val="exteriores"/>
      <sheetName val="inst"/>
      <sheetName val="Veloc Ventas "/>
      <sheetName val="Entregas "/>
      <sheetName val="FI"/>
      <sheetName val="PPTOETAPAS v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egato A - Bozza Convenzione"/>
      <sheetName val="Tabella x PEF"/>
      <sheetName val="Introiti Tangenziale"/>
      <sheetName val="Input"/>
    </sheetNames>
    <sheetDataSet>
      <sheetData sheetId="0" refreshError="1"/>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Cana"/>
      <sheetName val="GRUPO 2"/>
      <sheetName val="PPTO"/>
      <sheetName val="Cant M"/>
      <sheetName val="Cant PH"/>
      <sheetName val="Cant Val"/>
      <sheetName val="INTER"/>
      <sheetName val="F.M"/>
      <sheetName val="PGIO"/>
      <sheetName val="AIU"/>
      <sheetName val="Diseños"/>
      <sheetName val="FACTOR PREST"/>
      <sheetName val="Precios"/>
      <sheetName val="I.1"/>
      <sheetName val="I.2"/>
      <sheetName val="I.3"/>
      <sheetName val="I.4"/>
      <sheetName val="II.1"/>
      <sheetName val="II.2"/>
      <sheetName val="III.1"/>
      <sheetName val="III.2"/>
      <sheetName val="III.3"/>
      <sheetName val="III.4"/>
      <sheetName val="III.5"/>
      <sheetName val="III.6"/>
      <sheetName val="III.7"/>
      <sheetName val="III.8"/>
      <sheetName val="IV.1"/>
      <sheetName val="V.1"/>
      <sheetName val="V.2"/>
      <sheetName val="V.3"/>
      <sheetName val="Hoja1"/>
      <sheetName val="III.3 (2)"/>
      <sheetName val="fc 21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riego hidrosanitarios"/>
      <sheetName val="APU OK"/>
      <sheetName val="MyE"/>
      <sheetName val="DATOS"/>
      <sheetName val="JUNIO 16"/>
      <sheetName val="inversión anticipo"/>
      <sheetName val="PLAN INVERSION ANTICIPO"/>
      <sheetName val="Hoja3"/>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Disclaimer"/>
      <sheetName val="Sum"/>
      <sheetName val="NTBAss"/>
      <sheetName val="TBAss"/>
      <sheetName val="Constr&amp;Fund"/>
      <sheetName val="Constr&amp;FundAggr"/>
      <sheetName val="Loans"/>
      <sheetName val="Ops"/>
      <sheetName val="CF P&amp;L BS"/>
      <sheetName val="CF P&amp;L BS ann"/>
      <sheetName val="Int on Cash"/>
      <sheetName val="Assets"/>
      <sheetName val="Tax Sched"/>
      <sheetName val="Aud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PM"/>
      <sheetName val="IPC"/>
      <sheetName val="EMPALMES"/>
      <sheetName val="WPI"/>
    </sheetNames>
    <sheetDataSet>
      <sheetData sheetId="0"/>
      <sheetData sheetId="1"/>
      <sheetData sheetId="2"/>
      <sheetData sheetId="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bra Óptica"/>
      <sheetName val="Total Corredor 1"/>
      <sheetName val="Tramo 1 Sector 1"/>
      <sheetName val="Tramo 1 Sector 2"/>
      <sheetName val="Tramo 1 Sector 3"/>
      <sheetName val="Tramo 2 Sector 1"/>
      <sheetName val="Tramo 2 Sector2 "/>
      <sheetName val="Peajes"/>
      <sheetName val="Costos Centro Gestión Princip"/>
      <sheetName val="Costos Centro Gestión Pequeño"/>
      <sheetName val="Subs Video Vig"/>
      <sheetName val="Pesaje"/>
      <sheetName val="Sistemas Mensajeria Variable"/>
      <sheetName val="Postes 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Propuestas"/>
      <sheetName val="aritmético"/>
      <sheetName val="geométrico"/>
      <sheetName val="exponencial"/>
      <sheetName val="resumen"/>
      <sheetName val="Gráfico de población"/>
      <sheetName val="RAS 2000"/>
      <sheetName val="parámetros"/>
      <sheetName val="Hoja3"/>
      <sheetName val="Caudales "/>
      <sheetName val="tramos"/>
      <sheetName val="Densidad Poblacional"/>
      <sheetName val="Hoja2"/>
      <sheetName val="área x pozo inicial"/>
      <sheetName val="área x pozo final"/>
      <sheetName val="área en pozo inicial"/>
      <sheetName val="área en pozo final"/>
      <sheetName val="áreas x tramo inicial"/>
      <sheetName val="áreas x tramo final"/>
      <sheetName val="DISEÑO "/>
      <sheetName val="cotas"/>
      <sheetName val="DISEÑO"/>
      <sheetName val="Hoja1"/>
      <sheetName val="topog"/>
      <sheetName val="15-16"/>
      <sheetName val="Top Col"/>
      <sheetName val="Vol "/>
      <sheetName val="Vol  REAL"/>
      <sheetName val="LAGUNA"/>
      <sheetName val="Presp"/>
      <sheetName val="LAGCAB"/>
      <sheetName val="A.P.U"/>
      <sheetName val="Costo Total"/>
      <sheetName val="AIU"/>
      <sheetName val="Pozos"/>
      <sheetName val="top"/>
      <sheetName val="COSTOS"/>
      <sheetName val="PADILLA "/>
      <sheetName val="TUB"/>
      <sheetName val="SRI"/>
      <sheetName val="Materiales (2)"/>
      <sheetName val="PlanFinanciero"/>
      <sheetName val="Cronograma "/>
      <sheetName val="Seguimiento"/>
      <sheetName val="seguim2"/>
      <sheetName val="seguim1ALC"/>
      <sheetName val="seguim3"/>
      <sheetName val="resumen2"/>
      <sheetName val="INSUMOS"/>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
      <sheetName val="APU"/>
      <sheetName val="Subproductos"/>
      <sheetName val="UNIT"/>
      <sheetName val="UNITARIO RAMPA"/>
      <sheetName val="UNIT-ADICIONALES"/>
      <sheetName val="PREC"/>
      <sheetName val="PROPUESTA TOTAL"/>
      <sheetName val="basuras-baños y aseo"/>
      <sheetName val="PRESUPUESTO RAMPA"/>
      <sheetName val="PRESUPUESTO OFICIAL"/>
      <sheetName val="CUAD"/>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NAL MOD"/>
      <sheetName val="ACTA FINAL"/>
      <sheetName val="Salarios"/>
      <sheetName val="Cuadrillas"/>
      <sheetName val="Trans"/>
      <sheetName val="Equ"/>
      <sheetName val="Mat"/>
      <sheetName val="PRESUPT. MODIFICADO"/>
      <sheetName val="PRESUPT.CERRAM OFICIAL"/>
      <sheetName val="5,2PUAS"/>
      <sheetName val="5,1MALLA"/>
      <sheetName val="4,9REVOQUE"/>
      <sheetName val="4,8ALFAJIAS"/>
      <sheetName val="4,7COLUMNAS"/>
      <sheetName val="4,6ABUSARD"/>
      <sheetName val="4,5LEVANTE"/>
      <sheetName val="4,4SOBRENIVEL"/>
      <sheetName val="4,6VIGA AMARRE"/>
      <sheetName val="4,3VIGA"/>
      <sheetName val="4,2ZAPATAS"/>
      <sheetName val="4,1SOLADO"/>
      <sheetName val="1,1 Locali"/>
      <sheetName val="2,1Excavacion"/>
      <sheetName val="2,2CargeBote"/>
      <sheetName val="3,1Subbase"/>
      <sheetName val=" 4,2AceroRef"/>
      <sheetName val="Datos entrada"/>
      <sheetName val="Mort 1-3"/>
      <sheetName val="Mort 1-3 Imper"/>
      <sheetName val="Mort 1-4"/>
      <sheetName val="Mort 1-4 Imper"/>
      <sheetName val="Mort 1-5"/>
      <sheetName val="Mort 1-7"/>
      <sheetName val="Concr 2,000"/>
      <sheetName val="Concr 2,500"/>
      <sheetName val="Concr 3,000"/>
      <sheetName val="1,1,1 Campamt"/>
      <sheetName val="1,1,4 Localiz Equipo"/>
      <sheetName val="1,3,1 Dm const"/>
      <sheetName val="1,3,2 Dm Cubiert"/>
      <sheetName val="1,3,3 Dm Muro"/>
      <sheetName val="1,3,4 Dm cimiento"/>
      <sheetName val="1,3,5 Dm Vig-colum"/>
      <sheetName val="1,3,6 Dm Placa Maciza"/>
      <sheetName val="1,3,7 Dm Manual"/>
      <sheetName val="1,3,8 DEMOLICION PL CON CORT"/>
      <sheetName val="1,3,9 desmonte estructuras"/>
      <sheetName val="1,3,10 DESMONTE CUBIERTAS"/>
      <sheetName val="1,4,2 Traslado postes"/>
      <sheetName val="1,4,3 Arb 5"/>
      <sheetName val="1,4,4 Arb 10"/>
      <sheetName val="1,4,5 Arb 15"/>
      <sheetName val="1,4,6 Arb 20"/>
      <sheetName val="1,4,7 Arb +20"/>
      <sheetName val="1,4,8 Traslado Arb"/>
      <sheetName val="2,1,1 Exc Mec"/>
      <sheetName val="2,1,3 Exc M Sub base"/>
      <sheetName val="2,1,5 Relleno M Común"/>
      <sheetName val="2,1,6  Rellenos M Selec"/>
      <sheetName val="2,2,1 Concr pobre"/>
      <sheetName val="2,2,4 Concr Zapatas"/>
      <sheetName val="2,2,11 Placas cont= 0,15"/>
      <sheetName val="3,4,1 Caja inspección 0,60 "/>
      <sheetName val="3,4,10 Caja inspección 1,00"/>
      <sheetName val="3,4,11 Caja inspección 0,70"/>
      <sheetName val="3,5,1 Exc Man "/>
      <sheetName val="3,5,4 Relleno M Común "/>
      <sheetName val="4,1,1 Columnas"/>
      <sheetName val="4,2,4 Vigas aéreas EN ARCO"/>
      <sheetName val="4,3,2 Caseton"/>
      <sheetName val="4,3,3 losas con lamina colabora"/>
      <sheetName val="4,3,6 Placa maciza 0,20"/>
      <sheetName val="4,3,7 Placa maciza 0,10"/>
      <sheetName val="4,3,8 Placa maciza 0,15"/>
      <sheetName val="4,3,9 Placa maciza e =0,12"/>
      <sheetName val="4,3,11 Losa Aliger. 0,45m"/>
      <sheetName val="4,3,13 Losa Aliger. 0,25mtrs"/>
      <sheetName val="4,4,3 POZO CONCRETO (20m3)"/>
      <sheetName val="4,4,4 POZO CONCRETO"/>
      <sheetName val="4,4,5 escal con lamina cola "/>
      <sheetName val="4,6,2,9 viga met 140x60 "/>
      <sheetName val="4,6,2,10 viga met 180x65"/>
      <sheetName val="4,6,2,11Perfil 120x60"/>
      <sheetName val="5,1,6 Bloq Conc Estruc 014"/>
      <sheetName val="5,1,8 BLOQUE CONCRETO 0,09"/>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5 Tanque Plastico (6)"/>
      <sheetName val="7,1,6,3 Registro PD media"/>
      <sheetName val="7,1,6,7 Acometida 1 14"/>
      <sheetName val="7,1,6,9 Caja registro"/>
      <sheetName val="7,1,6,10 Acometida 1 12"/>
      <sheetName val="7,1,6,11 Registro 1 12 "/>
      <sheetName val="7,1,6,12 Acometida 2"/>
      <sheetName val="7,1,6,13 Acometida 3-4&quot;"/>
      <sheetName val="7,1,6,14 Acometida 2½PL "/>
      <sheetName val="7,1,6,15 Registro 3_4 "/>
      <sheetName val="7,1,8,7 P Agua Fria Pocetas"/>
      <sheetName val="7,1,9,7 P Sanitario Pocetas"/>
      <sheetName val="7,1,10,3 Sanit 2"/>
      <sheetName val="7,1,10,4 Sanit 6"/>
      <sheetName val="7,1,10,5 Sanit 3"/>
      <sheetName val="7,1,11,1 Acomet lluvia"/>
      <sheetName val="8,1,2 Roseta"/>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10 Canalización 2X114"/>
      <sheetName val="8,3,11 PVC 114&quot; fachada "/>
      <sheetName val="8,3,12 Percha"/>
      <sheetName val="8,3,13 Acometida 3x8"/>
      <sheetName val="8,3,14 Acometida 3x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Acom Cable 3x2_0"/>
      <sheetName val="8,3,30 Acom Cable 3x350+1X4 (2)"/>
      <sheetName val="8,3,31 Barraje Premoldeado"/>
      <sheetName val="8,4,1 Tablero 18 Circuitos"/>
      <sheetName val="8,3,32 Canalización 2"/>
      <sheetName val="8,3,33 Canalización 3"/>
      <sheetName val="8,3,34 Cableado 3X4+1X4"/>
      <sheetName val="8,4,2 Tablero 12 Circuitos"/>
      <sheetName val="8,4,3 Tablero 16 circuitos"/>
      <sheetName val="8,3,35 Acom. 2x250+1x250"/>
      <sheetName val="8,4,4 Interrruptor Tripo"/>
      <sheetName val="8,4,5 CAJ MEDIDOR"/>
      <sheetName val="8,4,6 Interr bipol"/>
      <sheetName val="8,4,7 Interr 2 15 30"/>
      <sheetName val="8,4,10 CAJ  2 CIRCUITOS"/>
      <sheetName val="8,4,11 CAJ  4 CIRCUITOS"/>
      <sheetName val="8,4,12 Interr 2 70 "/>
      <sheetName val="8,4,13 Tablero 8 Circuitos"/>
      <sheetName val="8,4,15 Medidor Monofásico"/>
      <sheetName val="8,4,16 Tablero GM AE-319"/>
      <sheetName val="8,4,17 Tablero distribucion400"/>
      <sheetName val="8,4,18 INTERRUPTOR 3 X 300A"/>
      <sheetName val="8,4,19 G.M.B.T"/>
      <sheetName val="8,4,20 Tablero 24 Circ. TRIFASI"/>
      <sheetName val="8,9,6 TRANSFORMADOR112.5 KVA"/>
      <sheetName val="8,9,7 ESTRUCTURA_SILLETA_METAL "/>
      <sheetName val="8,9,8 ESTRUC_PROTEC_MT "/>
      <sheetName val="8,9,9 CORTACIRCUITOS15KV_100AMP"/>
      <sheetName val="8,9,10 PARARRAYO POLIMERICO"/>
      <sheetName val="8,9,11 LINEA TIERRA TRANSF."/>
      <sheetName val="8,9,12 GRAPA OPERAR EN CALIENTE"/>
      <sheetName val="8,9,13 ESTRIBO M. T"/>
      <sheetName val="8,9,14 TUBO GALV. 4&quot;"/>
      <sheetName val="8,9,15 TRANSFORMADOR 37.5 KV"/>
      <sheetName val="8,9,16 TRANSFORMADOR 50 KVA "/>
      <sheetName val="8,9,17 TUBO GALV. 3&quot; "/>
      <sheetName val="8,9,18 ESTRUC_MT DE RETENCION"/>
      <sheetName val="8,9,19 ABRAZADERA MONTAJ. TRAFO"/>
      <sheetName val="8,11,2 Camara CS275"/>
      <sheetName val="8,11,3 Camara CS276"/>
      <sheetName val="8,12,1 POSTE 12 MTS"/>
      <sheetName val="8,13,1 CABLE ACSR No 2"/>
      <sheetName val="9,1,3 Pañete Exteriores"/>
      <sheetName val="10,4,2 Escalera en Granito"/>
      <sheetName val="11,2,4,2 Cubierta placa"/>
      <sheetName val="11,3,6 Canal LAMINA GALV"/>
      <sheetName val="12,2,1,1 Marcos puerta"/>
      <sheetName val="12,2,1,3 Puerta S niños"/>
      <sheetName val=" 12,2,2,4 Baranda tubo"/>
      <sheetName val="12,2,4,1 CORTASOL"/>
      <sheetName val="16,2,1 Puerta PVC aulas "/>
      <sheetName val="16,2,2 Puerta PVC Baterias"/>
      <sheetName val="16,2,6 Rejilla"/>
      <sheetName val="17,2,3 Divisiones 0,06"/>
      <sheetName val="18,1,3 Vinilo con estuco"/>
      <sheetName val="20,2,2 Sardinel"/>
      <sheetName val="20,4,4 Arborizació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BOLETIN11"/>
    </sheetNames>
    <sheetDataSet>
      <sheetData sheetId="0"/>
      <sheetData sheetId="1"/>
      <sheetData sheetId="2"/>
      <sheetData sheetId="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GRAGICOS"/>
      <sheetName val="Módulo1"/>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prestito"/>
      <sheetName val="Personalizza"/>
      <sheetName val="Piano di ammortamento"/>
      <sheetName val="Grafico"/>
      <sheetName val="Macros"/>
      <sheetName val="Protezione"/>
      <sheetName val="Modifiche"/>
      <sheetName val="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x"/>
      <sheetName val="NTBAss"/>
      <sheetName val="SDatatable"/>
      <sheetName val="SSummary"/>
      <sheetName val="SRes"/>
      <sheetName val="SRev"/>
      <sheetName val="SAssets"/>
      <sheetName val="SExp"/>
      <sheetName val="SWC&amp;VAT"/>
      <sheetName val="SFin_Rev_Costs"/>
      <sheetName val="SCF BS P&amp;L"/>
      <sheetName val="ACF BS P&amp;L"/>
      <sheetName val="TBAss Conv"/>
      <sheetName val="NTB Ass Conv"/>
      <sheetName val="ATBAss"/>
      <sheetName val="CASH"/>
      <sheetName val="CASS"/>
      <sheetName val="O_C_Input"/>
      <sheetName val="calc_par"/>
      <sheetName val="INPUT"/>
      <sheetName val="PARAMETRI TARIFFARI"/>
      <sheetName val="OUTPUT_Piano Finanziario"/>
      <sheetName val="Calcolo parametri"/>
      <sheetName val="Foglio1"/>
      <sheetName val="Profilo costi"/>
      <sheetName val="Riporto input"/>
      <sheetName val="Grafico_Profilo cost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RESUMEN"/>
      <sheetName val="temporal"/>
      <sheetName val="PRECIOS"/>
      <sheetName val="SUBPRODUCTOS"/>
    </sheetNames>
    <sheetDataSet>
      <sheetData sheetId="0" refreshError="1"/>
      <sheetData sheetId="1" refreshError="1"/>
      <sheetData sheetId="2"/>
      <sheetData sheetId="3" refreshError="1"/>
      <sheetData sheetId="4" refreshError="1"/>
      <sheetData sheetId="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esorios_Calibración"/>
      <sheetName val="Accesorios_Flujo C-1"/>
      <sheetName val="Accesorios_Flujo C-2"/>
      <sheetName val="Accesorios_Flujo C2 y C3 por V5"/>
      <sheetName val="Accesorios_Fluj C2 y C3 por CH3"/>
      <sheetName val="Accesorios_Fluj C2 y C3 por (c)"/>
      <sheetName val="Accesorios_Flujo por C3"/>
      <sheetName val="Coficiente de Pérdidas"/>
      <sheetName val="Sheet3"/>
      <sheetName val="Base de Diseño"/>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alarios"/>
      <sheetName val="Cuadrillas"/>
      <sheetName val="Trans"/>
      <sheetName val="Equ"/>
      <sheetName val="Mat"/>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Hoja1"/>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ver"/>
      <sheetName val="EQALT"/>
      <sheetName val="A. P. U."/>
      <sheetName val="ESTADO VÍA-CRIT.TECNI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µ"/>
      <sheetName val="Abscisas"/>
      <sheetName val="Datos Generales"/>
      <sheetName val="Eventos"/>
      <sheetName val="Gráficas Honda - Puerto Salgar"/>
      <sheetName val="Gráficas Ibagué - Mariquita"/>
    </sheetNames>
    <sheetDataSet>
      <sheetData sheetId="0"/>
      <sheetData sheetId="1"/>
      <sheetData sheetId="2"/>
      <sheetData sheetId="3"/>
      <sheetData sheetId="4"/>
      <sheetData sheetId="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 AdoVh"/>
      <sheetName val="INS"/>
      <sheetName val="PPTO REDUCIDO"/>
      <sheetName val="MANO_OBRA"/>
      <sheetName val="MANO_OBRA1"/>
      <sheetName val="MANO_OBRA2"/>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sheetData sheetId="12"/>
      <sheetData sheetId="1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Asspt."/>
      <sheetName val="Capex"/>
      <sheetName val="IVA"/>
      <sheetName val="Vianini_cap"/>
      <sheetName val="Cont_pubb"/>
      <sheetName val="Ricavi_en"/>
      <sheetName val="Ricavi_acq"/>
      <sheetName val="Opex"/>
      <sheetName val="P&amp;L"/>
      <sheetName val="Work_cap"/>
      <sheetName val="Cash Flow"/>
      <sheetName val="Linea per firma"/>
      <sheetName val="Debt"/>
      <sheetName val="SP"/>
      <sheetName val="S&amp;U"/>
      <sheetName val="Equity"/>
      <sheetName val="IRR"/>
      <sheetName val="Tax"/>
      <sheetName val="NTBAs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 AdoV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Hoja1"/>
      <sheetName val="A. P. U."/>
      <sheetName val="201.21"/>
      <sheetName val="201.8"/>
      <sheetName val="330.1P (7801)"/>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Unit (2)"/>
      <sheetName val="CRONOGRA Y FLUJO"/>
      <sheetName val="PrecioMaterial"/>
      <sheetName val="Estructuras"/>
      <sheetName val="ResumenMaterial"/>
      <sheetName val="Análisis Unit"/>
      <sheetName val="Presupuesto"/>
      <sheetName val="Presupuesto (2)"/>
      <sheetName val="Lista cotizac"/>
      <sheetName val="Evaluaciò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TABLAS"/>
    </sheetNames>
    <sheetDataSet>
      <sheetData sheetId="0"/>
      <sheetData sheetId="1" refreshError="1"/>
      <sheetData sheetId="2"/>
      <sheetData sheetId="3"/>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mpa"/>
      <sheetName val="Cover"/>
      <sheetName val="Summary"/>
      <sheetName val="Input Operativi"/>
      <sheetName val="Personale"/>
      <sheetName val="Manutenzione"/>
      <sheetName val="Tariffa"/>
      <sheetName val="Traffico"/>
      <sheetName val="Canone "/>
      <sheetName val="CF"/>
      <sheetName val="Op.Margin"/>
      <sheetName val="Depreciation"/>
      <sheetName val="Input"/>
      <sheetName val="Ratios"/>
      <sheetName val="Investimento"/>
      <sheetName val="Tax"/>
      <sheetName val="g.finan."/>
      <sheetName val="Bs"/>
      <sheetName val="Tabella 1 - Conto Finanziario"/>
      <sheetName val="Tabella 2 - Conto Economico"/>
      <sheetName val="Tabella 3 - Conto Investimenti"/>
      <sheetName val="Tabella 4 - Conto Finanziamenti"/>
      <sheetName val="Tabella 5 - Conto Fab. e Cop."/>
      <sheetName val="Ulteriori ipotesi"/>
      <sheetName val="Ipotesi di traffico"/>
      <sheetName val="Sintesi"/>
      <sheetName val="Ass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SKJ452"/>
      <sheetName val="ITA878"/>
      <sheetName val="AEA-944"/>
      <sheetName val="DUB-823"/>
      <sheetName val="GPI 526"/>
      <sheetName val="XXJ617"/>
      <sheetName val="SNG_855"/>
      <sheetName val="VEA 374"/>
      <sheetName val="HFB024"/>
      <sheetName val="PAJ825"/>
      <sheetName val="Presup_Cancha"/>
      <sheetName val="Insumos"/>
      <sheetName val="APU"/>
      <sheetName val="materiales"/>
      <sheetName val="otros"/>
      <sheetName val="Res-Accide-10"/>
      <sheetName val="Presup Av 1o de mayo con 73a "/>
      <sheetName val="basicos"/>
      <sheetName val="Hoja2"/>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LOC Y REP"/>
      <sheetName val="DESMONTE"/>
      <sheetName val="DESCAPOTE"/>
      <sheetName val="DESCAPOTE (2)"/>
      <sheetName val="EXPL MAT"/>
      <sheetName val="ENTIBADO"/>
      <sheetName val="EXC MANUAL"/>
      <sheetName val="EXC MANUAL (HUM)"/>
      <sheetName val="EXC A MAQ  RETRO"/>
      <sheetName val="EXC A MAQ  RETRO (2)"/>
      <sheetName val="EXC A MAQ  BULDOZER"/>
      <sheetName val="EXC A MAQ  BULDOZER (2)"/>
      <sheetName val="RELL SEL"/>
      <sheetName val="CON MANTO ROCOSO"/>
      <sheetName val="RELL EXCA"/>
      <sheetName val="RELL SEL (2)"/>
      <sheetName val="RELL SEL (3)"/>
      <sheetName val="RELL SEL (4)"/>
      <sheetName val="RELL SEL (5)"/>
      <sheetName val="RELL SIT A MAQ"/>
      <sheetName val="JARILLONES (3)"/>
      <sheetName val="JARILLONES"/>
      <sheetName val="JARILLONES (2)"/>
      <sheetName val="PERFILADO"/>
      <sheetName val="RETIRO &lt; 10"/>
      <sheetName val="RETIRO &gt;10 - 20"/>
      <sheetName val="RETIRO &gt;20"/>
      <sheetName val="RETIRO &lt; 10 (2)"/>
      <sheetName val="RETIRO &gt;10 - 20 (2)"/>
      <sheetName val="RETIRO &gt;20 (2)"/>
      <sheetName val="CINTA PVC"/>
      <sheetName val="CONC 1500 "/>
      <sheetName val="CONC 1500  (2)"/>
      <sheetName val="CONC 3000 IMP par canal"/>
      <sheetName val="CONC 3000 IMP fondo canal"/>
      <sheetName val="CONC 3000  anclaje"/>
      <sheetName val="CONC ANDEN"/>
      <sheetName val="CONC 3000  ZAPATA"/>
      <sheetName val="CONC 3000  COLUMNAS"/>
      <sheetName val="BORDILLO"/>
      <sheetName val="ALISTADO"/>
      <sheetName val="PAÑETE"/>
      <sheetName val="PAÑETE IMP 1.3"/>
      <sheetName val="PAÑETE IMP 1.4"/>
      <sheetName val="PINTURA VINILO"/>
      <sheetName val="PINTURA CORAZA"/>
      <sheetName val="PISO INDUSTRIAL"/>
      <sheetName val="viga en concreto"/>
      <sheetName val="zocalo y viga cinta"/>
      <sheetName val="VIGA CINTA ML"/>
      <sheetName val="placa contrapiso"/>
      <sheetName val="PLACA REFORZADA"/>
      <sheetName val="MURO EST"/>
      <sheetName val="SOBRECIMIENTO"/>
      <sheetName val="2400"/>
      <sheetName val="ACERO 60"/>
      <sheetName val="ACERO 37"/>
      <sheetName val="CONC CICLOPEO"/>
      <sheetName val="CONC CICLOPEO (2)"/>
      <sheetName val="CONC CICLOPEO (m2)"/>
      <sheetName val="GEOTEXTIL"/>
      <sheetName val="alambre de púas"/>
      <sheetName val="EXC MANUAL para tee"/>
      <sheetName val="TUBERIA 1'2&quot;"/>
      <sheetName val="TUBERIA 1 1'2&quot; "/>
      <sheetName val="TUBERIA 2 1'2&quot;  "/>
      <sheetName val="TUBERIA 2 &quot;"/>
      <sheetName val="TUBERIA 2 &quot; (2)"/>
      <sheetName val="TUBERIA 1&quot;"/>
      <sheetName val="TUBERIA 1&quot;_2"/>
      <sheetName val="TUBERIA 3-4"/>
      <sheetName val="TUBERIA 4"/>
      <sheetName val="TUBERIA 8"/>
      <sheetName val="TUBERIA PEAD 3&quot;"/>
      <sheetName val="EMPRAD"/>
      <sheetName val="ENTIBADO (2)"/>
      <sheetName val="JARILLONES (4)"/>
      <sheetName val="JARILLONES (5)"/>
      <sheetName val="DESCAPOTE (3)"/>
      <sheetName val="GEOTEXTI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 Av 1o de mayo con 73a "/>
      <sheetName val="Tablas"/>
      <sheetName val="COSTOS OFICINA"/>
      <sheetName val="COSTOS CAMPAMENTO"/>
      <sheetName val="Insum"/>
      <sheetName val="Presupuesto remoción de derrumb"/>
      <sheetName val="Compo C"/>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Datos"/>
      <sheetName val="Inversión"/>
      <sheetName val="Ingresos (Construcción)"/>
      <sheetName val="Gastos de Operación"/>
      <sheetName val="Ingresos"/>
      <sheetName val="Opex_Manut"/>
      <sheetName val="Opex_Other_Rev"/>
      <sheetName val="Supporto"/>
      <sheetName val="Traffico"/>
      <sheetName val="Scenari"/>
      <sheetName val="CIPE Parte II - B"/>
      <sheetName val="CIPE Parte I"/>
      <sheetName val="CIPE Parte II - A"/>
      <sheetName val="Conto Economico"/>
      <sheetName val="Stato Patrimoniale"/>
      <sheetName val="Cashflow"/>
      <sheetName val="Ratios"/>
      <sheetName val="MOL"/>
      <sheetName val="Investimento"/>
      <sheetName val="MSTR"/>
      <sheetName val="FIN"/>
      <sheetName val="Tax"/>
      <sheetName val="Summary"/>
      <sheetName val="Depreciation"/>
      <sheetName val="Inflazione"/>
      <sheetName val="TABELLA 1 - CONTO FINANZIARIO"/>
      <sheetName val="TABELLA 2 - CONTO ECONOMICO"/>
      <sheetName val="TABELLA 3 - CONTO INVESTIMENTI"/>
      <sheetName val="TABELLA 4 - CONTO FINANZIAMENTI"/>
      <sheetName val="TABELLA 5 - CONTO FABB. COP."/>
      <sheetName val="INDICATORI DI RENDIMENTO"/>
      <sheetName val="Fogli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factores"/>
      <sheetName val="lista recursos"/>
      <sheetName val="CálculoTarifasMR"/>
      <sheetName val="COSTOS OFICINA"/>
      <sheetName val="COSTOS CAMPAMENTO"/>
      <sheetName val="Despiece"/>
      <sheetName val="AJIZAL 3335"/>
      <sheetName val="SABANETA 3335"/>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dics"/>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FMIX"/>
      <sheetName val="acquisitions"/>
      <sheetName val="h1"/>
      <sheetName val="ROS"/>
      <sheetName val="x share"/>
      <sheetName val="COMs2"/>
      <sheetName val="FH&amp;R"/>
      <sheetName val="valu"/>
      <sheetName val="input"/>
      <sheetName val="EVA "/>
      <sheetName val="DCF summary"/>
      <sheetName val="DCF "/>
      <sheetName val="Multipli"/>
      <sheetName val="va-s"/>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E"/>
      <sheetName val="Presupuesto G"/>
      <sheetName val="Resumen Pres. Obra"/>
      <sheetName val="Pres. Obra"/>
      <sheetName val="APU Bas"/>
      <sheetName val="APU Gen"/>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ruscotto"/>
      <sheetName val="Calcolo_oneri_figurativi"/>
      <sheetName val="INTESTAZIONE "/>
      <sheetName val="SOMMARIO"/>
      <sheetName val="Ipotesi adottate"/>
      <sheetName val="Amm.Finanziario"/>
      <sheetName val="inflazione"/>
      <sheetName val="AVVERTIMENTI"/>
      <sheetName val="Pedaggi"/>
      <sheetName val="costi_operativi"/>
      <sheetName val="manutenzioni"/>
      <sheetName val="altri_costi operativi"/>
      <sheetName val="sommarioAZIONISTI"/>
      <sheetName val="sommarioindicidebito"/>
      <sheetName val="Tab1"/>
      <sheetName val="Tab2"/>
      <sheetName val="Tab3"/>
      <sheetName val="Tab4"/>
      <sheetName val="Tab5"/>
      <sheetName val="Ripartizione temporale"/>
      <sheetName val="Nuove opere"/>
      <sheetName val="Rend.Fin."/>
      <sheetName val="Finanziamenti"/>
      <sheetName val="TIR e ROE"/>
      <sheetName val="INDICIDEBITO"/>
      <sheetName val="SP"/>
      <sheetName val="Contributi"/>
      <sheetName val="Iva"/>
      <sheetName val="C.C.N."/>
      <sheetName val="Imposte"/>
      <sheetName val="Accantonamenti"/>
      <sheetName val="Manutenzioni straordinarie (1)"/>
      <sheetName val="Manutenzioni straordinarie (2)"/>
      <sheetName val="Costi capitalizzati"/>
      <sheetName val="Beni non reversibili"/>
      <sheetName val="Proventi vari"/>
      <sheetName val="Proventi finanziari"/>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s>
    <sheetDataSet>
      <sheetData sheetId="0"/>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Index"/>
      <sheetName val="NPV Summary"/>
      <sheetName val="Equip Data"/>
      <sheetName val="Royalties"/>
      <sheetName val="Title"/>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COSTOS OFICINA"/>
      <sheetName val="COSTOS CAMPAMENTO"/>
      <sheetName val="BASE"/>
      <sheetName val="FACTORES"/>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TUB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 val="PRESUPUESTO COMEDOR"/>
      <sheetName val="AULAS"/>
      <sheetName val="LABORATORIO"/>
      <sheetName val="CANCHA"/>
      <sheetName val="trazado y rep."/>
      <sheetName val="Demolic de m y c"/>
      <sheetName val="Dem plant."/>
      <sheetName val="Desmonte de p y v"/>
      <sheetName val="Excav."/>
      <sheetName val="Desm. de C"/>
      <sheetName val="Relleno"/>
      <sheetName val="cerramiento"/>
      <sheetName val="V. amarre inf."/>
      <sheetName val="Sobrec"/>
      <sheetName val="Mesòn"/>
      <sheetName val="V. amarre sup"/>
      <sheetName val="alfajìas"/>
      <sheetName val="Bordillo"/>
      <sheetName val="V.culata"/>
      <sheetName val="Granito pulido"/>
      <sheetName val="Cercha"/>
      <sheetName val="Mant cercha"/>
      <sheetName val="Levant muro"/>
      <sheetName val="calados"/>
      <sheetName val="Teja ond"/>
      <sheetName val="Redoblon"/>
      <sheetName val="Ptos lamp. y ventil."/>
      <sheetName val="Pto toma corriente"/>
      <sheetName val="Lamp"/>
      <sheetName val="Sum. vent"/>
      <sheetName val="Sum. de tab."/>
      <sheetName val="Bombilla"/>
      <sheetName val="Aire acond."/>
      <sheetName val="Plantilla"/>
      <sheetName val="Ceram para piso"/>
      <sheetName val="Pañete"/>
      <sheetName val="Puerta"/>
      <sheetName val="Ventana"/>
      <sheetName val="Reja-protector"/>
      <sheetName val="Pintura"/>
      <sheetName val="Cielo raso"/>
      <sheetName val="Tab Acrilico"/>
      <sheetName val="Sanit"/>
      <sheetName val="Lavapl. senc"/>
      <sheetName val="Lavapl. doble"/>
      <sheetName val="Lavam"/>
      <sheetName val="Pto San. 4&quot;"/>
      <sheetName val="Pto San 3&quot;"/>
      <sheetName val="Pto San. 2&quot;"/>
      <sheetName val="Pto agua P. 1 2&quot;"/>
      <sheetName val="Ceram para muros"/>
      <sheetName val="Salida mechero"/>
      <sheetName val="Tub. cobre"/>
      <sheetName val="Sum Tanq. elevado"/>
      <sheetName val="Columna"/>
      <sheetName val="Zapata"/>
      <sheetName val="Pedestal"/>
      <sheetName val="Placa tanque"/>
      <sheetName val="Limp. General"/>
      <sheetName val="CUADRILLAS "/>
      <sheetName val="INSUMOS"/>
      <sheetName val="C3000"/>
      <sheetName val="form viga"/>
      <sheetName val="ACERO 60"/>
      <sheetName val="m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refreshError="1"/>
      <sheetData sheetId="63" refreshError="1"/>
      <sheetData sheetId="64" refreshError="1"/>
      <sheetData sheetId="65" refreshError="1"/>
      <sheetData sheetId="6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APU"/>
      <sheetName val="avance de obra"/>
      <sheetName val="Hoja1"/>
    </sheetNames>
    <sheetDataSet>
      <sheetData sheetId="0"/>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Hoja1"/>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ManoDeObra"/>
      <sheetName val="ELECTRICO"/>
      <sheetName val="Vuelta"/>
      <sheetName val="Análisis de precios"/>
      <sheetName val="2103mar%20.xls"/>
      <sheetName val="Formulas"/>
      <sheetName val="Hoja1"/>
      <sheetName val="BASE"/>
      <sheetName val="1_Preliminares"/>
      <sheetName val="M.Obra"/>
      <sheetName val="320.1"/>
      <sheetName val="330.2"/>
      <sheetName val="700.1"/>
      <sheetName val="220.1"/>
      <sheetName val="330.1"/>
      <sheetName val="640.1.2"/>
      <sheetName val="673.1"/>
      <sheetName val="673.2"/>
      <sheetName val="Indicadores Gestión"/>
      <sheetName val="PR-04"/>
      <sheetName val="tipo_recurso"/>
      <sheetName val="Listado"/>
      <sheetName val="tipos_entidad"/>
      <sheetName val="Unidades"/>
      <sheetName val="APU"/>
      <sheetName val="días habiles 2015"/>
      <sheetName val="INS"/>
      <sheetName val="Ppto"/>
      <sheetName val="Plan auditoría"/>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Cálculo"/>
      <sheetName val="Actual Data (MAP)"/>
      <sheetName val="Actual Data (STX)"/>
      <sheetName val="días_habiles_2015"/>
      <sheetName val="Plan_auditoría"/>
      <sheetName val="Análisis_de_precios"/>
      <sheetName val="FIBRA_ÓPTICA"/>
      <sheetName val="2103mar%20_xls"/>
      <sheetName val="320_1"/>
      <sheetName val="330_2"/>
      <sheetName val="700_1"/>
      <sheetName val="M_Obra"/>
      <sheetName val="UNITARIOS"/>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Ejecutado$"/>
      <sheetName val="Programado$"/>
      <sheetName val="Reservas de Petróleo"/>
      <sheetName val="DATOS"/>
      <sheetName val="CONTRATO"/>
      <sheetName val="PLAN DE INVERSION ANTICIPO"/>
      <sheetName val="inv mensual"/>
      <sheetName val="borrador flujo inv"/>
      <sheetName val="social-ambiental"/>
      <sheetName val="AU"/>
      <sheetName val="mc sf gaviones"/>
      <sheetName val="BASES"/>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MANTENIMIENTO"/>
      <sheetName val="Hoja3"/>
      <sheetName val="PPTO ADICIONALES"/>
      <sheetName val="salarios"/>
      <sheetName val="ITEM"/>
      <sheetName val="PPTO_ADICIONALES"/>
      <sheetName val="PARA INFORME"/>
      <sheetName val="3.GARANTIAS"/>
      <sheetName val="AIU ESTRUCTURA"/>
      <sheetName val="basicos"/>
      <sheetName val="Cap1-2"/>
      <sheetName val="Cap3-4"/>
      <sheetName val="Cap8"/>
      <sheetName val="Cap5-6-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refreshError="1"/>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refreshError="1"/>
      <sheetData sheetId="528" refreshError="1"/>
      <sheetData sheetId="529" refreshError="1"/>
      <sheetData sheetId="530" refreshError="1"/>
      <sheetData sheetId="531"/>
      <sheetData sheetId="532" refreshError="1"/>
      <sheetData sheetId="533" refreshError="1"/>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sheetData sheetId="626"/>
      <sheetData sheetId="627"/>
      <sheetData sheetId="628"/>
      <sheetData sheetId="629"/>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refreshError="1"/>
      <sheetData sheetId="731" refreshError="1"/>
      <sheetData sheetId="732" refreshError="1"/>
      <sheetData sheetId="733" refreshError="1"/>
      <sheetData sheetId="734" refreshError="1"/>
      <sheetData sheetId="735"/>
      <sheetData sheetId="736"/>
      <sheetData sheetId="737" refreshError="1"/>
      <sheetData sheetId="738" refreshError="1"/>
      <sheetData sheetId="739" refreshError="1"/>
      <sheetData sheetId="740" refreshError="1"/>
      <sheetData sheetId="741" refreshError="1"/>
      <sheetData sheetId="742" refreshError="1"/>
      <sheetData sheetId="74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OTAL PROYECTO"/>
      <sheetName val="PPTO OBRA"/>
      <sheetName val="PPTO INTERVENTORÍA"/>
      <sheetName val="FM"/>
      <sheetName val="resumen cantidades"/>
      <sheetName val="AUI"/>
      <sheetName val="APU ITEM 1.1"/>
      <sheetName val="APU ITEMS 2.1"/>
      <sheetName val="APU ITEMS 2.2"/>
      <sheetName val="APU ITEMS 2.3"/>
      <sheetName val="APU ITEM 2.4"/>
      <sheetName val="APU ITEM 3.1"/>
      <sheetName val="corte y relleno"/>
      <sheetName val="insumos, maquinar, mano de obra"/>
      <sheetName val="prestaciones y parafiscales"/>
      <sheetName val="Hoja3"/>
      <sheetName val="Hoja2"/>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
      <sheetName val="2.3"/>
      <sheetName val="2.2"/>
      <sheetName val="3.1"/>
      <sheetName val="3.2"/>
      <sheetName val="3,3"/>
      <sheetName val="3,4"/>
      <sheetName val="3,5"/>
      <sheetName val="Talleres 1"/>
      <sheetName val="Cadena de val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
      <sheetName val="Caudales"/>
      <sheetName val="Diametros"/>
      <sheetName val="Perfiles"/>
      <sheetName val="Punto de operaciónº"/>
      <sheetName val="Curva-sistemaº"/>
      <sheetName val="Curva.bombaº"/>
      <sheetName val="Gráf.-"/>
      <sheetName val="Hoja1"/>
      <sheetName val="Laminas"/>
      <sheetName val="Perfiles (2)"/>
      <sheetName val="INDICE"/>
      <sheetName val="320.1"/>
      <sheetName val="330.2"/>
      <sheetName val="700.1"/>
      <sheetName val="PR 1"/>
      <sheetName val="M y E "/>
      <sheetName val="relacion facturas"/>
      <sheetName val="MATERIALES  SEPARADOS "/>
      <sheetName val="NOMINA "/>
      <sheetName val="ELEMENTOS SEPARADOS "/>
      <sheetName val="APU"/>
      <sheetName val="CUADRILLA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over"/>
      <sheetName val="Sal investimento"/>
      <sheetName val="Input Investimento"/>
      <sheetName val="Input Finanziari"/>
      <sheetName val="Costruzione"/>
      <sheetName val="Flussi annui 2013-2057"/>
      <sheetName val="Ricavi"/>
      <sheetName val="Costi"/>
      <sheetName val="Modello Finanziario"/>
      <sheetName val="Sommario"/>
      <sheetName val="Linea Base"/>
      <sheetName val="Linea Standby"/>
      <sheetName val="IVA"/>
      <sheetName val="Riepilogo contributi"/>
      <sheetName val="Ulteriori ipotesi DM125_97"/>
      <sheetName val="Tabella 1 DM125_97"/>
      <sheetName val="Tabella 2 DM125_97"/>
      <sheetName val="Tabella 3 DM125_97"/>
      <sheetName val="Tabella 4 DM125_97"/>
      <sheetName val="Tabella 5 DM125_97"/>
      <sheetName val="Tab 1 CIPE 11_2004"/>
      <sheetName val="Tab 2 CIPE 11_2004"/>
      <sheetName val="Tab 3 CIPE 11_2004"/>
      <sheetName val="Tab 4 CIPE 11_2004"/>
      <sheetName val="Tab 5 CIPE 11_2004"/>
      <sheetName val="Tab 6 CIPE 11_2004"/>
      <sheetName val="Tab 7 CIPE 11_20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ACTA No. 2"/>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Datos-Gráfic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iDebt"/>
      <sheetName val="l"/>
      <sheetName val="le"/>
      <sheetName val="1"/>
      <sheetName val="2"/>
      <sheetName val="3"/>
      <sheetName val="iCE"/>
      <sheetName val="iSP"/>
      <sheetName val="iEquity"/>
      <sheetName val="iAmm"/>
      <sheetName val="iWacc"/>
      <sheetName val="C"/>
      <sheetName val="rRend"/>
      <sheetName val="rIndici"/>
      <sheetName val="rGraf"/>
      <sheetName val="g1"/>
      <sheetName val="g2"/>
      <sheetName val="g3"/>
      <sheetName val="g4"/>
      <sheetName val="g5"/>
      <sheetName val="g6"/>
      <sheetName val="g7"/>
      <sheetName val="g8"/>
      <sheetName val="PrRF"/>
      <sheetName val="PrCEgest"/>
      <sheetName val="PrSPgest"/>
      <sheetName val="PrCEciv"/>
      <sheetName val="."/>
      <sheetName val="sI"/>
      <sheetName val="sR1"/>
      <sheetName val="sR2"/>
      <sheetName val="sR3"/>
      <sheetName val="sR4"/>
      <sheetName val="sAn1"/>
      <sheetName val="sAn2"/>
      <sheetName val="sAn3"/>
      <sheetName val="sAn4"/>
      <sheetName val="c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REDES (2)"/>
      <sheetName val="PRESUPUESTO"/>
      <sheetName val="REDES"/>
      <sheetName val="Costo Total"/>
      <sheetName val="PMA"/>
      <sheetName val="A.P.U"/>
      <sheetName val="PlanFinanciero"/>
      <sheetName val="Cronograma "/>
      <sheetName val="seguim1ALC"/>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ECIOS"/>
      <sheetName val="PR 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ESTADO_VÍA-CRIT_TECNICO4"/>
      <sheetName val="DAÑOS_80024"/>
      <sheetName val="DAÑOS_4313_4"/>
      <sheetName val="DAÑOS_78054"/>
      <sheetName val="DAÑOS_80MG014"/>
      <sheetName val="INVENT_ALC-CUNETAS_80024"/>
      <sheetName val="INV_ALC-CUNET_4313_-_78054"/>
      <sheetName val="INVENT_ALC-CUNET_80MG014"/>
      <sheetName val="SEÑAL_VERTICAL_80024"/>
      <sheetName val="SEÑAL_VERTICAL_43134"/>
      <sheetName val="SEÑAL_VERTICAL_80MG014"/>
      <sheetName val="SEÑAL_HORIZONTAL_80024"/>
      <sheetName val="SEÑAL_HORIZONTAL_43134"/>
      <sheetName val="SEÑAL_HORIZONTAL_80MG014"/>
      <sheetName val="ESTADO_VÍA-CRIT_TECNICO5"/>
      <sheetName val="DAÑOS_80025"/>
      <sheetName val="DAÑOS_4313_5"/>
      <sheetName val="DAÑOS_78055"/>
      <sheetName val="DAÑOS_80MG015"/>
      <sheetName val="INVENT_ALC-CUNETAS_80025"/>
      <sheetName val="INV_ALC-CUNET_4313_-_78055"/>
      <sheetName val="INVENT_ALC-CUNET_80MG015"/>
      <sheetName val="SEÑAL_VERTICAL_80025"/>
      <sheetName val="SEÑAL_VERTICAL_43135"/>
      <sheetName val="SEÑAL_VERTICAL_80MG015"/>
      <sheetName val="SEÑAL_HORIZONTAL_80025"/>
      <sheetName val="SEÑAL_HORIZONTAL_43135"/>
      <sheetName val="SEÑAL_HORIZONTAL_80MG015"/>
      <sheetName val="ESTADO_VÍA-CRIT_TECNICO6"/>
      <sheetName val="DAÑOS_80026"/>
      <sheetName val="DAÑOS_4313_6"/>
      <sheetName val="DAÑOS_78056"/>
      <sheetName val="DAÑOS_80MG016"/>
      <sheetName val="INVENT_ALC-CUNETAS_80026"/>
      <sheetName val="INV_ALC-CUNET_4313_-_78056"/>
      <sheetName val="INVENT_ALC-CUNET_80MG016"/>
      <sheetName val="SEÑAL_VERTICAL_80026"/>
      <sheetName val="SEÑAL_VERTICAL_43136"/>
      <sheetName val="SEÑAL_VERTICAL_80MG016"/>
      <sheetName val="SEÑAL_HORIZONTAL_80026"/>
      <sheetName val="SEÑAL_HORIZONTAL_43136"/>
      <sheetName val="SEÑAL_HORIZONTAL_80MG016"/>
      <sheetName val="ESTADO_VÍA-CRIT_TECNICO8"/>
      <sheetName val="DAÑOS_80028"/>
      <sheetName val="DAÑOS_4313_8"/>
      <sheetName val="DAÑOS_78058"/>
      <sheetName val="DAÑOS_80MG018"/>
      <sheetName val="INVENT_ALC-CUNETAS_80028"/>
      <sheetName val="INV_ALC-CUNET_4313_-_78058"/>
      <sheetName val="INVENT_ALC-CUNET_80MG018"/>
      <sheetName val="SEÑAL_VERTICAL_80028"/>
      <sheetName val="SEÑAL_VERTICAL_43138"/>
      <sheetName val="SEÑAL_VERTICAL_80MG018"/>
      <sheetName val="SEÑAL_HORIZONTAL_80028"/>
      <sheetName val="SEÑAL_HORIZONTAL_43138"/>
      <sheetName val="SEÑAL_HORIZONTAL_80MG018"/>
      <sheetName val="ESTADO_VÍA-CRIT_TECNICO7"/>
      <sheetName val="DAÑOS_80027"/>
      <sheetName val="DAÑOS_4313_7"/>
      <sheetName val="DAÑOS_78057"/>
      <sheetName val="DAÑOS_80MG017"/>
      <sheetName val="INVENT_ALC-CUNETAS_80027"/>
      <sheetName val="INV_ALC-CUNET_4313_-_78057"/>
      <sheetName val="INVENT_ALC-CUNET_80MG017"/>
      <sheetName val="SEÑAL_VERTICAL_80027"/>
      <sheetName val="SEÑAL_VERTICAL_43137"/>
      <sheetName val="SEÑAL_VERTICAL_80MG017"/>
      <sheetName val="SEÑAL_HORIZONTAL_80027"/>
      <sheetName val="SEÑAL_HORIZONTAL_43137"/>
      <sheetName val="SEÑAL_HORIZONTAL_80MG017"/>
      <sheetName val="5.2"/>
      <sheetName val="CONT_ADI"/>
      <sheetName val="INDICE"/>
      <sheetName val="BDATOS"/>
      <sheetName val="UNIT081"/>
      <sheetName val="P.S."/>
      <sheetName val="FIBRA ÓPTIC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 val="Linea de Impulsion"/>
      <sheetName val="items"/>
      <sheetName val="Linea de Impulsion.xls"/>
      <sheetName val="Linea%20de%20Impulsion.xls"/>
      <sheetName val="ESTADO VÍA-CRIT.TECNICO"/>
      <sheetName val="M y E "/>
      <sheetName val="relacion facturas"/>
      <sheetName val="MATERIALES  SEPARADOS "/>
      <sheetName val="NOMINA "/>
      <sheetName val="ELEMENTOS SEPARADOS "/>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ros"/>
      <sheetName val="PRESUPUESTO GENERAL"/>
      <sheetName val="Hoja1"/>
      <sheetName val="APU ELEC"/>
      <sheetName val="Base datos"/>
      <sheetName val="Mano y Trasnsporte"/>
      <sheetName val="Equipo"/>
      <sheetName val="M.O."/>
      <sheetName val="LISTADO MAT-EQUIP-MO"/>
    </sheetNames>
    <sheetDataSet>
      <sheetData sheetId="0" refreshError="1"/>
      <sheetData sheetId="1" refreshError="1"/>
      <sheetData sheetId="2" refreshError="1"/>
      <sheetData sheetId="3"/>
      <sheetData sheetId="4"/>
      <sheetData sheetId="5"/>
      <sheetData sheetId="6"/>
      <sheetData sheetId="7" refreshError="1"/>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APU"/>
      <sheetName val="PRECIOS"/>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 val="A__P__U_2"/>
      <sheetName val="ESTADO_RED"/>
      <sheetName val="GENERALIDADES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_PREST."/>
      <sheetName val="MANO DE OBRA "/>
      <sheetName val="PRESUPUESTO"/>
      <sheetName val="PROGRAMACION"/>
      <sheetName val="23"/>
      <sheetName val="22"/>
      <sheetName val="21"/>
      <sheetName val="20"/>
      <sheetName val="19"/>
      <sheetName val="18"/>
      <sheetName val="17"/>
      <sheetName val="16"/>
      <sheetName val="15"/>
      <sheetName val="14"/>
      <sheetName val="13"/>
      <sheetName val="12"/>
      <sheetName val="11"/>
      <sheetName val="1"/>
      <sheetName val="2"/>
      <sheetName val="3"/>
      <sheetName val="4"/>
      <sheetName val="5"/>
      <sheetName val="6"/>
      <sheetName val="7"/>
      <sheetName val="8"/>
      <sheetName val="9"/>
      <sheetName val="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Constr&amp;Fund"/>
      <sheetName val="Front"/>
      <sheetName val="Summary"/>
      <sheetName val="Res"/>
      <sheetName val="Datatable"/>
      <sheetName val="TBAss"/>
      <sheetName val="CF BS P&amp;L"/>
      <sheetName val="Assets"/>
      <sheetName val="Grants"/>
      <sheetName val="MajRep"/>
      <sheetName val="Loans"/>
      <sheetName val="Rev"/>
      <sheetName val="Availabilty Fee"/>
      <sheetName val="Exp"/>
      <sheetName val="WC&amp;VAT"/>
      <sheetName val="Interest on Cash"/>
      <sheetName val="Tax"/>
      <sheetName val="Audit"/>
      <sheetName val="PianFinCover"/>
      <sheetName val="PianFinTraffTar"/>
      <sheetName val="PianFinIpot"/>
      <sheetName val="Foglio1"/>
      <sheetName val="set"/>
      <sheetName val="iDeb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 val="COSTOS OFICINA"/>
      <sheetName val="Cost Ledger 30-6-99"/>
    </sheetNames>
    <sheetDataSet>
      <sheetData sheetId="0"/>
      <sheetData sheetId="1"/>
      <sheetData sheetId="2"/>
      <sheetData sheetId="3" refreshError="1"/>
      <sheetData sheetId="4" refreshError="1"/>
      <sheetData sheetId="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
      <sheetName val="2"/>
      <sheetName val="3"/>
      <sheetName val="4"/>
      <sheetName val="5"/>
      <sheetName val="6"/>
      <sheetName val="7"/>
      <sheetName val="8"/>
      <sheetName val="10"/>
      <sheetName val="11"/>
      <sheetName val="12"/>
      <sheetName val="13"/>
      <sheetName val="14"/>
      <sheetName val="15"/>
      <sheetName val="16"/>
      <sheetName val="17"/>
      <sheetName val="18"/>
      <sheetName val="19"/>
      <sheetName val="20"/>
      <sheetName val="22"/>
      <sheetName val="23"/>
      <sheetName val="SIG"/>
      <sheetName val="Desglose AUI"/>
      <sheetName val="FM"/>
      <sheetName val="INTERVENTORIA"/>
      <sheetName val="Jornal"/>
      <sheetName val="Analisis de Cost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i"/>
      <sheetName val="Tab1"/>
      <sheetName val="Tab2"/>
      <sheetName val="Tab3"/>
      <sheetName val="Tab4"/>
      <sheetName val="Tab5"/>
      <sheetName val="Fattore X - K Anas"/>
      <sheetName val="Fattore X - K Anas_2011"/>
      <sheetName val="Tdb Anas"/>
      <sheetName val="Delibera CIPE"/>
      <sheetName val="Delibera CIPE_2011"/>
      <sheetName val="Indici"/>
      <sheetName val="Ipotesi adottate"/>
      <sheetName val="Inflazione"/>
      <sheetName val="Investimenti"/>
      <sheetName val="Programma Lavori"/>
      <sheetName val="Cronoprogramma"/>
      <sheetName val="Imm.Materiali"/>
      <sheetName val="Imm.Immateriali"/>
      <sheetName val="Imm.Finanziarie"/>
      <sheetName val="Circolante"/>
      <sheetName val="Contributi"/>
      <sheetName val="Finanziamenti"/>
      <sheetName val="Pedaggi"/>
      <sheetName val="Proventi vari"/>
      <sheetName val="Manutenzioni"/>
      <sheetName val="Personale"/>
      <sheetName val="Costi operativi"/>
      <sheetName val="Costi capitalizzati"/>
      <sheetName val="Amm.Finanziario"/>
      <sheetName val="Accantonamenti"/>
      <sheetName val="Gestione finanziaria"/>
      <sheetName val="Gestione straordinaria"/>
      <sheetName val="Imposte"/>
      <sheetName val="Parametri X e K"/>
      <sheetName val="NTBAss"/>
      <sheetName val="Constr&amp;Fu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CANALETA9"/>
      <sheetName val="BASES"/>
      <sheetName val="PES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B"/>
      <sheetName val="Sensitivity"/>
      <sheetName val="Piano"/>
      <sheetName val="Piano T"/>
      <sheetName val="Facilities"/>
      <sheetName val="Ricavi Totali Rug"/>
      <sheetName val="Modena Nord Rug"/>
      <sheetName val="Cittanova Ru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Hoja1"/>
      <sheetName val="INDICE"/>
      <sheetName val="Equipo"/>
      <sheetName val="Materiales"/>
      <sheetName val="Otros"/>
      <sheetName val="200.1"/>
      <sheetName val="200.2"/>
      <sheetName val="200.3"/>
      <sheetName val="200.4"/>
      <sheetName val="200.5"/>
      <sheetName val="200.6"/>
      <sheetName val="200.7"/>
      <sheetName val="200.8"/>
      <sheetName val="200.9"/>
      <sheetName val="200.11"/>
      <sheetName val="200.1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
      <sheetName val="210.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 P"/>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4P"/>
      <sheetName val="630.5"/>
      <sheetName val="630.6"/>
      <sheetName val="630.7"/>
      <sheetName val="630.8P"/>
      <sheetName val="632.1"/>
      <sheetName val="640.1"/>
      <sheetName val="640.2"/>
      <sheetName val="641.1"/>
      <sheetName val="641.2"/>
      <sheetName val="642.1"/>
      <sheetName val="642.2"/>
      <sheetName val="650.1"/>
      <sheetName val="650.2"/>
      <sheetName val="650.3"/>
      <sheetName val="650.4"/>
      <sheetName val="660.1"/>
      <sheetName val="660.2"/>
      <sheetName val="660.3"/>
      <sheetName val="661.1 "/>
      <sheetName val="662.1"/>
      <sheetName val="662.2"/>
      <sheetName val="670.1"/>
      <sheetName val="670.2"/>
      <sheetName val="671.1"/>
      <sheetName val="671.1 P"/>
      <sheetName val="671.2"/>
      <sheetName val="672.1"/>
      <sheetName val="673.1"/>
      <sheetName val="673.2"/>
      <sheetName val="673.3"/>
      <sheetName val="674.1"/>
      <sheetName val="674.2"/>
      <sheetName val="680.1"/>
      <sheetName val="680.2"/>
      <sheetName val="680.3"/>
      <sheetName val="681.1"/>
      <sheetName val="682.1"/>
      <sheetName val="690.1"/>
      <sheetName val="700.1"/>
      <sheetName val="700,1P"/>
      <sheetName val="700.2"/>
      <sheetName val="700.3"/>
      <sheetName val="700,3P"/>
      <sheetName val="700.4"/>
      <sheetName val="701.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
      <sheetName val="810.2"/>
      <sheetName val="810.3"/>
      <sheetName val="811.1"/>
      <sheetName val="812.1"/>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ment cash flow"/>
      <sheetName val="Montecarlo"/>
      <sheetName val="Variabili Propabilistiche"/>
      <sheetName val="Risk analysis"/>
      <sheetName val="Graph VAN "/>
      <sheetName val="VAN Pf"/>
      <sheetName val="Macro"/>
      <sheetName val="sensitivit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BAss"/>
      <sheetName val="Front"/>
      <sheetName val="Sum"/>
      <sheetName val="Datatable"/>
      <sheetName val="FundAss"/>
      <sheetName val="TBAss"/>
      <sheetName val="Constr&amp;Fund"/>
      <sheetName val="AccountAss"/>
      <sheetName val="Rev"/>
      <sheetName val="Exp"/>
      <sheetName val="Dep"/>
      <sheetName val="Fund"/>
      <sheetName val="Foglio3"/>
      <sheetName val="BondAcc"/>
      <sheetName val="Finance"/>
      <sheetName val="Loan"/>
      <sheetName val="WC &amp; VAT"/>
      <sheetName val="PL_BS_CF"/>
      <sheetName val="Tax"/>
      <sheetName val="Aud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hoja 2"/>
    </sheetNames>
    <sheetDataSet>
      <sheetData sheetId="0"/>
      <sheetData sheetId="1"/>
      <sheetData sheetId="2"/>
      <sheetData sheetId="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CUADRILLA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MEMORIA DE CANTIDADES"/>
      <sheetName val="ESP101"/>
      <sheetName val="ESP102"/>
      <sheetName val="INDICE"/>
      <sheetName val="PRESUPUESTO GENERAL"/>
      <sheetName val="CANTIDAD (A)"/>
      <sheetName val="CANTIDAD (B)"/>
      <sheetName val="ANÁLISIS AIU (A)"/>
      <sheetName val="ANÁLISIS AIU (B) PUERCA"/>
      <sheetName val="ANÁLISIS AIU (B) "/>
      <sheetName val="FACTOR PRESTACIONAL"/>
      <sheetName val="PRESUPUESTO INTER (A)"/>
      <sheetName val="FACTOR MULT. INTER.(A)"/>
      <sheetName val="PRESUPUESTO INTER (B)"/>
      <sheetName val="FACTOR MULT. INTER.(B)"/>
      <sheetName val="PMT (A)"/>
      <sheetName val="PMA (A)"/>
      <sheetName val="PAPSO (A)"/>
      <sheetName val="PMT (B)"/>
      <sheetName val="PMA (B)"/>
      <sheetName val="PAPSO (2)"/>
      <sheetName val="LISTA DE PRECIOS"/>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305"/>
      <sheetName val="ESP401"/>
      <sheetName val="ESP403"/>
      <sheetName val="ESP404"/>
      <sheetName val="ESP405"/>
      <sheetName val="ESP406"/>
      <sheetName val="ESP407"/>
      <sheetName val="ESP408"/>
      <sheetName val="ESP409"/>
      <sheetName val="ESP410"/>
      <sheetName val="ESP41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2"/>
      <sheetName val="ESP513"/>
      <sheetName val="ESP514"/>
      <sheetName val="ESP511"/>
      <sheetName val="ESP510"/>
      <sheetName val="ESP515"/>
      <sheetName val="ESP516"/>
      <sheetName val="ESP517"/>
      <sheetName val="ESP518"/>
      <sheetName val="ESP519"/>
      <sheetName val="ESP520"/>
      <sheetName val="ESP522"/>
      <sheetName val="ESP523"/>
      <sheetName val="ESP601"/>
      <sheetName val="ESP52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625"/>
      <sheetName val="ESP626"/>
      <sheetName val="ESP627"/>
      <sheetName val="ESP628"/>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721"/>
      <sheetName val="ESP722"/>
      <sheetName val="ESP723"/>
      <sheetName val="ESP724"/>
      <sheetName val="ESP725"/>
      <sheetName val="ESP726"/>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905"/>
      <sheetName val="ESP906"/>
      <sheetName val="ESP816"/>
      <sheetName val="ESP817"/>
      <sheetName val="ESP818"/>
      <sheetName val="ESP819"/>
      <sheetName val="ESP820"/>
      <sheetName val="ESP821"/>
      <sheetName val="ESP822"/>
      <sheetName val="ESP901"/>
      <sheetName val="ESP902"/>
      <sheetName val="ESP903"/>
      <sheetName val="ESP 904"/>
      <sheetName val="ESP402"/>
      <sheetName val="ESP1004"/>
      <sheetName val="ESP1005"/>
      <sheetName val="ESP1006"/>
      <sheetName val="ESP1007"/>
      <sheetName val="ESP1008"/>
      <sheetName val="ESP1009"/>
      <sheetName val="ESP1010"/>
      <sheetName val="ESP1011"/>
      <sheetName val="ESP1014"/>
      <sheetName val="ESP1015"/>
      <sheetName val="ESP1016"/>
      <sheetName val="ESP1018"/>
      <sheetName val="ESP1019"/>
      <sheetName val="ESP1020"/>
      <sheetName val="ESP1022"/>
      <sheetName val="ESP1025"/>
      <sheetName val="ESP1026"/>
      <sheetName val="ESP1027"/>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 val="ESP605"/>
      <sheetName val="ESP1045"/>
      <sheetName val="210.1.1"/>
      <sheetName val="900.2"/>
      <sheetName val="220.1"/>
      <sheetName val="320.2"/>
      <sheetName val="610.2"/>
      <sheetName val="500.1"/>
      <sheetName val="630.3"/>
      <sheetName val="630.4"/>
      <sheetName val="640.1"/>
      <sheetName val="672.2"/>
      <sheetName val="4.2"/>
      <sheetName val="5.1"/>
      <sheetName val="710.1"/>
      <sheetName val="BASE 1"/>
      <sheetName val="BASE2"/>
      <sheetName val="BASE3"/>
      <sheetName val="BASE4"/>
      <sheetName val="BASE5"/>
      <sheetName val="BASE6"/>
      <sheetName val="BASE7"/>
      <sheetName val="BASE8"/>
      <sheetName val="BASE9"/>
      <sheetName val="BASE10"/>
      <sheetName val="BASE11"/>
      <sheetName val="BASE12"/>
      <sheetName val="BASE13"/>
      <sheetName val="BASE 1(B)"/>
      <sheetName val="BASE2 (B)"/>
      <sheetName val="BASE 3(B)"/>
      <sheetName val="ESP904"/>
      <sheetName val="ESP1012"/>
      <sheetName val="ESP1013"/>
      <sheetName val="ESP1017"/>
      <sheetName val="ESP1021"/>
      <sheetName val="ESP1023"/>
      <sheetName val="ESP1024"/>
      <sheetName val="ESP1028"/>
      <sheetName val="ESP1029"/>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L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APU NO PREVISTO"/>
      <sheetName val="PPTA (3)"/>
      <sheetName val="PPTA (2)"/>
      <sheetName val="PPT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UESTO"/>
      <sheetName val="FACTOR PRESTACIONAL"/>
      <sheetName val="ANÁLISIS DEL AIU"/>
      <sheetName val="PRESUPUESTO INTER"/>
      <sheetName val="FM INTERVENTORIA"/>
      <sheetName val="PAGA"/>
      <sheetName val="PMT"/>
      <sheetName val="201.7-M "/>
      <sheetName val="210.1.1-M"/>
      <sheetName val="220.1-M"/>
      <sheetName val="320.3-M"/>
      <sheetName val="221.1-M"/>
      <sheetName val="500.1-M"/>
      <sheetName val="640.1-M"/>
      <sheetName val="600.1.1-M"/>
      <sheetName val="630.6-M"/>
      <sheetName val="630.4-M"/>
      <sheetName val="671.3-M"/>
      <sheetName val="710,1-M"/>
      <sheetName val="700.1-M"/>
      <sheetName val="201.8"/>
      <sheetName val="210.1.1"/>
      <sheetName val="220.1"/>
      <sheetName val="320.3"/>
      <sheetName val="221.1"/>
      <sheetName val="500.1"/>
      <sheetName val="640.1"/>
      <sheetName val="600.1.1"/>
      <sheetName val="630.6"/>
      <sheetName val="630.4"/>
      <sheetName val="661.1"/>
      <sheetName val="671.3"/>
      <sheetName val="710.1"/>
      <sheetName val="700.1"/>
      <sheetName val="672.3"/>
      <sheetName val="MANO DE OBRA"/>
      <sheetName val="EQUIPOS"/>
      <sheetName val="MATERIALE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TABELLAPENALI"/>
      <sheetName val="penali"/>
      <sheetName val="ipotesi"/>
      <sheetName val="Summary"/>
      <sheetName val="Sensitivities"/>
      <sheetName val="Investments"/>
      <sheetName val="Construction"/>
      <sheetName val="Operation"/>
      <sheetName val="Financing"/>
      <sheetName val="Hedge"/>
      <sheetName val="P&amp;L"/>
      <sheetName val="BS"/>
      <sheetName val="CF"/>
      <sheetName val="Func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mon OperInputs"/>
      <sheetName val="Switches"/>
      <sheetName val="Covers"/>
      <sheetName val="UNLEVERED ANALYSIS"/>
      <sheetName val=" Henwood PPF Scenario"/>
      <sheetName val=" Market Scenario"/>
      <sheetName val="Contribution Margin by Plant"/>
      <sheetName val="Financials"/>
      <sheetName val="Summary Fixed Costs"/>
      <sheetName val="PrintManagerCode"/>
      <sheetName val="LEVERED ANALYSIS"/>
      <sheetName val="Bidco Op-BSheet"/>
      <sheetName val="Levered Financials"/>
      <sheetName val="Credit Ratios"/>
      <sheetName val="Levered_FCF_Securit."/>
      <sheetName val="Modul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PREDIAL4"/>
      <sheetName val="ANEXO 4-2"/>
      <sheetName val="ANEXO 4-3"/>
      <sheetName val="ANEXO 4-4"/>
      <sheetName val="ANEXO 4-5"/>
      <sheetName val="ANEXO 4-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NARIÑO"/>
      <sheetName val="PUNITARIOS_PARA_241201_2S10"/>
      <sheetName val="PR_110"/>
      <sheetName val="ESTADO_RED_TEC10"/>
      <sheetName val="PREACTA_1010"/>
      <sheetName val="PREACTA_910"/>
      <sheetName val="Lp"/>
      <sheetName val="CLASIFICACION"/>
      <sheetName val="LISTA DE PRECIOS"/>
      <sheetName val="062"/>
      <sheetName val="Listado"/>
      <sheetName val="Requisición1"/>
      <sheetName val=" Liquidacion de Obra por Tramos"/>
      <sheetName val="2,2,6,1 Pilotes 0,30"/>
      <sheetName val="5. ELECTRICO"/>
      <sheetName val="APU NO PREVISTO"/>
      <sheetName val="PPTA (3)"/>
      <sheetName val="PPTA (2)"/>
      <sheetName val="PPTA"/>
      <sheetName val="FINANC"/>
      <sheetName val="skj452"/>
      <sheetName val="ita878"/>
      <sheetName val="aea-944"/>
      <sheetName val="dub-823"/>
      <sheetName val="gpi 526"/>
      <sheetName val="xxj617"/>
      <sheetName val="sng_855"/>
      <sheetName val="vea 374"/>
      <sheetName val="hfb024"/>
      <sheetName val="paj825"/>
      <sheetName val="TODAS"/>
      <sheetName val="TRAPMO"/>
      <sheetName val="UNITARIOS"/>
      <sheetName val="THE"/>
      <sheetName val="ATHE"/>
      <sheetName val="BALANCE"/>
      <sheetName val="ITEMS NO REVISTOS"/>
      <sheetName val="APU ELECTRICOS"/>
      <sheetName val="CONT_ADI"/>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Hoja2"/>
      <sheetName val="TABLA_2008"/>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Cuadr."/>
      <sheetName val="materiales"/>
      <sheetName val="otros"/>
      <sheetName val="PREACTA_61"/>
      <sheetName val="A_P_U1"/>
      <sheetName val="A_P_U"/>
      <sheetName val="Summary"/>
      <sheetName val="CODCONST"/>
      <sheetName val="PREACTA Y CONTRATISTAS"/>
      <sheetName val="Bases 2A"/>
      <sheetName val="7.1.8.1.1"/>
      <sheetName val="PUNITARIOS PARA 241201 2S.xls"/>
      <sheetName val="OBRAS SES"/>
      <sheetName val="@RISK - Correlaciones"/>
      <sheetName val="PLAN DE INVERSION ANTICIPO"/>
      <sheetName val="inv mensual"/>
      <sheetName val="borrador flujo inv"/>
      <sheetName val="social-ambiental"/>
      <sheetName val="AU"/>
      <sheetName val="Acta"/>
      <sheetName val="mdo"/>
      <sheetName val="equip"/>
      <sheetName val="mat"/>
      <sheetName val="CIRCUITOS CODENS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devdic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oblacion"/>
      <sheetName val="DEST. MEDIOS"/>
      <sheetName val="COMBUASF"/>
      <sheetName val="BALCRUDO"/>
      <sheetName val="CARGASPROC."/>
      <sheetName val="G L P  FINAL"/>
      <sheetName val="Estado Resumen"/>
      <sheetName val="REAJUSTESACTA1PROVI"/>
      <sheetName val="Input"/>
      <sheetName val="bd100-45-p1"/>
      <sheetName val="PTAR ANDES"/>
      <sheetName val="BASE"/>
      <sheetName val="CHINCHINA FINAL . A CEROS"/>
      <sheetName val="Memoria de calculo"/>
      <sheetName val="ACTA MODIFICACIÓN CIVIL"/>
      <sheetName val="mi"/>
      <sheetName val="Conto economico"/>
      <sheetName val="M.Obra"/>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glvc"/>
      <sheetName val="MATERIAL"/>
      <sheetName val="CUMPLIMIENTO"/>
      <sheetName val="precios-básicos2002"/>
      <sheetName val="for 6"/>
      <sheetName val="APU"/>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refreshError="1"/>
      <sheetData sheetId="136" refreshError="1"/>
      <sheetData sheetId="137" refreshError="1"/>
      <sheetData sheetId="138"/>
      <sheetData sheetId="139"/>
      <sheetData sheetId="140"/>
      <sheetData sheetId="141"/>
      <sheetData sheetId="142"/>
      <sheetData sheetId="143" refreshError="1"/>
      <sheetData sheetId="144"/>
      <sheetData sheetId="145" refreshError="1"/>
      <sheetData sheetId="146"/>
      <sheetData sheetId="147"/>
      <sheetData sheetId="148"/>
      <sheetData sheetId="149"/>
      <sheetData sheetId="150"/>
      <sheetData sheetId="151" refreshError="1"/>
      <sheetData sheetId="152" refreshError="1"/>
      <sheetData sheetId="153" refreshError="1"/>
      <sheetData sheetId="154" refreshError="1"/>
      <sheetData sheetId="155"/>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refreshError="1"/>
      <sheetData sheetId="347" refreshError="1"/>
      <sheetData sheetId="348" refreshError="1"/>
      <sheetData sheetId="34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INF NOV-DIC_2"/>
      <sheetName val="ANEXO 7"/>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C.LABORALE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uadro p. Capital Vs estimado"/>
      <sheetName val="Presup_Cancha"/>
      <sheetName val="CRA.MODI"/>
      <sheetName val="Listas"/>
      <sheetName val="AASHTO"/>
      <sheetName val="INV"/>
      <sheetName val="1,01"/>
      <sheetName val="UNIT."/>
      <sheetName val="PROGR_2"/>
      <sheetName val="PROGR_3"/>
      <sheetName val="glvc"/>
      <sheetName val="Lista APU"/>
      <sheetName val="A__P__U_"/>
      <sheetName val="ACTA_DE_MODIFICACION__(2)"/>
      <sheetName val="A__P__U_1"/>
      <sheetName val="ACTA_DE_MODIFICACION__(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 sheetId="34" refreshError="1"/>
      <sheetData sheetId="35" refreshError="1"/>
      <sheetData sheetId="36"/>
      <sheetData sheetId="37"/>
      <sheetData sheetId="38"/>
      <sheetData sheetId="3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ASE"/>
      <sheetName val="PRESUPUESTOAIU"/>
      <sheetName val="INDICE AIU"/>
      <sheetName val="INDICE"/>
      <sheetName val="ANÁLISIS DEL AIU"/>
      <sheetName val="PRESUPUESTO"/>
      <sheetName val="FACTOR PRESTACIONAL"/>
      <sheetName val="CANT"/>
      <sheetName val="MEMORIA DE CANTIDADES"/>
      <sheetName val="LISTA DE PRECIOS"/>
      <sheetName val="ESP101"/>
      <sheetName val="ESP102"/>
      <sheetName val="PMA"/>
      <sheetName val="PMT"/>
      <sheetName val="ESP103"/>
      <sheetName val="ESP104"/>
      <sheetName val="ESP105"/>
      <sheetName val="ESP106"/>
      <sheetName val="ESP107"/>
      <sheetName val="ESP108"/>
      <sheetName val="ESP109"/>
      <sheetName val="ESP110"/>
      <sheetName val="ESP111"/>
      <sheetName val="ESP112"/>
      <sheetName val="ESP113"/>
      <sheetName val="ESP114"/>
      <sheetName val="ESP115"/>
      <sheetName val="ESP201"/>
      <sheetName val="ESP202"/>
      <sheetName val="ESP203"/>
      <sheetName val="ESP301"/>
      <sheetName val="ESP302"/>
      <sheetName val="ESP303"/>
      <sheetName val="ESP304"/>
      <sheetName val="ESP401"/>
      <sheetName val="ESP402"/>
      <sheetName val="ESP403"/>
      <sheetName val="ESP404"/>
      <sheetName val="ESP405"/>
      <sheetName val="ESP406"/>
      <sheetName val="ESP407"/>
      <sheetName val="ESP408"/>
      <sheetName val="ESP409"/>
      <sheetName val="ESP410"/>
      <sheetName val="ESP411"/>
      <sheetName val="ESP501"/>
      <sheetName val="ESP413"/>
      <sheetName val="ESP414"/>
      <sheetName val="ESP415"/>
      <sheetName val="ESP416"/>
      <sheetName val="ESP417"/>
      <sheetName val="ESP502"/>
      <sheetName val="ESP503"/>
      <sheetName val="ESP504"/>
      <sheetName val="ESP505"/>
      <sheetName val="ESP506"/>
      <sheetName val="ESP507"/>
      <sheetName val="ESP508"/>
      <sheetName val="ESP509"/>
      <sheetName val="ESP511"/>
      <sheetName val="ESP512"/>
      <sheetName val="ESP513"/>
      <sheetName val="ESP514"/>
      <sheetName val="ESP515"/>
      <sheetName val="ESP516"/>
      <sheetName val="ESP517"/>
      <sheetName val="ESP518"/>
      <sheetName val="ESP519"/>
      <sheetName val="ESP520"/>
      <sheetName val="ESP522"/>
      <sheetName val="ESP523"/>
      <sheetName val="ESP601"/>
      <sheetName val="ESP510"/>
      <sheetName val="ESP525"/>
      <sheetName val="ESP605"/>
      <sheetName val="ESP606"/>
      <sheetName val="ESP607"/>
      <sheetName val="ESP608"/>
      <sheetName val="ESP609"/>
      <sheetName val="ESP610"/>
      <sheetName val="ESP611"/>
      <sheetName val="ESP612"/>
      <sheetName val="ESP613"/>
      <sheetName val="ESP614"/>
      <sheetName val="ESP615"/>
      <sheetName val="ESP616"/>
      <sheetName val="ESP617"/>
      <sheetName val="ESP618"/>
      <sheetName val="ESP619"/>
      <sheetName val="ESP620"/>
      <sheetName val="ESP621"/>
      <sheetName val="ESP622"/>
      <sheetName val="ESP623"/>
      <sheetName val="ESP624"/>
      <sheetName val="ESP702"/>
      <sheetName val="ESP705"/>
      <sheetName val="ESP706"/>
      <sheetName val="ESP707"/>
      <sheetName val="ESP708"/>
      <sheetName val="ESP709"/>
      <sheetName val="ESP710"/>
      <sheetName val="ESP711"/>
      <sheetName val="ESP712"/>
      <sheetName val="ESP713"/>
      <sheetName val="ESP715"/>
      <sheetName val="ESP716"/>
      <sheetName val="ESP717"/>
      <sheetName val="ESP718"/>
      <sheetName val="ESP719"/>
      <sheetName val="ESP720"/>
      <sheetName val="ESP801"/>
      <sheetName val="ESP802"/>
      <sheetName val="ESP803"/>
      <sheetName val="ESP804"/>
      <sheetName val="ESP805"/>
      <sheetName val="ESP806"/>
      <sheetName val="ESP807"/>
      <sheetName val="ESP808"/>
      <sheetName val="ESP810"/>
      <sheetName val="ESP811"/>
      <sheetName val="ESP812"/>
      <sheetName val="ESP813"/>
      <sheetName val="ESP814"/>
      <sheetName val="ESP815"/>
      <sheetName val="ESP816"/>
      <sheetName val="ESP817"/>
      <sheetName val="ESP818"/>
      <sheetName val="ESP819"/>
      <sheetName val="ESP820"/>
      <sheetName val="ESP821"/>
      <sheetName val="ESP822"/>
      <sheetName val="ESP901"/>
      <sheetName val="ESP902"/>
      <sheetName val="ESP903"/>
      <sheetName val="ESP 904"/>
      <sheetName val="BASE 1"/>
      <sheetName val="BASE2"/>
      <sheetName val="BASE3"/>
      <sheetName val="BASE4"/>
      <sheetName val="BASE5"/>
      <sheetName val="BASE6"/>
      <sheetName val="BASE7"/>
      <sheetName val="BASE8"/>
      <sheetName val="BASE9"/>
      <sheetName val="BASE10"/>
      <sheetName val="BASE11"/>
      <sheetName val="BASE12"/>
      <sheetName val="BASE13"/>
      <sheetName val="ESP904"/>
      <sheetName val="ESP1004"/>
      <sheetName val="ESP1005"/>
      <sheetName val="ESP1006"/>
      <sheetName val="ESP1007"/>
      <sheetName val="ESP1008"/>
      <sheetName val="ESP1009"/>
      <sheetName val="ESP1010"/>
      <sheetName val="ESP1011"/>
      <sheetName val="ESP1012"/>
      <sheetName val="ESP1013"/>
      <sheetName val="ESP1014"/>
      <sheetName val="ESP1015"/>
      <sheetName val="ESP1016"/>
      <sheetName val="ESP1017"/>
      <sheetName val="ESP1018"/>
      <sheetName val="ESP1019"/>
      <sheetName val="ESP1020"/>
      <sheetName val="ESP1021"/>
      <sheetName val="ESP1022"/>
      <sheetName val="ESP1023"/>
      <sheetName val="ESP1024"/>
      <sheetName val="ESP1025"/>
      <sheetName val="ESP1026"/>
      <sheetName val="ESP1027"/>
      <sheetName val="ESP1028"/>
      <sheetName val="ESP1029"/>
      <sheetName val="ESP1030"/>
      <sheetName val="ESP1031"/>
      <sheetName val="ESP1032"/>
      <sheetName val="ESP1033"/>
      <sheetName val="ESP1034"/>
      <sheetName val="ESP1035"/>
      <sheetName val="ESP1036"/>
      <sheetName val="ESP1037"/>
      <sheetName val="ESP1038"/>
      <sheetName val="ESP1039"/>
      <sheetName val="ESP1040"/>
      <sheetName val="ESP1041"/>
      <sheetName val="ESP1042"/>
      <sheetName val="ESP1043"/>
      <sheetName val="ESP1044"/>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Objetivos"/>
      <sheetName val="Establecimiento"/>
      <sheetName val="Aisl."/>
      <sheetName val="Eventos"/>
      <sheetName val="Seguimiento contractual"/>
      <sheetName val="Monitoreo y seguimiento"/>
      <sheetName val="Gest"/>
      <sheetName val="FINANC"/>
      <sheetName val="Proyecto"/>
      <sheetName val="Plan Adq"/>
      <sheetName val="Cronog"/>
      <sheetName val="Hoja1"/>
      <sheetName val="POA-1"/>
      <sheetName val="POA-2"/>
      <sheetName val="POA-3"/>
      <sheetName val="POA-4"/>
      <sheetName val="POA-5"/>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refreshError="1"/>
      <sheetData sheetId="1">
        <row r="3">
          <cell r="P3" t="str">
            <v>Versión:</v>
          </cell>
        </row>
        <row r="11">
          <cell r="Q11">
            <v>2021</v>
          </cell>
        </row>
        <row r="31">
          <cell r="D31" t="str">
            <v>Aislamiento con material vegetal</v>
          </cell>
        </row>
      </sheetData>
      <sheetData sheetId="2">
        <row r="63">
          <cell r="AA63">
            <v>5053592.3645886704</v>
          </cell>
        </row>
      </sheetData>
      <sheetData sheetId="3">
        <row r="9">
          <cell r="C9" t="str">
            <v>REHABILITACIÓN ECOLÓGICA DE ÁREAS AFECTADAS POR LA ACTIVIDAD GANADERA EN LOS MUNICIPIOS DE SAN JACINTO Y EL CARMEN DE BOLÍVAR - DEPARTAMENTO DE BOLÍVAR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Objetivos"/>
      <sheetName val="Mantenimiento"/>
      <sheetName val="Aisl."/>
      <sheetName val="Gest"/>
      <sheetName val="FINANC"/>
      <sheetName val="Proyecto"/>
      <sheetName val="Plan Adq"/>
      <sheetName val="Cronog"/>
      <sheetName val="POA-1"/>
      <sheetName val="POA-2"/>
      <sheetName val="POA-3"/>
      <sheetName val="POA-4"/>
      <sheetName val="POA-5"/>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refreshError="1"/>
      <sheetData sheetId="1" refreshError="1">
        <row r="3">
          <cell r="P3" t="str">
            <v>Versión: 2,0</v>
          </cell>
        </row>
        <row r="7">
          <cell r="D7" t="str">
            <v xml:space="preserve">CARDIQUE </v>
          </cell>
        </row>
        <row r="11">
          <cell r="Q11">
            <v>2021</v>
          </cell>
        </row>
        <row r="18">
          <cell r="B18" t="str">
            <v>REHABILITACIÓN ECOLÓGICA DE ÁREAS AFECTADAS POR LA ACTIVIDAD GANADERA EN LOS MUNICIPIOS DE SAN JACINTO Y EL CARMEN DE BOLÍVAR - DEPARTAMENTO DE BOLÍVAR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Objetivos"/>
      <sheetName val="Establecimiento"/>
      <sheetName val="Aisl."/>
      <sheetName val="Eventos"/>
      <sheetName val="Estudios documentos"/>
      <sheetName val="Monitoreo y seguimiento"/>
      <sheetName val="Gest"/>
      <sheetName val="FINANC"/>
      <sheetName val="Proyecto"/>
      <sheetName val="Plan Adq"/>
      <sheetName val="Cronog"/>
      <sheetName val="POA-1"/>
      <sheetName val="POA-2"/>
      <sheetName val="POA-3"/>
      <sheetName val="POA-4"/>
      <sheetName val="POA-5"/>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refreshError="1"/>
      <sheetData sheetId="1" refreshError="1">
        <row r="7">
          <cell r="B7" t="str">
            <v>Entidad Formuladora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524"/>
  <sheetViews>
    <sheetView view="pageBreakPreview" topLeftCell="A31" zoomScale="80" zoomScaleNormal="81" zoomScaleSheetLayoutView="80" workbookViewId="0">
      <selection activeCell="AB54" sqref="AB54"/>
    </sheetView>
  </sheetViews>
  <sheetFormatPr defaultColWidth="11.42578125" defaultRowHeight="15"/>
  <cols>
    <col min="1" max="1" width="43.5703125" style="8" customWidth="1"/>
    <col min="2" max="2" width="12.85546875" style="8" customWidth="1"/>
    <col min="3" max="3" width="10.85546875" style="8" customWidth="1"/>
    <col min="4" max="4" width="17" style="8" customWidth="1"/>
    <col min="5" max="5" width="14.5703125" style="8" customWidth="1"/>
    <col min="6" max="6" width="34.85546875" style="8" hidden="1" customWidth="1"/>
    <col min="7" max="7" width="11.42578125" style="8" hidden="1" customWidth="1"/>
    <col min="8" max="8" width="9.140625" style="8" hidden="1" customWidth="1"/>
    <col min="9" max="9" width="17.7109375" style="8" hidden="1" customWidth="1"/>
    <col min="10" max="10" width="9.42578125" style="8" hidden="1" customWidth="1"/>
    <col min="11" max="11" width="2.85546875" style="8" hidden="1" customWidth="1"/>
    <col min="12" max="12" width="3.140625" style="10" hidden="1" customWidth="1"/>
    <col min="13" max="13" width="35.140625" style="311" hidden="1" customWidth="1"/>
    <col min="14" max="14" width="8.42578125" style="311" hidden="1" customWidth="1"/>
    <col min="15" max="15" width="10.28515625" style="311" hidden="1" customWidth="1"/>
    <col min="16" max="16" width="12.140625" style="311" hidden="1" customWidth="1"/>
    <col min="17" max="17" width="16.42578125" style="311" hidden="1" customWidth="1"/>
    <col min="18" max="18" width="1.85546875" style="311" hidden="1" customWidth="1"/>
    <col min="19" max="19" width="1.5703125" style="311" hidden="1" customWidth="1"/>
    <col min="20" max="20" width="2.85546875" style="10" customWidth="1"/>
    <col min="21" max="21" width="35.140625" style="311" hidden="1" customWidth="1"/>
    <col min="22" max="22" width="8.42578125" style="311" hidden="1" customWidth="1"/>
    <col min="23" max="23" width="10.28515625" style="311" hidden="1" customWidth="1"/>
    <col min="24" max="24" width="12.140625" style="311" hidden="1" customWidth="1"/>
    <col min="25" max="25" width="16.42578125" style="311" hidden="1" customWidth="1"/>
    <col min="26" max="26" width="1.85546875" style="311" hidden="1" customWidth="1"/>
    <col min="27" max="27" width="14.7109375" style="311" hidden="1" customWidth="1"/>
    <col min="28" max="28" width="11.42578125" style="10"/>
    <col min="29" max="16384" width="11.42578125" style="8"/>
  </cols>
  <sheetData>
    <row r="1" spans="1:28" s="2" customFormat="1" ht="30.75" customHeight="1" thickBot="1">
      <c r="A1" s="814" t="s">
        <v>0</v>
      </c>
      <c r="B1" s="815"/>
      <c r="C1" s="815"/>
      <c r="D1" s="815"/>
      <c r="E1" s="816"/>
      <c r="F1" s="817" t="e">
        <f>+#REF!</f>
        <v>#REF!</v>
      </c>
      <c r="G1" s="817"/>
      <c r="H1" s="817"/>
      <c r="I1" s="817"/>
      <c r="J1" s="817"/>
      <c r="K1" s="818"/>
      <c r="M1" s="819" t="s">
        <v>1</v>
      </c>
      <c r="N1" s="817"/>
      <c r="O1" s="817"/>
      <c r="P1" s="817"/>
      <c r="Q1" s="817"/>
      <c r="R1" s="817"/>
      <c r="S1" s="818"/>
      <c r="T1" s="3"/>
      <c r="U1" s="819" t="s">
        <v>2</v>
      </c>
      <c r="V1" s="817"/>
      <c r="W1" s="817"/>
      <c r="X1" s="817"/>
      <c r="Y1" s="817"/>
      <c r="Z1" s="817"/>
      <c r="AA1" s="818"/>
      <c r="AB1" s="3"/>
    </row>
    <row r="2" spans="1:28" ht="32.25" customHeight="1">
      <c r="A2" s="4" t="s">
        <v>3</v>
      </c>
      <c r="B2" s="801" t="s">
        <v>4</v>
      </c>
      <c r="C2" s="801"/>
      <c r="D2" s="801"/>
      <c r="E2" s="802"/>
      <c r="F2" s="6" t="e">
        <f>+#REF!</f>
        <v>#REF!</v>
      </c>
      <c r="G2" s="803">
        <f>+[156]Objetivos!D30</f>
        <v>0</v>
      </c>
      <c r="H2" s="803"/>
      <c r="I2" s="803"/>
      <c r="J2" s="803"/>
      <c r="K2" s="804"/>
      <c r="L2" s="8"/>
      <c r="M2" s="9" t="e">
        <f>+F2</f>
        <v>#REF!</v>
      </c>
      <c r="N2" s="820" t="str">
        <f>+[156]Objetivos!D31</f>
        <v>Aislamiento con material vegetal</v>
      </c>
      <c r="O2" s="821"/>
      <c r="P2" s="821"/>
      <c r="Q2" s="821"/>
      <c r="R2" s="821"/>
      <c r="S2" s="822"/>
      <c r="U2" s="9" t="str">
        <f>+N2</f>
        <v>Aislamiento con material vegetal</v>
      </c>
      <c r="V2" s="820" t="str">
        <f>+N2</f>
        <v>Aislamiento con material vegetal</v>
      </c>
      <c r="W2" s="821"/>
      <c r="X2" s="821"/>
      <c r="Y2" s="821"/>
      <c r="Z2" s="821"/>
      <c r="AA2" s="822"/>
    </row>
    <row r="3" spans="1:28" ht="18" customHeight="1">
      <c r="A3" s="11" t="s">
        <v>5</v>
      </c>
      <c r="B3" s="801" t="s">
        <v>6</v>
      </c>
      <c r="C3" s="801"/>
      <c r="D3" s="801"/>
      <c r="E3" s="802"/>
      <c r="F3" s="12" t="s">
        <v>7</v>
      </c>
      <c r="G3" s="803" t="e">
        <f>+#REF!</f>
        <v>#REF!</v>
      </c>
      <c r="H3" s="803"/>
      <c r="I3" s="803"/>
      <c r="J3" s="803"/>
      <c r="K3" s="804"/>
      <c r="L3" s="8"/>
      <c r="M3" s="13" t="e">
        <f>+#REF!</f>
        <v>#REF!</v>
      </c>
      <c r="N3" s="805" t="e">
        <f>+G3</f>
        <v>#REF!</v>
      </c>
      <c r="O3" s="806"/>
      <c r="P3" s="806"/>
      <c r="Q3" s="806"/>
      <c r="R3" s="806"/>
      <c r="S3" s="807"/>
      <c r="U3" s="13" t="e">
        <f>+#REF!</f>
        <v>#REF!</v>
      </c>
      <c r="V3" s="805" t="e">
        <f>+N3</f>
        <v>#REF!</v>
      </c>
      <c r="W3" s="806"/>
      <c r="X3" s="806"/>
      <c r="Y3" s="806"/>
      <c r="Z3" s="806"/>
      <c r="AA3" s="807"/>
    </row>
    <row r="4" spans="1:28" ht="57" customHeight="1">
      <c r="A4" s="4" t="s">
        <v>8</v>
      </c>
      <c r="B4" s="808" t="s">
        <v>9</v>
      </c>
      <c r="C4" s="809"/>
      <c r="D4" s="809"/>
      <c r="E4" s="810"/>
      <c r="F4" s="14" t="s">
        <v>8</v>
      </c>
      <c r="G4" s="811" t="e">
        <f>+#REF!</f>
        <v>#REF!</v>
      </c>
      <c r="H4" s="812"/>
      <c r="I4" s="812"/>
      <c r="J4" s="812"/>
      <c r="K4" s="813"/>
      <c r="L4" s="8"/>
      <c r="M4" s="15" t="s">
        <v>8</v>
      </c>
      <c r="N4" s="811" t="e">
        <f>+G4</f>
        <v>#REF!</v>
      </c>
      <c r="O4" s="812"/>
      <c r="P4" s="812"/>
      <c r="Q4" s="812"/>
      <c r="R4" s="812"/>
      <c r="S4" s="813"/>
      <c r="U4" s="15" t="s">
        <v>8</v>
      </c>
      <c r="V4" s="811" t="e">
        <f>+N4</f>
        <v>#REF!</v>
      </c>
      <c r="W4" s="812"/>
      <c r="X4" s="812"/>
      <c r="Y4" s="812"/>
      <c r="Z4" s="812"/>
      <c r="AA4" s="813"/>
    </row>
    <row r="5" spans="1:28" ht="9" customHeight="1">
      <c r="A5" s="16"/>
      <c r="B5" s="17"/>
      <c r="C5" s="18"/>
      <c r="D5" s="18"/>
      <c r="E5" s="19"/>
      <c r="F5" s="20"/>
      <c r="G5" s="21"/>
      <c r="H5" s="20"/>
      <c r="I5" s="20"/>
      <c r="J5" s="20"/>
      <c r="K5" s="22"/>
      <c r="L5" s="8"/>
      <c r="M5" s="23"/>
      <c r="N5" s="24"/>
      <c r="O5" s="24"/>
      <c r="P5" s="24"/>
      <c r="Q5" s="24"/>
      <c r="R5" s="25"/>
      <c r="S5" s="26"/>
      <c r="U5" s="23"/>
      <c r="V5" s="24"/>
      <c r="W5" s="24"/>
      <c r="X5" s="24"/>
      <c r="Y5" s="24"/>
      <c r="Z5" s="25"/>
      <c r="AA5" s="26"/>
    </row>
    <row r="6" spans="1:28" ht="19.5" customHeight="1">
      <c r="A6" s="27" t="s">
        <v>10</v>
      </c>
      <c r="B6" s="28"/>
      <c r="C6" s="29" t="s">
        <v>11</v>
      </c>
      <c r="D6" s="30" t="s">
        <v>12</v>
      </c>
      <c r="E6" s="31" t="s">
        <v>13</v>
      </c>
      <c r="F6" s="32" t="s">
        <v>10</v>
      </c>
      <c r="G6" s="33"/>
      <c r="H6" s="34" t="s">
        <v>14</v>
      </c>
      <c r="I6" s="7" t="s">
        <v>15</v>
      </c>
      <c r="J6" s="33"/>
      <c r="K6" s="22"/>
      <c r="L6" s="8"/>
      <c r="M6" s="793" t="s">
        <v>16</v>
      </c>
      <c r="N6" s="794"/>
      <c r="O6" s="795"/>
      <c r="P6" s="799" t="s">
        <v>17</v>
      </c>
      <c r="Q6" s="24"/>
      <c r="R6" s="24"/>
      <c r="S6" s="35"/>
      <c r="U6" s="793" t="s">
        <v>16</v>
      </c>
      <c r="V6" s="794"/>
      <c r="W6" s="795"/>
      <c r="X6" s="799" t="s">
        <v>17</v>
      </c>
      <c r="Y6" s="24"/>
      <c r="Z6" s="24"/>
      <c r="AA6" s="35"/>
    </row>
    <row r="7" spans="1:28" ht="5.25" customHeight="1">
      <c r="A7" s="36"/>
      <c r="B7" s="17"/>
      <c r="C7" s="37"/>
      <c r="D7" s="37"/>
      <c r="E7" s="38"/>
      <c r="F7" s="39"/>
      <c r="G7" s="21"/>
      <c r="H7" s="39"/>
      <c r="I7" s="39"/>
      <c r="J7" s="33"/>
      <c r="K7" s="22"/>
      <c r="L7" s="8"/>
      <c r="M7" s="796"/>
      <c r="N7" s="797"/>
      <c r="O7" s="798"/>
      <c r="P7" s="800"/>
      <c r="Q7" s="24"/>
      <c r="R7" s="24"/>
      <c r="S7" s="35"/>
      <c r="U7" s="796"/>
      <c r="V7" s="797"/>
      <c r="W7" s="798"/>
      <c r="X7" s="800"/>
      <c r="Y7" s="24"/>
      <c r="Z7" s="24"/>
      <c r="AA7" s="35"/>
    </row>
    <row r="8" spans="1:28" ht="15" customHeight="1">
      <c r="A8" s="27" t="s">
        <v>18</v>
      </c>
      <c r="B8" s="40">
        <v>3</v>
      </c>
      <c r="C8" s="40">
        <v>3</v>
      </c>
      <c r="D8" s="41" t="s">
        <v>17</v>
      </c>
      <c r="E8" s="38"/>
      <c r="F8" s="39"/>
      <c r="G8" s="42"/>
      <c r="H8" s="42"/>
      <c r="I8" s="43" t="s">
        <v>17</v>
      </c>
      <c r="J8" s="33"/>
      <c r="K8" s="22"/>
      <c r="L8" s="8"/>
      <c r="M8" s="790" t="s">
        <v>19</v>
      </c>
      <c r="N8" s="791"/>
      <c r="O8" s="44">
        <v>3</v>
      </c>
      <c r="P8" s="45"/>
      <c r="Q8" s="24"/>
      <c r="R8" s="24"/>
      <c r="S8" s="35"/>
      <c r="U8" s="790" t="s">
        <v>19</v>
      </c>
      <c r="V8" s="791"/>
      <c r="W8" s="44"/>
      <c r="X8" s="45"/>
      <c r="Y8" s="24"/>
      <c r="Z8" s="24"/>
      <c r="AA8" s="35"/>
    </row>
    <row r="9" spans="1:28" ht="15" customHeight="1">
      <c r="A9" s="27" t="s">
        <v>20</v>
      </c>
      <c r="B9" s="46"/>
      <c r="C9" s="47">
        <f>ROUND(((IF(D6="x",(10000/(B8*C8)),IF(#REF!="x",(10000*1.15/(B8*C8)),0)))),0)</f>
        <v>1111</v>
      </c>
      <c r="D9" s="48" t="e">
        <f>+#REF!</f>
        <v>#REF!</v>
      </c>
      <c r="E9" s="38"/>
      <c r="F9" s="49" t="s">
        <v>21</v>
      </c>
      <c r="G9" s="50"/>
      <c r="H9" s="51">
        <v>0</v>
      </c>
      <c r="I9" s="52">
        <v>0</v>
      </c>
      <c r="J9" s="53">
        <f>H9*I9</f>
        <v>0</v>
      </c>
      <c r="K9" s="22"/>
      <c r="L9" s="8"/>
      <c r="M9" s="790" t="s">
        <v>22</v>
      </c>
      <c r="N9" s="791"/>
      <c r="O9" s="54">
        <v>30</v>
      </c>
      <c r="P9" s="45"/>
      <c r="Q9" s="24"/>
      <c r="R9" s="24"/>
      <c r="S9" s="35"/>
      <c r="U9" s="790" t="s">
        <v>22</v>
      </c>
      <c r="V9" s="791"/>
      <c r="W9" s="54"/>
      <c r="X9" s="45"/>
      <c r="Y9" s="24"/>
      <c r="Z9" s="24"/>
      <c r="AA9" s="35"/>
    </row>
    <row r="10" spans="1:28" ht="15" customHeight="1">
      <c r="A10" s="27" t="s">
        <v>23</v>
      </c>
      <c r="B10" s="46"/>
      <c r="C10" s="55">
        <v>0.1</v>
      </c>
      <c r="D10" s="56"/>
      <c r="E10" s="38"/>
      <c r="F10" s="49" t="s">
        <v>24</v>
      </c>
      <c r="G10" s="50"/>
      <c r="H10" s="51">
        <v>0</v>
      </c>
      <c r="I10" s="52">
        <v>0</v>
      </c>
      <c r="J10" s="53">
        <f>H10*I10</f>
        <v>0</v>
      </c>
      <c r="K10" s="22"/>
      <c r="L10" s="8"/>
      <c r="M10" s="790" t="s">
        <v>25</v>
      </c>
      <c r="N10" s="791"/>
      <c r="O10" s="44">
        <v>3</v>
      </c>
      <c r="P10" s="45"/>
      <c r="Q10" s="24"/>
      <c r="R10" s="24"/>
      <c r="S10" s="35"/>
      <c r="U10" s="790" t="s">
        <v>25</v>
      </c>
      <c r="V10" s="791"/>
      <c r="W10" s="44"/>
      <c r="X10" s="45"/>
      <c r="Y10" s="24"/>
      <c r="Z10" s="24"/>
      <c r="AA10" s="35"/>
    </row>
    <row r="11" spans="1:28" ht="15" customHeight="1">
      <c r="A11" s="27" t="s">
        <v>26</v>
      </c>
      <c r="B11" s="57" t="s">
        <v>27</v>
      </c>
      <c r="C11" s="58">
        <v>50</v>
      </c>
      <c r="D11" s="48" t="e">
        <f>+#REF!</f>
        <v>#REF!</v>
      </c>
      <c r="E11" s="38"/>
      <c r="F11" s="49" t="s">
        <v>28</v>
      </c>
      <c r="G11" s="50"/>
      <c r="H11" s="59">
        <v>0.1</v>
      </c>
      <c r="I11" s="60"/>
      <c r="J11" s="33"/>
      <c r="K11" s="22"/>
      <c r="L11" s="8"/>
      <c r="M11" s="790" t="s">
        <v>29</v>
      </c>
      <c r="N11" s="791"/>
      <c r="O11" s="61">
        <f>+IF(O8=0,0,1000/O8)</f>
        <v>333.33333333333331</v>
      </c>
      <c r="P11" s="62">
        <v>15000</v>
      </c>
      <c r="Q11" s="24"/>
      <c r="R11" s="63"/>
      <c r="S11" s="35"/>
      <c r="U11" s="790" t="s">
        <v>29</v>
      </c>
      <c r="V11" s="791"/>
      <c r="W11" s="61">
        <f>+IF(W8=0,0,1000/W8)</f>
        <v>0</v>
      </c>
      <c r="X11" s="62"/>
      <c r="Y11" s="24"/>
      <c r="Z11" s="63"/>
      <c r="AA11" s="35"/>
    </row>
    <row r="12" spans="1:28" ht="15" customHeight="1">
      <c r="A12" s="27" t="s">
        <v>30</v>
      </c>
      <c r="B12" s="57" t="s">
        <v>31</v>
      </c>
      <c r="C12" s="58">
        <v>4</v>
      </c>
      <c r="D12" s="48" t="e">
        <f>+#REF!</f>
        <v>#REF!</v>
      </c>
      <c r="E12" s="38"/>
      <c r="F12" s="49" t="s">
        <v>32</v>
      </c>
      <c r="G12" s="64"/>
      <c r="H12" s="65">
        <v>0</v>
      </c>
      <c r="I12" s="52">
        <v>0</v>
      </c>
      <c r="J12" s="33"/>
      <c r="K12" s="22"/>
      <c r="L12" s="8"/>
      <c r="M12" s="790" t="s">
        <v>33</v>
      </c>
      <c r="N12" s="791"/>
      <c r="O12" s="61">
        <f>+IF(O9=0,0,1000/O9)</f>
        <v>33.333333333333336</v>
      </c>
      <c r="P12" s="62">
        <v>15000</v>
      </c>
      <c r="Q12" s="24"/>
      <c r="R12" s="24"/>
      <c r="S12" s="35"/>
      <c r="U12" s="790" t="s">
        <v>33</v>
      </c>
      <c r="V12" s="791"/>
      <c r="W12" s="61">
        <f>+IF(W9=0,0,1000/W9)</f>
        <v>0</v>
      </c>
      <c r="X12" s="62"/>
      <c r="Y12" s="24"/>
      <c r="Z12" s="24"/>
      <c r="AA12" s="35"/>
    </row>
    <row r="13" spans="1:28" ht="15" customHeight="1">
      <c r="A13" s="27" t="s">
        <v>34</v>
      </c>
      <c r="B13" s="57"/>
      <c r="C13" s="58">
        <v>0</v>
      </c>
      <c r="D13" s="48">
        <v>0</v>
      </c>
      <c r="E13" s="38"/>
      <c r="F13" s="49" t="s">
        <v>35</v>
      </c>
      <c r="G13" s="64"/>
      <c r="H13" s="65">
        <v>0</v>
      </c>
      <c r="I13" s="52">
        <v>0</v>
      </c>
      <c r="J13" s="33"/>
      <c r="K13" s="22"/>
      <c r="L13" s="66">
        <f>+(O10*1000)/S51</f>
        <v>8.5714285714285712</v>
      </c>
      <c r="M13" s="790" t="s">
        <v>36</v>
      </c>
      <c r="N13" s="791"/>
      <c r="O13" s="67">
        <f>+ROUND(L13,0)</f>
        <v>9</v>
      </c>
      <c r="P13" s="62">
        <v>150000</v>
      </c>
      <c r="Q13" s="24"/>
      <c r="R13" s="24"/>
      <c r="S13" s="24"/>
      <c r="T13" s="66">
        <f>+(W10*1000)/AA51</f>
        <v>0</v>
      </c>
      <c r="U13" s="792" t="s">
        <v>36</v>
      </c>
      <c r="V13" s="791"/>
      <c r="W13" s="67">
        <f>+ROUND(T13,0)</f>
        <v>0</v>
      </c>
      <c r="X13" s="62"/>
      <c r="Y13" s="24"/>
      <c r="Z13" s="24"/>
      <c r="AA13" s="35"/>
    </row>
    <row r="14" spans="1:28" ht="15" customHeight="1">
      <c r="A14" s="27" t="s">
        <v>37</v>
      </c>
      <c r="B14" s="57" t="s">
        <v>38</v>
      </c>
      <c r="C14" s="58">
        <v>5</v>
      </c>
      <c r="D14" s="48" t="e">
        <f>+#REF!</f>
        <v>#REF!</v>
      </c>
      <c r="E14" s="38" t="s">
        <v>39</v>
      </c>
      <c r="F14" s="49" t="s">
        <v>40</v>
      </c>
      <c r="G14" s="64"/>
      <c r="H14" s="65">
        <v>0</v>
      </c>
      <c r="I14" s="52">
        <v>0</v>
      </c>
      <c r="J14" s="33"/>
      <c r="K14" s="22"/>
      <c r="L14" s="66">
        <f>+(O11*O10)/S53</f>
        <v>6.666666666666667</v>
      </c>
      <c r="M14" s="790" t="s">
        <v>41</v>
      </c>
      <c r="N14" s="791"/>
      <c r="O14" s="67">
        <f>+ROUND(L14,0)</f>
        <v>7</v>
      </c>
      <c r="P14" s="62">
        <v>8000</v>
      </c>
      <c r="Q14" s="24"/>
      <c r="R14" s="24"/>
      <c r="S14" s="24"/>
      <c r="T14" s="66">
        <f>+(W11*W10)/AA53</f>
        <v>0</v>
      </c>
      <c r="U14" s="792" t="s">
        <v>41</v>
      </c>
      <c r="V14" s="791"/>
      <c r="W14" s="67">
        <f>+ROUND(T14,0)</f>
        <v>0</v>
      </c>
      <c r="X14" s="62"/>
      <c r="Y14" s="24"/>
      <c r="Z14" s="24"/>
      <c r="AA14" s="35"/>
    </row>
    <row r="15" spans="1:28" ht="27" customHeight="1">
      <c r="A15" s="27" t="s">
        <v>42</v>
      </c>
      <c r="B15" s="68" t="s">
        <v>43</v>
      </c>
      <c r="C15" s="58">
        <v>1</v>
      </c>
      <c r="D15" s="48" t="e">
        <f>+#REF!</f>
        <v>#REF!</v>
      </c>
      <c r="E15" s="38"/>
      <c r="F15" s="49" t="s">
        <v>44</v>
      </c>
      <c r="G15" s="64"/>
      <c r="H15" s="65">
        <v>0</v>
      </c>
      <c r="I15" s="52">
        <v>0</v>
      </c>
      <c r="J15" s="33"/>
      <c r="K15" s="22"/>
      <c r="L15" s="8"/>
      <c r="M15" s="790" t="s">
        <v>45</v>
      </c>
      <c r="N15" s="791"/>
      <c r="O15" s="67">
        <f>+O11+(O11*S56)</f>
        <v>366.66666666666663</v>
      </c>
      <c r="P15" s="62"/>
      <c r="Q15" s="24"/>
      <c r="R15" s="24"/>
      <c r="S15" s="35"/>
      <c r="U15" s="790" t="s">
        <v>45</v>
      </c>
      <c r="V15" s="791"/>
      <c r="W15" s="67">
        <f>+W11+(W11*AA56)</f>
        <v>0</v>
      </c>
      <c r="X15" s="62">
        <v>0</v>
      </c>
      <c r="Y15" s="24"/>
      <c r="Z15" s="24"/>
      <c r="AA15" s="35"/>
    </row>
    <row r="16" spans="1:28" ht="15" customHeight="1">
      <c r="A16" s="27" t="s">
        <v>46</v>
      </c>
      <c r="B16" s="46"/>
      <c r="C16" s="56"/>
      <c r="D16" s="69">
        <v>69600</v>
      </c>
      <c r="E16" s="38"/>
      <c r="F16" s="49" t="s">
        <v>47</v>
      </c>
      <c r="G16" s="64"/>
      <c r="H16" s="65">
        <v>0</v>
      </c>
      <c r="I16" s="52">
        <v>0</v>
      </c>
      <c r="J16" s="33"/>
      <c r="K16" s="22"/>
      <c r="L16" s="8"/>
      <c r="M16" s="70" t="s">
        <v>48</v>
      </c>
      <c r="N16" s="71" t="s">
        <v>27</v>
      </c>
      <c r="O16" s="72"/>
      <c r="P16" s="62">
        <v>2000</v>
      </c>
      <c r="Q16" s="24"/>
      <c r="R16" s="24"/>
      <c r="S16" s="35"/>
      <c r="U16" s="70" t="s">
        <v>48</v>
      </c>
      <c r="V16" s="71"/>
      <c r="W16" s="72">
        <v>0</v>
      </c>
      <c r="X16" s="62">
        <v>0</v>
      </c>
      <c r="Y16" s="24"/>
      <c r="Z16" s="24"/>
      <c r="AA16" s="35"/>
    </row>
    <row r="17" spans="1:32" ht="15" customHeight="1">
      <c r="A17" s="27" t="s">
        <v>49</v>
      </c>
      <c r="B17" s="46"/>
      <c r="C17" s="55">
        <v>0.02</v>
      </c>
      <c r="D17" s="73"/>
      <c r="E17" s="74"/>
      <c r="F17" s="49" t="s">
        <v>50</v>
      </c>
      <c r="G17" s="50"/>
      <c r="H17" s="75"/>
      <c r="I17" s="76">
        <v>0</v>
      </c>
      <c r="J17" s="33"/>
      <c r="K17" s="22"/>
      <c r="L17" s="8"/>
      <c r="M17" s="70" t="s">
        <v>51</v>
      </c>
      <c r="N17" s="71" t="s">
        <v>39</v>
      </c>
      <c r="O17" s="72"/>
      <c r="P17" s="62">
        <v>30000</v>
      </c>
      <c r="Q17" s="24"/>
      <c r="R17" s="24"/>
      <c r="S17" s="35"/>
      <c r="U17" s="70" t="s">
        <v>51</v>
      </c>
      <c r="V17" s="71"/>
      <c r="W17" s="72">
        <v>0</v>
      </c>
      <c r="X17" s="62">
        <v>0</v>
      </c>
      <c r="Y17" s="24"/>
      <c r="Z17" s="24"/>
      <c r="AA17" s="35"/>
    </row>
    <row r="18" spans="1:32" ht="15" customHeight="1" thickBot="1">
      <c r="A18" s="27" t="s">
        <v>52</v>
      </c>
      <c r="B18" s="46"/>
      <c r="C18" s="77">
        <v>0.1</v>
      </c>
      <c r="D18" s="73"/>
      <c r="E18" s="74"/>
      <c r="F18" s="49" t="s">
        <v>53</v>
      </c>
      <c r="G18" s="50"/>
      <c r="H18" s="59">
        <v>0.02</v>
      </c>
      <c r="I18" s="78"/>
      <c r="J18" s="78"/>
      <c r="K18" s="22"/>
      <c r="L18" s="8"/>
      <c r="M18" s="790" t="s">
        <v>54</v>
      </c>
      <c r="N18" s="791"/>
      <c r="O18" s="79"/>
      <c r="P18" s="80">
        <v>53118</v>
      </c>
      <c r="Q18" s="24"/>
      <c r="R18" s="24"/>
      <c r="S18" s="35"/>
      <c r="U18" s="790" t="s">
        <v>54</v>
      </c>
      <c r="V18" s="791"/>
      <c r="W18" s="79"/>
      <c r="X18" s="62"/>
      <c r="Y18" s="24"/>
      <c r="Z18" s="24"/>
      <c r="AA18" s="35"/>
    </row>
    <row r="19" spans="1:32" ht="26.25" customHeight="1" thickBot="1">
      <c r="A19" s="4" t="s">
        <v>55</v>
      </c>
      <c r="B19" s="46"/>
      <c r="C19" s="81">
        <v>9.2799999999999994E-2</v>
      </c>
      <c r="D19" s="82" t="s">
        <v>56</v>
      </c>
      <c r="E19" s="83">
        <v>1</v>
      </c>
      <c r="F19" s="49" t="s">
        <v>57</v>
      </c>
      <c r="G19" s="50"/>
      <c r="H19" s="84">
        <v>0.15</v>
      </c>
      <c r="I19" s="78"/>
      <c r="J19" s="78"/>
      <c r="K19" s="22"/>
      <c r="L19" s="8"/>
      <c r="M19" s="790" t="s">
        <v>58</v>
      </c>
      <c r="N19" s="791"/>
      <c r="O19" s="85">
        <v>0.1</v>
      </c>
      <c r="P19" s="24"/>
      <c r="Q19" s="24"/>
      <c r="R19" s="24"/>
      <c r="S19" s="35"/>
      <c r="U19" s="790" t="s">
        <v>58</v>
      </c>
      <c r="V19" s="791"/>
      <c r="W19" s="85">
        <v>0.1</v>
      </c>
      <c r="X19" s="24"/>
      <c r="Y19" s="24"/>
      <c r="Z19" s="24"/>
      <c r="AA19" s="35"/>
      <c r="AD19" s="693">
        <f>+C19+3%</f>
        <v>0.12279999999999999</v>
      </c>
    </row>
    <row r="20" spans="1:32" ht="15" customHeight="1" thickBot="1">
      <c r="A20" s="86"/>
      <c r="B20" s="87"/>
      <c r="C20" s="73"/>
      <c r="D20" s="28"/>
      <c r="E20" s="38"/>
      <c r="F20" s="88" t="e">
        <f>+#REF!</f>
        <v>#REF!</v>
      </c>
      <c r="G20" s="50"/>
      <c r="H20" s="59" t="e">
        <f>+#REF!</f>
        <v>#REF!</v>
      </c>
      <c r="I20" s="89" t="s">
        <v>56</v>
      </c>
      <c r="J20" s="90">
        <f>[156]Objetivos!K30</f>
        <v>0</v>
      </c>
      <c r="K20" s="91" t="s">
        <v>59</v>
      </c>
      <c r="L20" s="92"/>
      <c r="M20" s="790" t="s">
        <v>60</v>
      </c>
      <c r="N20" s="791"/>
      <c r="O20" s="93">
        <v>0.02</v>
      </c>
      <c r="P20" s="24"/>
      <c r="Q20" s="94"/>
      <c r="R20" s="95"/>
      <c r="S20" s="35"/>
      <c r="U20" s="790" t="s">
        <v>60</v>
      </c>
      <c r="V20" s="791"/>
      <c r="W20" s="93">
        <v>0.02</v>
      </c>
      <c r="X20" s="24"/>
      <c r="Y20" s="94"/>
      <c r="Z20" s="95"/>
      <c r="AA20" s="35"/>
    </row>
    <row r="21" spans="1:32" ht="17.25" customHeight="1" thickBot="1">
      <c r="A21" s="96" t="s">
        <v>61</v>
      </c>
      <c r="B21" s="97">
        <v>2024</v>
      </c>
      <c r="C21" s="73"/>
      <c r="D21" s="73"/>
      <c r="E21" s="98"/>
      <c r="F21" s="99"/>
      <c r="G21" s="100"/>
      <c r="H21" s="78"/>
      <c r="I21" s="33"/>
      <c r="J21" s="33"/>
      <c r="K21" s="101"/>
      <c r="L21" s="8"/>
      <c r="M21" s="102" t="e">
        <f>+F20</f>
        <v>#REF!</v>
      </c>
      <c r="N21" s="103"/>
      <c r="O21" s="104">
        <v>0</v>
      </c>
      <c r="P21" s="24"/>
      <c r="Q21" s="777" t="s">
        <v>62</v>
      </c>
      <c r="R21" s="777"/>
      <c r="S21" s="778"/>
      <c r="U21" s="102">
        <f>+N20</f>
        <v>0</v>
      </c>
      <c r="V21" s="103"/>
      <c r="W21" s="93" t="e">
        <f>+#REF!</f>
        <v>#REF!</v>
      </c>
      <c r="X21" s="24"/>
      <c r="Y21" s="777" t="s">
        <v>62</v>
      </c>
      <c r="Z21" s="777"/>
      <c r="AA21" s="778"/>
    </row>
    <row r="22" spans="1:32" ht="29.25" customHeight="1" thickBot="1">
      <c r="A22" s="105" t="s">
        <v>63</v>
      </c>
      <c r="B22" s="106" t="s">
        <v>64</v>
      </c>
      <c r="C22" s="107" t="s">
        <v>65</v>
      </c>
      <c r="D22" s="107" t="s">
        <v>66</v>
      </c>
      <c r="E22" s="108" t="s">
        <v>67</v>
      </c>
      <c r="F22" s="109" t="s">
        <v>61</v>
      </c>
      <c r="G22" s="110">
        <f>+[156]Objetivos!$Q$11-1</f>
        <v>2020</v>
      </c>
      <c r="H22" s="111"/>
      <c r="I22" s="111"/>
      <c r="J22" s="112"/>
      <c r="K22" s="113"/>
      <c r="L22" s="8"/>
      <c r="M22" s="114" t="s">
        <v>68</v>
      </c>
      <c r="N22" s="114">
        <f>+[156]Objetivos!K31</f>
        <v>0</v>
      </c>
      <c r="O22" s="114" t="s">
        <v>69</v>
      </c>
      <c r="P22" s="24"/>
      <c r="Q22" s="115">
        <f>+[156]Objetivos!N31</f>
        <v>0</v>
      </c>
      <c r="R22" s="116"/>
      <c r="S22" s="117" t="s">
        <v>70</v>
      </c>
      <c r="U22" s="114" t="s">
        <v>68</v>
      </c>
      <c r="V22" s="114">
        <f>+[156]Objetivos!S31</f>
        <v>0</v>
      </c>
      <c r="W22" s="114" t="s">
        <v>69</v>
      </c>
      <c r="X22" s="24"/>
      <c r="Y22" s="115"/>
      <c r="Z22" s="116"/>
      <c r="AA22" s="117" t="s">
        <v>70</v>
      </c>
    </row>
    <row r="23" spans="1:32" ht="18.75" customHeight="1" thickBot="1">
      <c r="A23" s="779" t="s">
        <v>71</v>
      </c>
      <c r="B23" s="780"/>
      <c r="C23" s="780"/>
      <c r="D23" s="780"/>
      <c r="E23" s="781"/>
      <c r="F23" s="118" t="s">
        <v>63</v>
      </c>
      <c r="G23" s="119" t="s">
        <v>64</v>
      </c>
      <c r="H23" s="120" t="s">
        <v>65</v>
      </c>
      <c r="I23" s="120" t="s">
        <v>66</v>
      </c>
      <c r="J23" s="121" t="s">
        <v>67</v>
      </c>
      <c r="K23" s="121" t="s">
        <v>72</v>
      </c>
      <c r="L23" s="8"/>
      <c r="M23" s="23"/>
      <c r="N23" s="24"/>
      <c r="O23" s="24"/>
      <c r="P23" s="24"/>
      <c r="Q23" s="24"/>
      <c r="R23" s="24"/>
      <c r="S23" s="35"/>
      <c r="U23" s="23"/>
      <c r="V23" s="24"/>
      <c r="W23" s="24"/>
      <c r="X23" s="24"/>
      <c r="Y23" s="24"/>
      <c r="Z23" s="24"/>
      <c r="AA23" s="35"/>
    </row>
    <row r="24" spans="1:32" ht="15.75" thickBot="1">
      <c r="A24" s="122" t="s">
        <v>73</v>
      </c>
      <c r="B24" s="788" t="s">
        <v>74</v>
      </c>
      <c r="C24" s="789"/>
      <c r="D24" s="123"/>
      <c r="E24" s="124"/>
      <c r="F24" s="125" t="s">
        <v>71</v>
      </c>
      <c r="G24" s="125"/>
      <c r="H24" s="125"/>
      <c r="I24" s="125"/>
      <c r="J24" s="125"/>
      <c r="K24" s="126"/>
      <c r="L24" s="8"/>
      <c r="M24" s="127" t="s">
        <v>61</v>
      </c>
      <c r="N24" s="128">
        <f>+[156]Objetivos!$Q$11</f>
        <v>2021</v>
      </c>
      <c r="O24" s="129"/>
      <c r="P24" s="129"/>
      <c r="Q24" s="129"/>
      <c r="R24" s="129"/>
      <c r="S24" s="130"/>
      <c r="U24" s="127" t="s">
        <v>61</v>
      </c>
      <c r="V24" s="128">
        <f>+[156]Objetivos!$Q$11</f>
        <v>2021</v>
      </c>
      <c r="W24" s="129"/>
      <c r="X24" s="129"/>
      <c r="Y24" s="129"/>
      <c r="Z24" s="129"/>
      <c r="AA24" s="130"/>
    </row>
    <row r="25" spans="1:32" ht="15.95" customHeight="1">
      <c r="A25" s="131" t="s">
        <v>75</v>
      </c>
      <c r="B25" s="132" t="s">
        <v>76</v>
      </c>
      <c r="C25" s="133">
        <f>+IF(E19&gt;0,C96,0)</f>
        <v>10000</v>
      </c>
      <c r="D25" s="134">
        <f>ROUND(IF(C25&gt;0,D16/(C25/C99),0),0)</f>
        <v>7</v>
      </c>
      <c r="E25" s="135">
        <f>+ROUND(C25*D25,0)</f>
        <v>70000</v>
      </c>
      <c r="F25" s="136" t="s">
        <v>73</v>
      </c>
      <c r="G25" s="137" t="s">
        <v>74</v>
      </c>
      <c r="H25" s="138"/>
      <c r="I25" s="139"/>
      <c r="J25" s="136"/>
      <c r="K25" s="140"/>
      <c r="L25" s="8"/>
      <c r="M25" s="783" t="s">
        <v>77</v>
      </c>
      <c r="N25" s="785" t="s">
        <v>78</v>
      </c>
      <c r="O25" s="786"/>
      <c r="P25" s="787"/>
      <c r="Q25" s="783" t="s">
        <v>79</v>
      </c>
      <c r="R25" s="141" t="s">
        <v>80</v>
      </c>
      <c r="S25" s="783" t="s">
        <v>81</v>
      </c>
      <c r="U25" s="783" t="s">
        <v>77</v>
      </c>
      <c r="V25" s="785" t="s">
        <v>78</v>
      </c>
      <c r="W25" s="786"/>
      <c r="X25" s="787"/>
      <c r="Y25" s="783" t="s">
        <v>79</v>
      </c>
      <c r="Z25" s="141" t="s">
        <v>80</v>
      </c>
      <c r="AA25" s="783" t="s">
        <v>81</v>
      </c>
      <c r="AB25" s="10">
        <v>69600</v>
      </c>
      <c r="AC25" s="697">
        <f>+E25/AB25</f>
        <v>1.0057471264367817</v>
      </c>
    </row>
    <row r="26" spans="1:32" ht="15.95" customHeight="1" thickBot="1">
      <c r="A26" s="131" t="s">
        <v>82</v>
      </c>
      <c r="B26" s="132" t="s">
        <v>83</v>
      </c>
      <c r="C26" s="133">
        <f>+IF(E19&gt;0,C9,0)</f>
        <v>1111</v>
      </c>
      <c r="D26" s="134">
        <f>ROUND(+IF(E19&gt;0,(D16*C100)/C26,0),0)</f>
        <v>313</v>
      </c>
      <c r="E26" s="135">
        <f t="shared" ref="E26:E34" si="0">+ROUND(C26*D26,0)</f>
        <v>347743</v>
      </c>
      <c r="F26" s="142" t="s">
        <v>84</v>
      </c>
      <c r="G26" s="143" t="s">
        <v>76</v>
      </c>
      <c r="H26" s="144">
        <f>+IF(J20&gt;0,H96,0)</f>
        <v>0</v>
      </c>
      <c r="I26" s="145">
        <f>IF(H26&gt;0,I17/(H26/H99),0)</f>
        <v>0</v>
      </c>
      <c r="J26" s="146">
        <f>+H26*I26</f>
        <v>0</v>
      </c>
      <c r="K26" s="147"/>
      <c r="L26" s="8"/>
      <c r="M26" s="784"/>
      <c r="N26" s="148" t="s">
        <v>65</v>
      </c>
      <c r="O26" s="149" t="s">
        <v>85</v>
      </c>
      <c r="P26" s="150" t="s">
        <v>86</v>
      </c>
      <c r="Q26" s="784"/>
      <c r="R26" s="151"/>
      <c r="S26" s="784"/>
      <c r="U26" s="784"/>
      <c r="V26" s="148" t="s">
        <v>65</v>
      </c>
      <c r="W26" s="149" t="s">
        <v>85</v>
      </c>
      <c r="X26" s="150" t="s">
        <v>86</v>
      </c>
      <c r="Y26" s="784"/>
      <c r="Z26" s="151"/>
      <c r="AA26" s="784"/>
      <c r="AB26" s="10">
        <v>69600</v>
      </c>
      <c r="AC26" s="697">
        <f t="shared" ref="AC26:AC33" si="1">+E26/AB26</f>
        <v>4.9963074712643678</v>
      </c>
    </row>
    <row r="27" spans="1:32" ht="15.95" customHeight="1">
      <c r="A27" s="131" t="s">
        <v>87</v>
      </c>
      <c r="B27" s="132" t="s">
        <v>88</v>
      </c>
      <c r="C27" s="133">
        <f>+IF(E19&gt;0,C9,0)</f>
        <v>1111</v>
      </c>
      <c r="D27" s="134">
        <f>ROUND(+IF(E19&gt;0,(D16/C101),0),0)</f>
        <v>748</v>
      </c>
      <c r="E27" s="135">
        <f t="shared" si="0"/>
        <v>831028</v>
      </c>
      <c r="F27" s="142" t="s">
        <v>82</v>
      </c>
      <c r="G27" s="143" t="s">
        <v>83</v>
      </c>
      <c r="H27" s="144">
        <f>+IF($J$20&gt;0,$H$9+$H$10,0)</f>
        <v>0</v>
      </c>
      <c r="I27" s="145">
        <f>+IF(J20&gt;0,(I17*H100)/H27,0)</f>
        <v>0</v>
      </c>
      <c r="J27" s="146">
        <f t="shared" ref="J27:J35" si="2">+H27*I27</f>
        <v>0</v>
      </c>
      <c r="K27" s="147"/>
      <c r="L27" s="8"/>
      <c r="M27" s="152" t="s">
        <v>89</v>
      </c>
      <c r="N27" s="153"/>
      <c r="O27" s="153"/>
      <c r="P27" s="153"/>
      <c r="Q27" s="153"/>
      <c r="R27" s="153"/>
      <c r="S27" s="154"/>
      <c r="U27" s="152" t="s">
        <v>89</v>
      </c>
      <c r="V27" s="153"/>
      <c r="W27" s="153"/>
      <c r="X27" s="153"/>
      <c r="Y27" s="153"/>
      <c r="Z27" s="153"/>
      <c r="AA27" s="154"/>
      <c r="AB27" s="10">
        <v>69600</v>
      </c>
      <c r="AC27" s="697">
        <f t="shared" si="1"/>
        <v>11.940057471264367</v>
      </c>
    </row>
    <row r="28" spans="1:32" ht="15.95" customHeight="1">
      <c r="A28" s="131" t="s">
        <v>90</v>
      </c>
      <c r="B28" s="132" t="s">
        <v>91</v>
      </c>
      <c r="C28" s="133">
        <f>+IF(E19&gt;0,C9,0)</f>
        <v>1111</v>
      </c>
      <c r="D28" s="134">
        <f>ROUND(+IF(E19&gt;0,D16/C102,0),0)</f>
        <v>881</v>
      </c>
      <c r="E28" s="135">
        <f t="shared" si="0"/>
        <v>978791</v>
      </c>
      <c r="F28" s="155" t="s">
        <v>87</v>
      </c>
      <c r="G28" s="143" t="s">
        <v>88</v>
      </c>
      <c r="H28" s="144">
        <f t="shared" ref="H28:H33" si="3">+IF($J$20&gt;0,$H$9+$H$10,0)</f>
        <v>0</v>
      </c>
      <c r="I28" s="145">
        <f>+IF(J20&gt;0,(I17/H101),0)</f>
        <v>0</v>
      </c>
      <c r="J28" s="146">
        <f t="shared" si="2"/>
        <v>0</v>
      </c>
      <c r="K28" s="147"/>
      <c r="L28" s="8"/>
      <c r="M28" s="156" t="s">
        <v>82</v>
      </c>
      <c r="N28" s="157">
        <v>5</v>
      </c>
      <c r="O28" s="45">
        <f t="shared" ref="O28:O33" si="4">+IF(N28&gt;0,$P$18,0)</f>
        <v>53118</v>
      </c>
      <c r="P28" s="158">
        <f t="shared" ref="P28:P33" si="5">+N28*O28</f>
        <v>265590</v>
      </c>
      <c r="Q28" s="159">
        <f t="shared" ref="Q28:Q33" si="6">+P28/1000</f>
        <v>265.58999999999997</v>
      </c>
      <c r="R28" s="160"/>
      <c r="S28" s="161"/>
      <c r="U28" s="156" t="s">
        <v>82</v>
      </c>
      <c r="V28" s="157"/>
      <c r="W28" s="45">
        <f t="shared" ref="W28:W33" si="7">+IF(V28&gt;0,$P$18,0)</f>
        <v>0</v>
      </c>
      <c r="X28" s="158">
        <f t="shared" ref="X28:X33" si="8">+V28*W28</f>
        <v>0</v>
      </c>
      <c r="Y28" s="159">
        <f t="shared" ref="Y28:Y33" si="9">+X28/1000</f>
        <v>0</v>
      </c>
      <c r="Z28" s="160"/>
      <c r="AA28" s="161"/>
      <c r="AB28" s="10">
        <v>69600</v>
      </c>
      <c r="AC28" s="697">
        <f t="shared" si="1"/>
        <v>14.06308908045977</v>
      </c>
    </row>
    <row r="29" spans="1:32" ht="15.95" customHeight="1">
      <c r="A29" s="131" t="s">
        <v>92</v>
      </c>
      <c r="B29" s="132" t="s">
        <v>83</v>
      </c>
      <c r="C29" s="133">
        <f>+IF(E19&gt;0,C9,0)</f>
        <v>1111</v>
      </c>
      <c r="D29" s="134">
        <f>ROUND(+IF(E19&gt;0,(D16*C103)/C29,0),0)</f>
        <v>125</v>
      </c>
      <c r="E29" s="135">
        <f t="shared" si="0"/>
        <v>138875</v>
      </c>
      <c r="F29" s="155" t="s">
        <v>90</v>
      </c>
      <c r="G29" s="143" t="s">
        <v>91</v>
      </c>
      <c r="H29" s="144">
        <f t="shared" si="3"/>
        <v>0</v>
      </c>
      <c r="I29" s="145">
        <f>+IF(J20&gt;0,I17/H102,0)</f>
        <v>0</v>
      </c>
      <c r="J29" s="146">
        <f t="shared" si="2"/>
        <v>0</v>
      </c>
      <c r="K29" s="147"/>
      <c r="L29" s="8"/>
      <c r="M29" s="156" t="s">
        <v>90</v>
      </c>
      <c r="N29" s="157">
        <v>6</v>
      </c>
      <c r="O29" s="45">
        <f t="shared" si="4"/>
        <v>53118</v>
      </c>
      <c r="P29" s="158">
        <f t="shared" si="5"/>
        <v>318708</v>
      </c>
      <c r="Q29" s="159">
        <f t="shared" si="6"/>
        <v>318.70800000000003</v>
      </c>
      <c r="R29" s="160"/>
      <c r="S29" s="161"/>
      <c r="U29" s="156" t="s">
        <v>90</v>
      </c>
      <c r="V29" s="157"/>
      <c r="W29" s="45">
        <f t="shared" si="7"/>
        <v>0</v>
      </c>
      <c r="X29" s="158">
        <f t="shared" si="8"/>
        <v>0</v>
      </c>
      <c r="Y29" s="159">
        <f t="shared" si="9"/>
        <v>0</v>
      </c>
      <c r="Z29" s="160"/>
      <c r="AA29" s="161"/>
      <c r="AB29" s="10">
        <v>69600</v>
      </c>
      <c r="AC29" s="697">
        <f t="shared" si="1"/>
        <v>1.9953304597701149</v>
      </c>
      <c r="AF29" s="698">
        <f>1/12</f>
        <v>8.3333333333333329E-2</v>
      </c>
    </row>
    <row r="30" spans="1:32" ht="15.95" customHeight="1">
      <c r="A30" s="131" t="s">
        <v>93</v>
      </c>
      <c r="B30" s="132" t="s">
        <v>83</v>
      </c>
      <c r="C30" s="133">
        <f>+IF(E19&gt;0,C9,0)</f>
        <v>1111</v>
      </c>
      <c r="D30" s="134">
        <f>ROUND(+IF(E19&gt;0,(D16*C104)/C30,0),0)</f>
        <v>188</v>
      </c>
      <c r="E30" s="135">
        <f t="shared" si="0"/>
        <v>208868</v>
      </c>
      <c r="F30" s="142" t="s">
        <v>92</v>
      </c>
      <c r="G30" s="143" t="s">
        <v>83</v>
      </c>
      <c r="H30" s="144">
        <f t="shared" si="3"/>
        <v>0</v>
      </c>
      <c r="I30" s="145">
        <f>+IF(J20&gt;0,(I17*H103)/H30,0)</f>
        <v>0</v>
      </c>
      <c r="J30" s="146">
        <f t="shared" si="2"/>
        <v>0</v>
      </c>
      <c r="K30" s="147"/>
      <c r="L30" s="8"/>
      <c r="M30" s="156" t="s">
        <v>94</v>
      </c>
      <c r="N30" s="157">
        <v>6</v>
      </c>
      <c r="O30" s="45">
        <f t="shared" si="4"/>
        <v>53118</v>
      </c>
      <c r="P30" s="158">
        <f t="shared" si="5"/>
        <v>318708</v>
      </c>
      <c r="Q30" s="159">
        <f t="shared" si="6"/>
        <v>318.70800000000003</v>
      </c>
      <c r="R30" s="160"/>
      <c r="S30" s="161"/>
      <c r="U30" s="156" t="s">
        <v>94</v>
      </c>
      <c r="V30" s="157"/>
      <c r="W30" s="45">
        <f t="shared" si="7"/>
        <v>0</v>
      </c>
      <c r="X30" s="158">
        <f t="shared" si="8"/>
        <v>0</v>
      </c>
      <c r="Y30" s="159">
        <f t="shared" si="9"/>
        <v>0</v>
      </c>
      <c r="Z30" s="160"/>
      <c r="AA30" s="161"/>
      <c r="AB30" s="10">
        <v>69600</v>
      </c>
      <c r="AC30" s="697">
        <f t="shared" si="1"/>
        <v>3.0009770114942529</v>
      </c>
    </row>
    <row r="31" spans="1:32" ht="15.95" customHeight="1">
      <c r="A31" s="131" t="s">
        <v>95</v>
      </c>
      <c r="B31" s="132" t="s">
        <v>83</v>
      </c>
      <c r="C31" s="133">
        <f>+IF(E19&gt;0,C9,0)</f>
        <v>1111</v>
      </c>
      <c r="D31" s="134">
        <f>+ROUND(IF(E19&gt;0,D16/C105,0),0)</f>
        <v>314</v>
      </c>
      <c r="E31" s="135">
        <f t="shared" si="0"/>
        <v>348854</v>
      </c>
      <c r="F31" s="142" t="s">
        <v>93</v>
      </c>
      <c r="G31" s="143" t="s">
        <v>83</v>
      </c>
      <c r="H31" s="144">
        <f t="shared" si="3"/>
        <v>0</v>
      </c>
      <c r="I31" s="145">
        <f>+IF(J20&gt;0,(I17*H104)/H31,0)</f>
        <v>0</v>
      </c>
      <c r="J31" s="146">
        <f t="shared" si="2"/>
        <v>0</v>
      </c>
      <c r="K31" s="147"/>
      <c r="L31" s="8"/>
      <c r="M31" s="156" t="s">
        <v>96</v>
      </c>
      <c r="N31" s="157">
        <v>5</v>
      </c>
      <c r="O31" s="45">
        <f t="shared" si="4"/>
        <v>53118</v>
      </c>
      <c r="P31" s="158">
        <f t="shared" si="5"/>
        <v>265590</v>
      </c>
      <c r="Q31" s="159">
        <f t="shared" si="6"/>
        <v>265.58999999999997</v>
      </c>
      <c r="R31" s="160"/>
      <c r="S31" s="161"/>
      <c r="U31" s="156" t="s">
        <v>96</v>
      </c>
      <c r="V31" s="157"/>
      <c r="W31" s="45">
        <f t="shared" si="7"/>
        <v>0</v>
      </c>
      <c r="X31" s="158">
        <f t="shared" si="8"/>
        <v>0</v>
      </c>
      <c r="Y31" s="159">
        <f t="shared" si="9"/>
        <v>0</v>
      </c>
      <c r="Z31" s="160"/>
      <c r="AA31" s="161"/>
      <c r="AB31" s="10">
        <v>69600</v>
      </c>
      <c r="AC31" s="697">
        <f t="shared" si="1"/>
        <v>5.0122701149425284</v>
      </c>
    </row>
    <row r="32" spans="1:32" ht="15.95" customHeight="1">
      <c r="A32" s="131" t="s">
        <v>97</v>
      </c>
      <c r="B32" s="132" t="s">
        <v>83</v>
      </c>
      <c r="C32" s="133">
        <f>+IF(E19&gt;0,C9,0)</f>
        <v>1111</v>
      </c>
      <c r="D32" s="134">
        <f>ROUND(+IF(E19&gt;0,(D16*C106)/C32,0),0)</f>
        <v>125</v>
      </c>
      <c r="E32" s="135">
        <f t="shared" si="0"/>
        <v>138875</v>
      </c>
      <c r="F32" s="142" t="s">
        <v>95</v>
      </c>
      <c r="G32" s="143" t="s">
        <v>83</v>
      </c>
      <c r="H32" s="144">
        <f t="shared" si="3"/>
        <v>0</v>
      </c>
      <c r="I32" s="145">
        <f>+IF(J20&gt;0,I17/H105,0)</f>
        <v>0</v>
      </c>
      <c r="J32" s="146">
        <f t="shared" si="2"/>
        <v>0</v>
      </c>
      <c r="K32" s="147"/>
      <c r="L32" s="8"/>
      <c r="M32" s="156" t="s">
        <v>98</v>
      </c>
      <c r="N32" s="157">
        <v>6</v>
      </c>
      <c r="O32" s="45">
        <f t="shared" si="4"/>
        <v>53118</v>
      </c>
      <c r="P32" s="158">
        <f t="shared" si="5"/>
        <v>318708</v>
      </c>
      <c r="Q32" s="159">
        <f t="shared" si="6"/>
        <v>318.70800000000003</v>
      </c>
      <c r="R32" s="160"/>
      <c r="S32" s="161"/>
      <c r="U32" s="156" t="s">
        <v>98</v>
      </c>
      <c r="V32" s="157"/>
      <c r="W32" s="45">
        <f t="shared" si="7"/>
        <v>0</v>
      </c>
      <c r="X32" s="158">
        <f t="shared" si="8"/>
        <v>0</v>
      </c>
      <c r="Y32" s="159">
        <f t="shared" si="9"/>
        <v>0</v>
      </c>
      <c r="Z32" s="160"/>
      <c r="AA32" s="161"/>
      <c r="AB32" s="10">
        <v>69600</v>
      </c>
      <c r="AC32" s="697">
        <f t="shared" si="1"/>
        <v>1.9953304597701149</v>
      </c>
    </row>
    <row r="33" spans="1:30" ht="15.95" customHeight="1">
      <c r="A33" s="131" t="s">
        <v>99</v>
      </c>
      <c r="B33" s="132" t="s">
        <v>83</v>
      </c>
      <c r="C33" s="133">
        <f>+ROUND(IF(E19&gt;0,C9*C10,0),0)</f>
        <v>111</v>
      </c>
      <c r="D33" s="134">
        <f>+ROUND(IF(E19&gt;0,D16/C107,0),0)</f>
        <v>314</v>
      </c>
      <c r="E33" s="135">
        <f t="shared" si="0"/>
        <v>34854</v>
      </c>
      <c r="F33" s="142" t="s">
        <v>97</v>
      </c>
      <c r="G33" s="143" t="s">
        <v>83</v>
      </c>
      <c r="H33" s="144">
        <f t="shared" si="3"/>
        <v>0</v>
      </c>
      <c r="I33" s="145">
        <f>+IF(J20&gt;0,(I17*H106)/H33,0)</f>
        <v>0</v>
      </c>
      <c r="J33" s="146">
        <f t="shared" si="2"/>
        <v>0</v>
      </c>
      <c r="K33" s="147"/>
      <c r="L33" s="8"/>
      <c r="M33" s="162" t="s">
        <v>100</v>
      </c>
      <c r="N33" s="157">
        <v>15</v>
      </c>
      <c r="O33" s="45">
        <f t="shared" si="4"/>
        <v>53118</v>
      </c>
      <c r="P33" s="158">
        <f t="shared" si="5"/>
        <v>796770</v>
      </c>
      <c r="Q33" s="159">
        <f t="shared" si="6"/>
        <v>796.77</v>
      </c>
      <c r="R33" s="160"/>
      <c r="S33" s="161"/>
      <c r="U33" s="162" t="s">
        <v>100</v>
      </c>
      <c r="V33" s="157"/>
      <c r="W33" s="45">
        <f t="shared" si="7"/>
        <v>0</v>
      </c>
      <c r="X33" s="158">
        <f t="shared" si="8"/>
        <v>0</v>
      </c>
      <c r="Y33" s="159">
        <f t="shared" si="9"/>
        <v>0</v>
      </c>
      <c r="Z33" s="160"/>
      <c r="AA33" s="161"/>
      <c r="AB33" s="10">
        <v>69600</v>
      </c>
      <c r="AC33" s="697">
        <f t="shared" si="1"/>
        <v>0.50077586206896552</v>
      </c>
    </row>
    <row r="34" spans="1:30" ht="15.95" customHeight="1" thickBot="1">
      <c r="A34" s="163" t="s">
        <v>101</v>
      </c>
      <c r="B34" s="132" t="s">
        <v>88</v>
      </c>
      <c r="C34" s="133">
        <f>+IF(E19&gt;0,C9,0)</f>
        <v>1111</v>
      </c>
      <c r="D34" s="134">
        <f>ROUND(IF(C34&gt;0,(D16*C108)/C34,0),0)</f>
        <v>0</v>
      </c>
      <c r="E34" s="135">
        <f t="shared" si="0"/>
        <v>0</v>
      </c>
      <c r="F34" s="142" t="s">
        <v>99</v>
      </c>
      <c r="G34" s="143" t="s">
        <v>83</v>
      </c>
      <c r="H34" s="144">
        <f>+IF(J20&gt;0,(H9+H10)*H11,0)</f>
        <v>0</v>
      </c>
      <c r="I34" s="145">
        <f>+IF(J20&gt;0,I17/H107,0)</f>
        <v>0</v>
      </c>
      <c r="J34" s="146">
        <f t="shared" si="2"/>
        <v>0</v>
      </c>
      <c r="K34" s="147"/>
      <c r="L34" s="8"/>
      <c r="M34" s="164" t="s">
        <v>102</v>
      </c>
      <c r="N34" s="165">
        <f>SUM(N28:N33)</f>
        <v>43</v>
      </c>
      <c r="O34" s="166"/>
      <c r="P34" s="167">
        <f>SUM(P28:P33)</f>
        <v>2284074</v>
      </c>
      <c r="Q34" s="168">
        <f>SUM(Q28:Q33)</f>
        <v>2284.0740000000001</v>
      </c>
      <c r="R34" s="169"/>
      <c r="S34" s="168">
        <f>+P34*Q22</f>
        <v>0</v>
      </c>
      <c r="U34" s="164" t="s">
        <v>102</v>
      </c>
      <c r="V34" s="165">
        <f>SUM(V28:V33)</f>
        <v>0</v>
      </c>
      <c r="W34" s="166"/>
      <c r="X34" s="167">
        <f>SUM(X28:X33)</f>
        <v>0</v>
      </c>
      <c r="Y34" s="168">
        <f>SUM(Y28:Y33)</f>
        <v>0</v>
      </c>
      <c r="Z34" s="169"/>
      <c r="AA34" s="169">
        <f>+X34*Y22</f>
        <v>0</v>
      </c>
      <c r="AC34" s="703">
        <f>SUM(AC25:AC33)</f>
        <v>44.509885057471266</v>
      </c>
      <c r="AD34" s="697">
        <f>+AC34*100</f>
        <v>4450.9885057471265</v>
      </c>
    </row>
    <row r="35" spans="1:30" ht="15.95" customHeight="1" thickBot="1">
      <c r="A35" s="170" t="s">
        <v>102</v>
      </c>
      <c r="B35" s="171"/>
      <c r="C35" s="172"/>
      <c r="D35" s="173"/>
      <c r="E35" s="174">
        <f>SUM(E25:E34)</f>
        <v>3097888</v>
      </c>
      <c r="F35" s="175" t="s">
        <v>101</v>
      </c>
      <c r="G35" s="143" t="s">
        <v>88</v>
      </c>
      <c r="H35" s="144">
        <f>+IF($J$20&gt;0,$H$9+$H$10,0)</f>
        <v>0</v>
      </c>
      <c r="I35" s="145">
        <f>IF(H35&gt;0,(I17*H108)/H35,0)</f>
        <v>0</v>
      </c>
      <c r="J35" s="146">
        <f t="shared" si="2"/>
        <v>0</v>
      </c>
      <c r="K35" s="147"/>
      <c r="L35" s="8"/>
      <c r="M35" s="152" t="s">
        <v>103</v>
      </c>
      <c r="N35" s="153"/>
      <c r="O35" s="153"/>
      <c r="P35" s="153"/>
      <c r="Q35" s="153"/>
      <c r="R35" s="153"/>
      <c r="S35" s="154"/>
      <c r="U35" s="152" t="s">
        <v>103</v>
      </c>
      <c r="V35" s="153"/>
      <c r="W35" s="153"/>
      <c r="X35" s="153"/>
      <c r="Y35" s="153"/>
      <c r="Z35" s="153"/>
      <c r="AA35" s="154"/>
    </row>
    <row r="36" spans="1:30" ht="15.95" customHeight="1" thickBot="1">
      <c r="A36" s="694" t="s">
        <v>104</v>
      </c>
      <c r="B36" s="695"/>
      <c r="C36" s="695"/>
      <c r="D36" s="695"/>
      <c r="E36" s="696"/>
      <c r="F36" s="176" t="s">
        <v>102</v>
      </c>
      <c r="G36" s="177"/>
      <c r="H36" s="178"/>
      <c r="I36" s="179"/>
      <c r="J36" s="179">
        <f>SUM(J26:J35)</f>
        <v>0</v>
      </c>
      <c r="K36" s="180">
        <f>+J36*J20</f>
        <v>0</v>
      </c>
      <c r="L36" s="8"/>
      <c r="M36" s="181" t="s">
        <v>105</v>
      </c>
      <c r="N36" s="182">
        <f>+O13</f>
        <v>9</v>
      </c>
      <c r="O36" s="183">
        <f>+P13</f>
        <v>150000</v>
      </c>
      <c r="P36" s="184">
        <f t="shared" ref="P36:P42" si="10">+N36*O36</f>
        <v>1350000</v>
      </c>
      <c r="Q36" s="185">
        <f t="shared" ref="Q36:Q42" si="11">+P36/1000</f>
        <v>1350</v>
      </c>
      <c r="R36" s="186"/>
      <c r="S36" s="186">
        <f>+P36*$Q$22</f>
        <v>0</v>
      </c>
      <c r="U36" s="187" t="s">
        <v>105</v>
      </c>
      <c r="V36" s="188">
        <f>+W13</f>
        <v>0</v>
      </c>
      <c r="W36" s="189">
        <f>+X13</f>
        <v>0</v>
      </c>
      <c r="X36" s="158">
        <f t="shared" ref="X36:X42" si="12">+V36*W36</f>
        <v>0</v>
      </c>
      <c r="Y36" s="159">
        <f t="shared" ref="Y36:Y42" si="13">+X36/1000</f>
        <v>0</v>
      </c>
      <c r="Z36" s="160"/>
      <c r="AA36" s="160">
        <f>+X36*$Q$22</f>
        <v>0</v>
      </c>
    </row>
    <row r="37" spans="1:30" ht="15.95" customHeight="1" thickBot="1">
      <c r="A37" s="190" t="s">
        <v>106</v>
      </c>
      <c r="B37" s="191" t="s">
        <v>107</v>
      </c>
      <c r="C37" s="192">
        <f>+ROUND(C9*C10+C9,0)</f>
        <v>1222</v>
      </c>
      <c r="D37" s="192" t="e">
        <f>+D9</f>
        <v>#REF!</v>
      </c>
      <c r="E37" s="135" t="e">
        <f>+ROUND(C37*D37,0)</f>
        <v>#REF!</v>
      </c>
      <c r="F37" s="193" t="s">
        <v>104</v>
      </c>
      <c r="G37" s="193"/>
      <c r="H37" s="193"/>
      <c r="I37" s="193"/>
      <c r="J37" s="193"/>
      <c r="K37" s="194"/>
      <c r="L37" s="195"/>
      <c r="M37" s="162" t="s">
        <v>108</v>
      </c>
      <c r="N37" s="196">
        <f>+O11</f>
        <v>333.33333333333331</v>
      </c>
      <c r="O37" s="183">
        <f>+P11</f>
        <v>15000</v>
      </c>
      <c r="P37" s="197">
        <f t="shared" si="10"/>
        <v>5000000</v>
      </c>
      <c r="Q37" s="198">
        <f t="shared" si="11"/>
        <v>5000</v>
      </c>
      <c r="R37" s="199"/>
      <c r="S37" s="186">
        <f t="shared" ref="S37:S42" si="14">+P37*$Q$22</f>
        <v>0</v>
      </c>
      <c r="U37" s="156" t="s">
        <v>108</v>
      </c>
      <c r="V37" s="200">
        <f>+W11</f>
        <v>0</v>
      </c>
      <c r="W37" s="189">
        <f>+X11</f>
        <v>0</v>
      </c>
      <c r="X37" s="201">
        <f t="shared" si="12"/>
        <v>0</v>
      </c>
      <c r="Y37" s="202">
        <f t="shared" si="13"/>
        <v>0</v>
      </c>
      <c r="Z37" s="203"/>
      <c r="AA37" s="160">
        <f t="shared" ref="AA37:AA42" si="15">+X37*$Q$22</f>
        <v>0</v>
      </c>
    </row>
    <row r="38" spans="1:30" ht="15.95" customHeight="1">
      <c r="A38" s="204" t="s">
        <v>109</v>
      </c>
      <c r="B38" s="205" t="s">
        <v>110</v>
      </c>
      <c r="C38" s="206">
        <f>+ROUND(C11*C9/1000,0)</f>
        <v>56</v>
      </c>
      <c r="D38" s="206" t="e">
        <f>+D11</f>
        <v>#REF!</v>
      </c>
      <c r="E38" s="135" t="e">
        <f t="shared" ref="E38:E42" si="16">+ROUND(C38*D38,0)</f>
        <v>#REF!</v>
      </c>
      <c r="F38" s="207" t="s">
        <v>106</v>
      </c>
      <c r="G38" s="208" t="s">
        <v>107</v>
      </c>
      <c r="H38" s="209">
        <f>+(H9+H10)*H11+(H9+H10)</f>
        <v>0</v>
      </c>
      <c r="I38" s="210"/>
      <c r="J38" s="146">
        <f>J9+J10+((J9+J10)*H11)</f>
        <v>0</v>
      </c>
      <c r="K38" s="211">
        <f>+J38*J20</f>
        <v>0</v>
      </c>
      <c r="L38" s="195"/>
      <c r="M38" s="162" t="s">
        <v>111</v>
      </c>
      <c r="N38" s="196">
        <f>+O12</f>
        <v>33.333333333333336</v>
      </c>
      <c r="O38" s="183">
        <f>+P12</f>
        <v>15000</v>
      </c>
      <c r="P38" s="197">
        <f t="shared" si="10"/>
        <v>500000.00000000006</v>
      </c>
      <c r="Q38" s="198">
        <f t="shared" si="11"/>
        <v>500.00000000000006</v>
      </c>
      <c r="R38" s="199"/>
      <c r="S38" s="186">
        <f t="shared" si="14"/>
        <v>0</v>
      </c>
      <c r="U38" s="156" t="s">
        <v>111</v>
      </c>
      <c r="V38" s="200">
        <f>+W12</f>
        <v>0</v>
      </c>
      <c r="W38" s="189">
        <f>+X12</f>
        <v>0</v>
      </c>
      <c r="X38" s="201">
        <f t="shared" si="12"/>
        <v>0</v>
      </c>
      <c r="Y38" s="202">
        <f t="shared" si="13"/>
        <v>0</v>
      </c>
      <c r="Z38" s="203"/>
      <c r="AA38" s="160">
        <f t="shared" si="15"/>
        <v>0</v>
      </c>
    </row>
    <row r="39" spans="1:30" ht="15.95" customHeight="1">
      <c r="A39" s="204" t="s">
        <v>31</v>
      </c>
      <c r="B39" s="205" t="s">
        <v>112</v>
      </c>
      <c r="C39" s="206">
        <f>C12</f>
        <v>4</v>
      </c>
      <c r="D39" s="206" t="e">
        <f>+D12</f>
        <v>#REF!</v>
      </c>
      <c r="E39" s="135" t="e">
        <f t="shared" si="16"/>
        <v>#REF!</v>
      </c>
      <c r="F39" s="212" t="s">
        <v>109</v>
      </c>
      <c r="G39" s="213" t="s">
        <v>110</v>
      </c>
      <c r="H39" s="214">
        <f>+H12*(H9+H10)/1000</f>
        <v>0</v>
      </c>
      <c r="I39" s="214">
        <f>+I12</f>
        <v>0</v>
      </c>
      <c r="J39" s="146">
        <f>+H39*I39</f>
        <v>0</v>
      </c>
      <c r="K39" s="147">
        <f>+J39*J20</f>
        <v>0</v>
      </c>
      <c r="L39" s="195"/>
      <c r="M39" s="181" t="s">
        <v>113</v>
      </c>
      <c r="N39" s="182">
        <f>+O14</f>
        <v>7</v>
      </c>
      <c r="O39" s="183">
        <f>+P14</f>
        <v>8000</v>
      </c>
      <c r="P39" s="184">
        <f t="shared" si="10"/>
        <v>56000</v>
      </c>
      <c r="Q39" s="185">
        <f t="shared" si="11"/>
        <v>56</v>
      </c>
      <c r="R39" s="186"/>
      <c r="S39" s="186">
        <f t="shared" si="14"/>
        <v>0</v>
      </c>
      <c r="U39" s="187" t="s">
        <v>113</v>
      </c>
      <c r="V39" s="188">
        <f>+W14</f>
        <v>0</v>
      </c>
      <c r="W39" s="189">
        <f>+X14</f>
        <v>0</v>
      </c>
      <c r="X39" s="158">
        <f t="shared" si="12"/>
        <v>0</v>
      </c>
      <c r="Y39" s="159">
        <f t="shared" si="13"/>
        <v>0</v>
      </c>
      <c r="Z39" s="160"/>
      <c r="AA39" s="160">
        <f t="shared" si="15"/>
        <v>0</v>
      </c>
    </row>
    <row r="40" spans="1:30" ht="15.95" customHeight="1">
      <c r="A40" s="204" t="s">
        <v>114</v>
      </c>
      <c r="B40" s="205" t="s">
        <v>110</v>
      </c>
      <c r="C40" s="206">
        <f>+ROUND(C13*C9/1000,0)</f>
        <v>0</v>
      </c>
      <c r="D40" s="206">
        <f>+D13</f>
        <v>0</v>
      </c>
      <c r="E40" s="135">
        <f t="shared" si="16"/>
        <v>0</v>
      </c>
      <c r="F40" s="212" t="s">
        <v>115</v>
      </c>
      <c r="G40" s="213" t="s">
        <v>110</v>
      </c>
      <c r="H40" s="214">
        <f>+H13*(H9+H10)/1000</f>
        <v>0</v>
      </c>
      <c r="I40" s="214">
        <f>+I13</f>
        <v>0</v>
      </c>
      <c r="J40" s="146">
        <f>+H40*I40</f>
        <v>0</v>
      </c>
      <c r="K40" s="147">
        <f>+J40*J20</f>
        <v>0</v>
      </c>
      <c r="L40" s="195"/>
      <c r="M40" s="181" t="s">
        <v>116</v>
      </c>
      <c r="N40" s="182">
        <f>+O15</f>
        <v>366.66666666666663</v>
      </c>
      <c r="O40" s="183">
        <f>+P15</f>
        <v>0</v>
      </c>
      <c r="P40" s="184">
        <f t="shared" si="10"/>
        <v>0</v>
      </c>
      <c r="Q40" s="185">
        <f t="shared" si="11"/>
        <v>0</v>
      </c>
      <c r="R40" s="186"/>
      <c r="S40" s="186">
        <f t="shared" si="14"/>
        <v>0</v>
      </c>
      <c r="U40" s="187" t="s">
        <v>116</v>
      </c>
      <c r="V40" s="188">
        <f>+W15</f>
        <v>0</v>
      </c>
      <c r="W40" s="189">
        <f>+X15</f>
        <v>0</v>
      </c>
      <c r="X40" s="158">
        <f t="shared" si="12"/>
        <v>0</v>
      </c>
      <c r="Y40" s="159">
        <f t="shared" si="13"/>
        <v>0</v>
      </c>
      <c r="Z40" s="160"/>
      <c r="AA40" s="160">
        <f t="shared" si="15"/>
        <v>0</v>
      </c>
    </row>
    <row r="41" spans="1:30" ht="15.95" customHeight="1">
      <c r="A41" s="204" t="s">
        <v>117</v>
      </c>
      <c r="B41" s="205" t="s">
        <v>110</v>
      </c>
      <c r="C41" s="206">
        <f>+ROUND(C14*C9/1000,0)</f>
        <v>6</v>
      </c>
      <c r="D41" s="206" t="e">
        <f>+D14</f>
        <v>#REF!</v>
      </c>
      <c r="E41" s="135" t="e">
        <f t="shared" si="16"/>
        <v>#REF!</v>
      </c>
      <c r="F41" s="212" t="s">
        <v>114</v>
      </c>
      <c r="G41" s="213" t="s">
        <v>110</v>
      </c>
      <c r="H41" s="214">
        <f>+H14*(H9+H10)/1000</f>
        <v>0</v>
      </c>
      <c r="I41" s="214">
        <f>+I14</f>
        <v>0</v>
      </c>
      <c r="J41" s="146">
        <f>+H41*I41</f>
        <v>0</v>
      </c>
      <c r="K41" s="147">
        <f>+J41*J20</f>
        <v>0</v>
      </c>
      <c r="L41" s="195"/>
      <c r="M41" s="181" t="str">
        <f>+N16</f>
        <v>15-15-15</v>
      </c>
      <c r="N41" s="182">
        <f>+O15*O16/1000</f>
        <v>0</v>
      </c>
      <c r="O41" s="183">
        <f>+P16</f>
        <v>2000</v>
      </c>
      <c r="P41" s="184">
        <f t="shared" si="10"/>
        <v>0</v>
      </c>
      <c r="Q41" s="185">
        <f t="shared" si="11"/>
        <v>0</v>
      </c>
      <c r="R41" s="186"/>
      <c r="S41" s="186">
        <f t="shared" si="14"/>
        <v>0</v>
      </c>
      <c r="U41" s="187">
        <f>+V16</f>
        <v>0</v>
      </c>
      <c r="V41" s="188">
        <f>+W15*W16/1000</f>
        <v>0</v>
      </c>
      <c r="W41" s="189">
        <f>+X16</f>
        <v>0</v>
      </c>
      <c r="X41" s="158">
        <f t="shared" si="12"/>
        <v>0</v>
      </c>
      <c r="Y41" s="159">
        <f t="shared" si="13"/>
        <v>0</v>
      </c>
      <c r="Z41" s="160"/>
      <c r="AA41" s="160">
        <f t="shared" si="15"/>
        <v>0</v>
      </c>
    </row>
    <row r="42" spans="1:30" ht="15.95" customHeight="1" thickBot="1">
      <c r="A42" s="215" t="s">
        <v>118</v>
      </c>
      <c r="B42" s="216" t="s">
        <v>119</v>
      </c>
      <c r="C42" s="206">
        <f>+C15</f>
        <v>1</v>
      </c>
      <c r="D42" s="206" t="e">
        <f>+D15</f>
        <v>#REF!</v>
      </c>
      <c r="E42" s="135" t="e">
        <f t="shared" si="16"/>
        <v>#REF!</v>
      </c>
      <c r="F42" s="212" t="s">
        <v>117</v>
      </c>
      <c r="G42" s="213" t="s">
        <v>110</v>
      </c>
      <c r="H42" s="214">
        <f>+H15*(H9+H10)/1000</f>
        <v>0</v>
      </c>
      <c r="I42" s="214">
        <f>+I15</f>
        <v>0</v>
      </c>
      <c r="J42" s="146">
        <f>+H42*I42</f>
        <v>0</v>
      </c>
      <c r="K42" s="147">
        <f>+J42*J20</f>
        <v>0</v>
      </c>
      <c r="L42" s="195"/>
      <c r="M42" s="181" t="str">
        <f>+N17</f>
        <v>Boro natural</v>
      </c>
      <c r="N42" s="182">
        <f>+O15*O17/1000</f>
        <v>0</v>
      </c>
      <c r="O42" s="183">
        <f>+P17</f>
        <v>30000</v>
      </c>
      <c r="P42" s="184">
        <f t="shared" si="10"/>
        <v>0</v>
      </c>
      <c r="Q42" s="185">
        <f t="shared" si="11"/>
        <v>0</v>
      </c>
      <c r="R42" s="186"/>
      <c r="S42" s="186">
        <f t="shared" si="14"/>
        <v>0</v>
      </c>
      <c r="U42" s="187">
        <f>+V17</f>
        <v>0</v>
      </c>
      <c r="V42" s="188">
        <f>+W15*W17/1000</f>
        <v>0</v>
      </c>
      <c r="W42" s="189">
        <f>+X17</f>
        <v>0</v>
      </c>
      <c r="X42" s="158">
        <f t="shared" si="12"/>
        <v>0</v>
      </c>
      <c r="Y42" s="159">
        <f t="shared" si="13"/>
        <v>0</v>
      </c>
      <c r="Z42" s="160"/>
      <c r="AA42" s="160">
        <f t="shared" si="15"/>
        <v>0</v>
      </c>
    </row>
    <row r="43" spans="1:30" ht="15.95" customHeight="1" thickBot="1">
      <c r="A43" s="217" t="s">
        <v>120</v>
      </c>
      <c r="B43" s="218"/>
      <c r="C43" s="219"/>
      <c r="D43" s="219"/>
      <c r="E43" s="220" t="e">
        <f>SUM(E37:E42)</f>
        <v>#REF!</v>
      </c>
      <c r="F43" s="221" t="s">
        <v>118</v>
      </c>
      <c r="G43" s="222" t="s">
        <v>121</v>
      </c>
      <c r="H43" s="214">
        <f>+H16</f>
        <v>0</v>
      </c>
      <c r="I43" s="214">
        <f>+I16</f>
        <v>0</v>
      </c>
      <c r="J43" s="146">
        <f>+H43*I43</f>
        <v>0</v>
      </c>
      <c r="K43" s="223">
        <f>+J43*J20</f>
        <v>0</v>
      </c>
      <c r="L43" s="8"/>
      <c r="M43" s="164" t="s">
        <v>120</v>
      </c>
      <c r="N43" s="224"/>
      <c r="O43" s="225"/>
      <c r="P43" s="226">
        <f>SUM(P36:P42)</f>
        <v>6906000</v>
      </c>
      <c r="Q43" s="227">
        <f>SUM(Q36:Q42)</f>
        <v>6906</v>
      </c>
      <c r="R43" s="228"/>
      <c r="S43" s="228">
        <f>+P43*Q22</f>
        <v>0</v>
      </c>
      <c r="T43" s="229"/>
      <c r="U43" s="164" t="s">
        <v>120</v>
      </c>
      <c r="V43" s="224"/>
      <c r="W43" s="225"/>
      <c r="X43" s="226">
        <f>SUM(X36:X42)</f>
        <v>0</v>
      </c>
      <c r="Y43" s="227">
        <f>SUM(Y36:Y42)</f>
        <v>0</v>
      </c>
      <c r="Z43" s="228"/>
      <c r="AA43" s="228">
        <f>+X43*Y22</f>
        <v>0</v>
      </c>
    </row>
    <row r="44" spans="1:30" ht="15.95" customHeight="1" thickBot="1">
      <c r="A44" s="217" t="s">
        <v>122</v>
      </c>
      <c r="B44" s="218"/>
      <c r="C44" s="230"/>
      <c r="D44" s="230"/>
      <c r="E44" s="220" t="e">
        <f>+E35+E43</f>
        <v>#REF!</v>
      </c>
      <c r="F44" s="231" t="s">
        <v>120</v>
      </c>
      <c r="G44" s="232"/>
      <c r="H44" s="233"/>
      <c r="I44" s="233"/>
      <c r="J44" s="234">
        <f>SUM(J38:J43)</f>
        <v>0</v>
      </c>
      <c r="K44" s="235">
        <f>SUM(K38:K43)</f>
        <v>0</v>
      </c>
      <c r="L44" s="8"/>
      <c r="M44" s="236" t="s">
        <v>123</v>
      </c>
      <c r="N44" s="237"/>
      <c r="O44" s="238"/>
      <c r="P44" s="239">
        <f>+P43*O19</f>
        <v>690600</v>
      </c>
      <c r="Q44" s="240">
        <f>+P44/1000</f>
        <v>690.6</v>
      </c>
      <c r="R44" s="241"/>
      <c r="S44" s="241">
        <f>+P44*Q22</f>
        <v>0</v>
      </c>
      <c r="U44" s="242" t="s">
        <v>123</v>
      </c>
      <c r="V44" s="243"/>
      <c r="W44" s="244"/>
      <c r="X44" s="245">
        <f>+X43*W19</f>
        <v>0</v>
      </c>
      <c r="Y44" s="246">
        <f>+X44/1000</f>
        <v>0</v>
      </c>
      <c r="Z44" s="247"/>
      <c r="AA44" s="247">
        <f>+X44*Y22</f>
        <v>0</v>
      </c>
    </row>
    <row r="45" spans="1:30" ht="15.95" customHeight="1" thickBot="1">
      <c r="A45" s="779" t="s">
        <v>124</v>
      </c>
      <c r="B45" s="780"/>
      <c r="C45" s="780"/>
      <c r="D45" s="780"/>
      <c r="E45" s="781"/>
      <c r="F45" s="248" t="s">
        <v>122</v>
      </c>
      <c r="G45" s="249"/>
      <c r="H45" s="250"/>
      <c r="I45" s="250"/>
      <c r="J45" s="251">
        <f>+J36+J44</f>
        <v>0</v>
      </c>
      <c r="K45" s="252">
        <f>+K36+K44</f>
        <v>0</v>
      </c>
      <c r="L45" s="8"/>
      <c r="M45" s="253" t="s">
        <v>125</v>
      </c>
      <c r="N45" s="254"/>
      <c r="O45" s="255"/>
      <c r="P45" s="256">
        <f>+P34*O20</f>
        <v>45681.48</v>
      </c>
      <c r="Q45" s="257">
        <f>+P45/1000</f>
        <v>45.681480000000001</v>
      </c>
      <c r="R45" s="258"/>
      <c r="S45" s="258">
        <f>+P45*Q22</f>
        <v>0</v>
      </c>
      <c r="U45" s="259" t="s">
        <v>125</v>
      </c>
      <c r="V45" s="260"/>
      <c r="W45" s="261"/>
      <c r="X45" s="262">
        <f>+X34*W20</f>
        <v>0</v>
      </c>
      <c r="Y45" s="263">
        <f>+X45/1000</f>
        <v>0</v>
      </c>
      <c r="Z45" s="264"/>
      <c r="AA45" s="264">
        <f>+X45*Y22</f>
        <v>0</v>
      </c>
    </row>
    <row r="46" spans="1:30" ht="15.95" customHeight="1" thickBot="1">
      <c r="A46" s="265" t="s">
        <v>125</v>
      </c>
      <c r="B46" s="266"/>
      <c r="C46" s="267"/>
      <c r="D46" s="267"/>
      <c r="E46" s="268">
        <f>+ROUND(E35*C17,0)</f>
        <v>61958</v>
      </c>
      <c r="F46" s="125" t="s">
        <v>124</v>
      </c>
      <c r="G46" s="125"/>
      <c r="H46" s="125"/>
      <c r="I46" s="125"/>
      <c r="J46" s="125"/>
      <c r="K46" s="126"/>
      <c r="L46" s="8"/>
      <c r="M46" s="269" t="e">
        <f>+#REF!</f>
        <v>#REF!</v>
      </c>
      <c r="N46" s="270"/>
      <c r="O46" s="271"/>
      <c r="P46" s="272">
        <f>+(P34+P43)*$O$21</f>
        <v>0</v>
      </c>
      <c r="Q46" s="273">
        <f>+(Q34+Q43)*$O$21</f>
        <v>0</v>
      </c>
      <c r="R46" s="272"/>
      <c r="S46" s="274">
        <f>+(S34+S43)*O21</f>
        <v>0</v>
      </c>
      <c r="U46" s="164" t="e">
        <f>+#REF!</f>
        <v>#REF!</v>
      </c>
      <c r="V46" s="275"/>
      <c r="W46" s="276"/>
      <c r="X46" s="226">
        <f>+(X34+X43)*$O$21</f>
        <v>0</v>
      </c>
      <c r="Y46" s="277">
        <f>+(Y34+Y43)*$O$21</f>
        <v>0</v>
      </c>
      <c r="Z46" s="226"/>
      <c r="AA46" s="228" t="e">
        <f>+(AA34+AA43)*W21</f>
        <v>#REF!</v>
      </c>
    </row>
    <row r="47" spans="1:30" ht="15.95" customHeight="1" thickBot="1">
      <c r="A47" s="278" t="s">
        <v>126</v>
      </c>
      <c r="B47" s="279"/>
      <c r="C47" s="280"/>
      <c r="D47" s="280"/>
      <c r="E47" s="135" t="e">
        <f>+ROUND(E43*C18,0)</f>
        <v>#REF!</v>
      </c>
      <c r="F47" s="281" t="s">
        <v>125</v>
      </c>
      <c r="G47" s="282"/>
      <c r="H47" s="210"/>
      <c r="I47" s="210"/>
      <c r="J47" s="283">
        <f>+J36*H18</f>
        <v>0</v>
      </c>
      <c r="K47" s="211">
        <f>+J47*J20</f>
        <v>0</v>
      </c>
      <c r="L47" s="8"/>
      <c r="M47" s="284" t="s">
        <v>127</v>
      </c>
      <c r="N47" s="285"/>
      <c r="O47" s="286"/>
      <c r="P47" s="287">
        <f>+P34+P43+P44+P45+P46</f>
        <v>9926355.4800000004</v>
      </c>
      <c r="Q47" s="288">
        <f>+Q34+Q43+Q44+Q45+Q46</f>
        <v>9926.3554800000002</v>
      </c>
      <c r="R47" s="289"/>
      <c r="S47" s="289">
        <f>+S34+S43+S44+S45+S46</f>
        <v>0</v>
      </c>
      <c r="U47" s="284" t="s">
        <v>127</v>
      </c>
      <c r="V47" s="285"/>
      <c r="W47" s="286"/>
      <c r="X47" s="287">
        <f>+X34+X43+X44+X45+X46</f>
        <v>0</v>
      </c>
      <c r="Y47" s="288">
        <f>+Y34+Y43+Y44+Y45+Y46</f>
        <v>0</v>
      </c>
      <c r="Z47" s="289"/>
      <c r="AA47" s="289" t="e">
        <f>+AA34+AA43+AA44+AA45+AA46</f>
        <v>#REF!</v>
      </c>
    </row>
    <row r="48" spans="1:30" ht="15.95" customHeight="1" thickBot="1">
      <c r="A48" s="290" t="str">
        <f>+A19</f>
        <v>IPC Proyectado 2024 (% costos directos)</v>
      </c>
      <c r="B48" s="291"/>
      <c r="C48" s="292"/>
      <c r="D48" s="292"/>
      <c r="E48" s="293" t="e">
        <f>+ROUND(E44*C19,0)</f>
        <v>#REF!</v>
      </c>
      <c r="F48" s="294" t="s">
        <v>126</v>
      </c>
      <c r="G48" s="295"/>
      <c r="H48" s="214"/>
      <c r="I48" s="214"/>
      <c r="J48" s="296">
        <f>+J44*H19</f>
        <v>0</v>
      </c>
      <c r="K48" s="147">
        <f>+J48*J20</f>
        <v>0</v>
      </c>
      <c r="L48" s="8"/>
      <c r="M48" s="297"/>
      <c r="N48" s="298"/>
      <c r="O48" s="299"/>
      <c r="P48" s="299"/>
      <c r="Q48" s="299"/>
      <c r="R48" s="299"/>
      <c r="S48" s="300"/>
      <c r="U48" s="297"/>
      <c r="V48" s="298"/>
      <c r="W48" s="299"/>
      <c r="X48" s="299"/>
      <c r="Y48" s="299"/>
      <c r="Z48" s="299"/>
      <c r="AA48" s="300"/>
    </row>
    <row r="49" spans="1:27" ht="15.95" customHeight="1" thickBot="1">
      <c r="A49" s="301" t="s">
        <v>128</v>
      </c>
      <c r="B49" s="302"/>
      <c r="C49" s="303"/>
      <c r="D49" s="303"/>
      <c r="E49" s="304" t="e">
        <f>SUM(E46:E48)</f>
        <v>#REF!</v>
      </c>
      <c r="F49" s="305" t="e">
        <f>+#REF!</f>
        <v>#REF!</v>
      </c>
      <c r="G49" s="306"/>
      <c r="H49" s="307"/>
      <c r="I49" s="307"/>
      <c r="J49" s="308" t="e">
        <f>+J45*H20</f>
        <v>#REF!</v>
      </c>
      <c r="K49" s="223" t="e">
        <f>+J49*J20</f>
        <v>#REF!</v>
      </c>
      <c r="L49" s="8"/>
      <c r="M49" s="309" t="s">
        <v>129</v>
      </c>
      <c r="N49" s="310" t="s">
        <v>130</v>
      </c>
      <c r="O49" s="299"/>
      <c r="P49" s="773" t="s">
        <v>131</v>
      </c>
      <c r="Q49" s="774"/>
      <c r="S49" s="312">
        <f>+O10</f>
        <v>3</v>
      </c>
      <c r="U49" s="309" t="s">
        <v>129</v>
      </c>
      <c r="V49" s="310" t="s">
        <v>130</v>
      </c>
      <c r="W49" s="299"/>
      <c r="X49" s="773" t="s">
        <v>131</v>
      </c>
      <c r="Y49" s="774"/>
      <c r="AA49" s="312">
        <f>+W10</f>
        <v>0</v>
      </c>
    </row>
    <row r="50" spans="1:27" ht="15.95" customHeight="1" thickBot="1">
      <c r="A50" s="775" t="s">
        <v>132</v>
      </c>
      <c r="B50" s="776"/>
      <c r="C50" s="776"/>
      <c r="D50" s="776"/>
      <c r="E50" s="220" t="e">
        <f>+E44+E49</f>
        <v>#REF!</v>
      </c>
      <c r="F50" s="313" t="s">
        <v>128</v>
      </c>
      <c r="G50" s="314"/>
      <c r="H50" s="315"/>
      <c r="I50" s="315"/>
      <c r="J50" s="316" t="e">
        <f>SUM(J47:J49)</f>
        <v>#REF!</v>
      </c>
      <c r="K50" s="252" t="e">
        <f>SUM(K47:K49)</f>
        <v>#REF!</v>
      </c>
      <c r="L50" s="8"/>
      <c r="M50" s="317" t="s">
        <v>133</v>
      </c>
      <c r="N50" s="318" t="s">
        <v>134</v>
      </c>
      <c r="O50" s="299"/>
      <c r="P50" s="773" t="s">
        <v>135</v>
      </c>
      <c r="Q50" s="774"/>
      <c r="S50" s="319" t="s">
        <v>136</v>
      </c>
      <c r="U50" s="317" t="s">
        <v>133</v>
      </c>
      <c r="V50" s="318" t="s">
        <v>134</v>
      </c>
      <c r="W50" s="299"/>
      <c r="X50" s="773" t="s">
        <v>135</v>
      </c>
      <c r="Y50" s="774"/>
      <c r="AA50" s="319" t="s">
        <v>136</v>
      </c>
    </row>
    <row r="51" spans="1:27" s="10" customFormat="1" ht="15.95" customHeight="1" thickBot="1">
      <c r="A51" s="320"/>
      <c r="B51" s="321"/>
      <c r="C51" s="321"/>
      <c r="D51" s="321"/>
      <c r="E51" s="322"/>
      <c r="F51" s="248" t="e">
        <f>+#REF!</f>
        <v>#REF!</v>
      </c>
      <c r="G51" s="323"/>
      <c r="H51" s="323"/>
      <c r="I51" s="323"/>
      <c r="J51" s="251" t="e">
        <f>+J45+J50</f>
        <v>#REF!</v>
      </c>
      <c r="K51" s="252" t="e">
        <f>+K45+K50</f>
        <v>#REF!</v>
      </c>
      <c r="M51" s="317" t="s">
        <v>137</v>
      </c>
      <c r="N51" s="318" t="s">
        <v>138</v>
      </c>
      <c r="O51" s="299"/>
      <c r="P51" s="773" t="s">
        <v>139</v>
      </c>
      <c r="Q51" s="774"/>
      <c r="R51" s="311"/>
      <c r="S51" s="319">
        <v>350</v>
      </c>
      <c r="U51" s="317" t="s">
        <v>137</v>
      </c>
      <c r="V51" s="318" t="s">
        <v>138</v>
      </c>
      <c r="W51" s="299"/>
      <c r="X51" s="773" t="s">
        <v>139</v>
      </c>
      <c r="Y51" s="774"/>
      <c r="Z51" s="311"/>
      <c r="AA51" s="319">
        <v>350</v>
      </c>
    </row>
    <row r="52" spans="1:27" s="10" customFormat="1" ht="15.95" customHeight="1">
      <c r="A52" s="320"/>
      <c r="B52" s="782" t="s">
        <v>140</v>
      </c>
      <c r="C52" s="782"/>
      <c r="D52" s="114" t="s">
        <v>141</v>
      </c>
      <c r="E52" s="324" t="s">
        <v>142</v>
      </c>
      <c r="M52" s="309" t="s">
        <v>143</v>
      </c>
      <c r="N52" s="312">
        <f>+O8</f>
        <v>3</v>
      </c>
      <c r="O52" s="299"/>
      <c r="P52" s="773" t="s">
        <v>144</v>
      </c>
      <c r="Q52" s="774"/>
      <c r="R52" s="311"/>
      <c r="S52" s="325" t="s">
        <v>145</v>
      </c>
      <c r="U52" s="309" t="s">
        <v>143</v>
      </c>
      <c r="V52" s="312">
        <f>+W8</f>
        <v>0</v>
      </c>
      <c r="W52" s="299"/>
      <c r="X52" s="773" t="s">
        <v>144</v>
      </c>
      <c r="Y52" s="774"/>
      <c r="Z52" s="311"/>
      <c r="AA52" s="325" t="s">
        <v>145</v>
      </c>
    </row>
    <row r="53" spans="1:27" s="10" customFormat="1" ht="15.95" customHeight="1">
      <c r="A53" s="320"/>
      <c r="B53" s="770" t="s">
        <v>146</v>
      </c>
      <c r="C53" s="770"/>
      <c r="D53" s="326">
        <v>0.22</v>
      </c>
      <c r="E53" s="135" t="e">
        <f>+ROUND(E50*D53,0)</f>
        <v>#REF!</v>
      </c>
      <c r="M53" s="309" t="s">
        <v>147</v>
      </c>
      <c r="N53" s="312">
        <f>+O9</f>
        <v>30</v>
      </c>
      <c r="O53" s="299"/>
      <c r="P53" s="773" t="s">
        <v>148</v>
      </c>
      <c r="Q53" s="774"/>
      <c r="R53" s="311"/>
      <c r="S53" s="325">
        <v>150</v>
      </c>
      <c r="U53" s="309" t="s">
        <v>147</v>
      </c>
      <c r="V53" s="312">
        <f>+W9</f>
        <v>0</v>
      </c>
      <c r="W53" s="299"/>
      <c r="X53" s="773" t="s">
        <v>148</v>
      </c>
      <c r="Y53" s="774"/>
      <c r="Z53" s="311"/>
      <c r="AA53" s="325">
        <v>150</v>
      </c>
    </row>
    <row r="54" spans="1:27" s="10" customFormat="1" ht="15.95" customHeight="1">
      <c r="A54" s="320"/>
      <c r="B54" s="770" t="s">
        <v>149</v>
      </c>
      <c r="C54" s="770"/>
      <c r="D54" s="326">
        <v>0.03</v>
      </c>
      <c r="E54" s="135" t="e">
        <f>+ROUND(E50*D54,0)</f>
        <v>#REF!</v>
      </c>
      <c r="F54" s="327"/>
      <c r="G54" s="328"/>
      <c r="H54" s="329"/>
      <c r="I54" s="329"/>
      <c r="J54" s="329"/>
      <c r="K54" s="327"/>
      <c r="M54" s="309" t="s">
        <v>150</v>
      </c>
      <c r="N54" s="330">
        <v>12.5</v>
      </c>
      <c r="O54" s="299"/>
      <c r="P54" s="773" t="s">
        <v>151</v>
      </c>
      <c r="Q54" s="774"/>
      <c r="R54" s="311"/>
      <c r="S54" s="331">
        <f>+O11+O12</f>
        <v>366.66666666666663</v>
      </c>
      <c r="U54" s="309" t="s">
        <v>150</v>
      </c>
      <c r="V54" s="330">
        <v>12.5</v>
      </c>
      <c r="W54" s="299"/>
      <c r="X54" s="773" t="s">
        <v>151</v>
      </c>
      <c r="Y54" s="774"/>
      <c r="Z54" s="311"/>
      <c r="AA54" s="331">
        <f>+W11+W12</f>
        <v>0</v>
      </c>
    </row>
    <row r="55" spans="1:27" s="10" customFormat="1" ht="15.95" customHeight="1">
      <c r="A55" s="320"/>
      <c r="B55" s="770" t="s">
        <v>152</v>
      </c>
      <c r="C55" s="770"/>
      <c r="D55" s="326">
        <v>0.05</v>
      </c>
      <c r="E55" s="135" t="e">
        <f>+ROUND(E50*D55,0)</f>
        <v>#REF!</v>
      </c>
      <c r="M55" s="309" t="s">
        <v>153</v>
      </c>
      <c r="N55" s="312">
        <f>+O13</f>
        <v>9</v>
      </c>
      <c r="O55" s="24"/>
      <c r="P55" s="773" t="s">
        <v>154</v>
      </c>
      <c r="Q55" s="774"/>
      <c r="S55" s="332">
        <f>+O14</f>
        <v>7</v>
      </c>
      <c r="U55" s="309" t="s">
        <v>153</v>
      </c>
      <c r="V55" s="312">
        <f>+W13</f>
        <v>0</v>
      </c>
      <c r="W55" s="24"/>
      <c r="X55" s="773" t="s">
        <v>154</v>
      </c>
      <c r="Y55" s="774"/>
      <c r="AA55" s="332">
        <f>+W14</f>
        <v>0</v>
      </c>
    </row>
    <row r="56" spans="1:27" s="10" customFormat="1" ht="15.95" customHeight="1">
      <c r="A56" s="320"/>
      <c r="B56" s="770" t="s">
        <v>155</v>
      </c>
      <c r="C56" s="770"/>
      <c r="D56" s="326">
        <v>0.19</v>
      </c>
      <c r="E56" s="135" t="e">
        <f>+ROUND(E55*D56,0)</f>
        <v>#REF!</v>
      </c>
      <c r="M56" s="309" t="s">
        <v>156</v>
      </c>
      <c r="N56" s="312">
        <f>+O8</f>
        <v>3</v>
      </c>
      <c r="O56" s="333"/>
      <c r="P56" s="764" t="s">
        <v>157</v>
      </c>
      <c r="Q56" s="765"/>
      <c r="R56" s="333"/>
      <c r="S56" s="334">
        <v>0.1</v>
      </c>
      <c r="U56" s="309" t="s">
        <v>156</v>
      </c>
      <c r="V56" s="312">
        <f>+W8</f>
        <v>0</v>
      </c>
      <c r="W56" s="333"/>
      <c r="X56" s="764" t="s">
        <v>157</v>
      </c>
      <c r="Y56" s="765"/>
      <c r="Z56" s="333"/>
      <c r="AA56" s="334">
        <v>0.1</v>
      </c>
    </row>
    <row r="57" spans="1:27" s="10" customFormat="1" ht="15.95" customHeight="1" thickBot="1">
      <c r="A57" s="320"/>
      <c r="B57" s="770" t="s">
        <v>158</v>
      </c>
      <c r="C57" s="770"/>
      <c r="D57" s="326"/>
      <c r="E57" s="135" t="e">
        <f>SUM(E53:E56)</f>
        <v>#REF!</v>
      </c>
      <c r="M57" s="309" t="s">
        <v>159</v>
      </c>
      <c r="N57" s="330" t="s">
        <v>160</v>
      </c>
      <c r="O57" s="335"/>
      <c r="P57" s="764"/>
      <c r="Q57" s="765"/>
      <c r="R57" s="335"/>
      <c r="S57" s="336"/>
      <c r="U57" s="309" t="s">
        <v>159</v>
      </c>
      <c r="V57" s="330" t="s">
        <v>160</v>
      </c>
      <c r="W57" s="335"/>
      <c r="X57" s="764"/>
      <c r="Y57" s="765"/>
      <c r="Z57" s="335"/>
      <c r="AA57" s="336"/>
    </row>
    <row r="58" spans="1:27" s="10" customFormat="1" ht="15.95" customHeight="1" thickBot="1">
      <c r="A58" s="337"/>
      <c r="B58" s="766" t="s">
        <v>161</v>
      </c>
      <c r="C58" s="766"/>
      <c r="D58" s="766"/>
      <c r="E58" s="338" t="e">
        <f>+E50+E57</f>
        <v>#REF!</v>
      </c>
    </row>
    <row r="59" spans="1:27" s="10" customFormat="1" hidden="1">
      <c r="A59" s="339"/>
      <c r="B59" s="339"/>
      <c r="C59" s="339"/>
      <c r="D59" s="339"/>
      <c r="E59" s="339"/>
      <c r="N59" s="767" t="s">
        <v>140</v>
      </c>
      <c r="O59" s="768"/>
      <c r="P59" s="114" t="s">
        <v>141</v>
      </c>
      <c r="Q59" s="340" t="s">
        <v>162</v>
      </c>
      <c r="R59" s="114" t="s">
        <v>163</v>
      </c>
      <c r="S59" s="114" t="s">
        <v>163</v>
      </c>
      <c r="U59" s="341" t="s">
        <v>164</v>
      </c>
      <c r="V59" s="342" t="e">
        <f>+#REF!</f>
        <v>#REF!</v>
      </c>
      <c r="W59" s="341"/>
      <c r="X59" s="341"/>
      <c r="Y59" s="343" t="e">
        <f>+X47*V59</f>
        <v>#REF!</v>
      </c>
    </row>
    <row r="60" spans="1:27" s="10" customFormat="1" hidden="1">
      <c r="A60" s="339"/>
      <c r="B60" s="339"/>
      <c r="C60" s="339"/>
      <c r="D60" s="339"/>
      <c r="E60" s="339"/>
      <c r="N60" s="769" t="s">
        <v>146</v>
      </c>
      <c r="O60" s="769"/>
      <c r="P60" s="344">
        <v>0.12</v>
      </c>
      <c r="Q60" s="345">
        <f>+P47*P60</f>
        <v>1191162.6576</v>
      </c>
      <c r="R60" s="345">
        <f>+R57*P60</f>
        <v>0</v>
      </c>
      <c r="S60" s="345">
        <f>+S47*P60</f>
        <v>0</v>
      </c>
      <c r="U60" s="341" t="s">
        <v>165</v>
      </c>
      <c r="V60" s="342" t="e">
        <f>+#REF!</f>
        <v>#REF!</v>
      </c>
      <c r="W60" s="341"/>
      <c r="X60" s="341"/>
      <c r="Y60" s="343" t="e">
        <f>+X47*V60</f>
        <v>#REF!</v>
      </c>
    </row>
    <row r="61" spans="1:27" s="10" customFormat="1" hidden="1">
      <c r="A61" s="339"/>
      <c r="B61" s="339"/>
      <c r="C61" s="339"/>
      <c r="D61" s="339"/>
      <c r="E61" s="339"/>
      <c r="M61" s="346"/>
      <c r="N61" s="769" t="s">
        <v>149</v>
      </c>
      <c r="O61" s="769"/>
      <c r="P61" s="344">
        <v>0.03</v>
      </c>
      <c r="Q61" s="347">
        <f>+P47*P61</f>
        <v>297790.66440000001</v>
      </c>
      <c r="R61" s="345">
        <f>+R57*P61</f>
        <v>0</v>
      </c>
      <c r="S61" s="345">
        <f>+S47*P61</f>
        <v>0</v>
      </c>
      <c r="U61" s="348" t="s">
        <v>166</v>
      </c>
      <c r="V61" s="342" t="e">
        <f>+#REF!</f>
        <v>#REF!</v>
      </c>
      <c r="W61" s="341"/>
      <c r="X61" s="341"/>
      <c r="Y61" s="343" t="e">
        <f>+X47*V61</f>
        <v>#REF!</v>
      </c>
    </row>
    <row r="62" spans="1:27" s="10" customFormat="1" hidden="1">
      <c r="A62" s="339"/>
      <c r="B62" s="339"/>
      <c r="C62" s="339"/>
      <c r="D62" s="339"/>
      <c r="E62" s="339"/>
      <c r="M62" s="327"/>
      <c r="N62" s="769" t="s">
        <v>152</v>
      </c>
      <c r="O62" s="769"/>
      <c r="P62" s="344">
        <v>0.05</v>
      </c>
      <c r="Q62" s="345">
        <f>+P47*P62</f>
        <v>496317.77400000003</v>
      </c>
      <c r="R62" s="345">
        <f>+R57*P62</f>
        <v>0</v>
      </c>
      <c r="S62" s="345">
        <f>+S47*P62</f>
        <v>0</v>
      </c>
      <c r="U62" s="349" t="s">
        <v>167</v>
      </c>
      <c r="V62" s="342" t="e">
        <f>+#REF!</f>
        <v>#REF!</v>
      </c>
      <c r="W62" s="350"/>
      <c r="X62" s="350"/>
      <c r="Y62" s="351" t="e">
        <f>+Y61*V62</f>
        <v>#REF!</v>
      </c>
    </row>
    <row r="63" spans="1:27" s="10" customFormat="1" hidden="1">
      <c r="A63" s="339"/>
      <c r="B63" s="339"/>
      <c r="C63" s="339"/>
      <c r="D63" s="339"/>
      <c r="E63" s="339"/>
      <c r="M63" s="327"/>
      <c r="N63" s="769" t="s">
        <v>155</v>
      </c>
      <c r="O63" s="769"/>
      <c r="P63" s="344">
        <v>0.19</v>
      </c>
      <c r="Q63" s="345">
        <f>+Q62*P63</f>
        <v>94300.377060000013</v>
      </c>
      <c r="R63" s="345">
        <f>+R62*P63</f>
        <v>0</v>
      </c>
      <c r="S63" s="345">
        <f>+S62*P63</f>
        <v>0</v>
      </c>
      <c r="U63" s="771" t="s">
        <v>168</v>
      </c>
      <c r="V63" s="771"/>
      <c r="W63" s="771"/>
      <c r="X63" s="771"/>
      <c r="Y63" s="352" t="e">
        <f>+X47+Y59+Y60+Y61+Y62</f>
        <v>#REF!</v>
      </c>
    </row>
    <row r="64" spans="1:27" s="10" customFormat="1" hidden="1">
      <c r="A64" s="339"/>
      <c r="B64" s="339"/>
      <c r="C64" s="339"/>
      <c r="D64" s="339"/>
      <c r="E64" s="339"/>
      <c r="N64" s="772" t="s">
        <v>158</v>
      </c>
      <c r="O64" s="772"/>
      <c r="P64" s="772"/>
      <c r="Q64" s="772"/>
      <c r="R64" s="353">
        <f>SUM(R60:R63)</f>
        <v>0</v>
      </c>
      <c r="S64" s="354">
        <f>SUM(S60:S63)</f>
        <v>0</v>
      </c>
    </row>
    <row r="65" spans="1:19" s="10" customFormat="1" hidden="1">
      <c r="A65" s="339"/>
      <c r="B65" s="339"/>
      <c r="C65" s="339"/>
      <c r="D65" s="339"/>
      <c r="E65" s="339"/>
      <c r="N65" s="763" t="s">
        <v>169</v>
      </c>
      <c r="O65" s="763"/>
      <c r="P65" s="763"/>
      <c r="Q65" s="355">
        <f>SUM(Q60:Q63)+P47</f>
        <v>12005926.953060001</v>
      </c>
      <c r="R65" s="355">
        <f>SUM(R60:R63)+R57</f>
        <v>0</v>
      </c>
      <c r="S65" s="355">
        <f>SUM(S60:S63)+S47</f>
        <v>0</v>
      </c>
    </row>
    <row r="66" spans="1:19" s="10" customFormat="1" hidden="1">
      <c r="A66" s="339"/>
      <c r="B66" s="339"/>
      <c r="C66" s="339"/>
      <c r="D66" s="339"/>
      <c r="E66" s="339"/>
      <c r="S66" s="356"/>
    </row>
    <row r="67" spans="1:19" s="10" customFormat="1" hidden="1">
      <c r="A67" s="339"/>
      <c r="B67" s="339"/>
      <c r="C67" s="339"/>
      <c r="D67" s="339"/>
      <c r="E67" s="339"/>
    </row>
    <row r="68" spans="1:19" s="10" customFormat="1" hidden="1">
      <c r="A68" s="339"/>
      <c r="B68" s="339"/>
      <c r="C68" s="339"/>
      <c r="D68" s="339"/>
      <c r="E68" s="339"/>
    </row>
    <row r="69" spans="1:19" s="10" customFormat="1" hidden="1">
      <c r="A69" s="339"/>
      <c r="B69" s="339"/>
      <c r="C69" s="339"/>
      <c r="D69" s="339"/>
      <c r="E69" s="339"/>
    </row>
    <row r="70" spans="1:19" s="10" customFormat="1" hidden="1">
      <c r="A70" s="339"/>
      <c r="B70" s="339"/>
      <c r="C70" s="339"/>
      <c r="D70" s="339"/>
      <c r="E70" s="339"/>
    </row>
    <row r="71" spans="1:19" s="10" customFormat="1" hidden="1">
      <c r="A71" s="339"/>
      <c r="B71" s="339"/>
      <c r="C71" s="339"/>
      <c r="D71" s="339"/>
      <c r="E71" s="339"/>
    </row>
    <row r="72" spans="1:19" s="10" customFormat="1" hidden="1">
      <c r="A72" s="339"/>
      <c r="B72" s="339"/>
      <c r="C72" s="339"/>
      <c r="D72" s="339"/>
      <c r="E72" s="339"/>
    </row>
    <row r="73" spans="1:19" s="10" customFormat="1" hidden="1">
      <c r="A73" s="339"/>
      <c r="B73" s="339"/>
      <c r="C73" s="339"/>
      <c r="D73" s="339"/>
      <c r="E73" s="339"/>
    </row>
    <row r="74" spans="1:19" s="10" customFormat="1" hidden="1">
      <c r="A74" s="339"/>
      <c r="B74" s="339"/>
      <c r="C74" s="339"/>
      <c r="D74" s="339"/>
      <c r="E74" s="339"/>
    </row>
    <row r="75" spans="1:19" s="10" customFormat="1" hidden="1">
      <c r="A75" s="339"/>
      <c r="B75" s="339"/>
      <c r="C75" s="339"/>
      <c r="D75" s="339"/>
      <c r="E75" s="339"/>
    </row>
    <row r="76" spans="1:19" s="10" customFormat="1" hidden="1">
      <c r="A76" s="339"/>
      <c r="B76" s="339"/>
      <c r="C76" s="339"/>
      <c r="D76" s="339"/>
      <c r="E76" s="339"/>
    </row>
    <row r="77" spans="1:19" s="10" customFormat="1" hidden="1">
      <c r="A77" s="339"/>
      <c r="B77" s="339"/>
      <c r="C77" s="339"/>
      <c r="D77" s="339"/>
      <c r="E77" s="339"/>
    </row>
    <row r="78" spans="1:19" s="10" customFormat="1" hidden="1">
      <c r="A78" s="339"/>
      <c r="B78" s="339"/>
      <c r="C78" s="339"/>
      <c r="D78" s="339"/>
      <c r="E78" s="339"/>
    </row>
    <row r="79" spans="1:19" s="10" customFormat="1" hidden="1">
      <c r="A79" s="339"/>
      <c r="B79" s="339"/>
      <c r="C79" s="339"/>
      <c r="D79" s="339"/>
      <c r="E79" s="339"/>
    </row>
    <row r="80" spans="1:19" s="10" customFormat="1" hidden="1">
      <c r="A80" s="339"/>
      <c r="B80" s="339"/>
      <c r="C80" s="339"/>
      <c r="D80" s="339"/>
      <c r="E80" s="339"/>
    </row>
    <row r="81" spans="1:11" s="10" customFormat="1" hidden="1">
      <c r="A81" s="339"/>
      <c r="B81" s="339"/>
      <c r="C81" s="339"/>
      <c r="D81" s="339"/>
      <c r="E81" s="339"/>
    </row>
    <row r="82" spans="1:11" s="10" customFormat="1" hidden="1">
      <c r="A82" s="339"/>
      <c r="B82" s="339"/>
      <c r="C82" s="339"/>
      <c r="D82" s="339"/>
      <c r="E82" s="339"/>
    </row>
    <row r="83" spans="1:11" s="10" customFormat="1" hidden="1">
      <c r="A83" s="339"/>
      <c r="B83" s="339"/>
      <c r="C83" s="339"/>
      <c r="D83" s="339"/>
      <c r="E83" s="339"/>
    </row>
    <row r="84" spans="1:11" s="10" customFormat="1" hidden="1">
      <c r="A84" s="339"/>
      <c r="B84" s="339"/>
      <c r="C84" s="339"/>
      <c r="D84" s="339"/>
      <c r="E84" s="339"/>
    </row>
    <row r="85" spans="1:11" s="10" customFormat="1" hidden="1">
      <c r="A85" s="339"/>
      <c r="B85" s="339"/>
      <c r="C85" s="339"/>
      <c r="D85" s="339"/>
      <c r="E85" s="339"/>
    </row>
    <row r="86" spans="1:11" s="10" customFormat="1" hidden="1">
      <c r="A86" s="339"/>
      <c r="B86" s="339"/>
      <c r="C86" s="339"/>
      <c r="D86" s="339"/>
      <c r="E86" s="339"/>
    </row>
    <row r="87" spans="1:11" hidden="1">
      <c r="A87" s="339"/>
      <c r="B87" s="339"/>
      <c r="C87" s="339"/>
      <c r="D87" s="339"/>
      <c r="E87" s="339"/>
      <c r="F87" s="10"/>
      <c r="G87" s="10"/>
      <c r="H87" s="10"/>
      <c r="I87" s="10"/>
      <c r="J87" s="10"/>
      <c r="K87" s="10"/>
    </row>
    <row r="88" spans="1:11" hidden="1">
      <c r="A88" s="339"/>
      <c r="B88" s="339"/>
      <c r="C88" s="339"/>
      <c r="D88" s="339"/>
      <c r="E88" s="339"/>
      <c r="F88" s="10"/>
      <c r="G88" s="10"/>
      <c r="H88" s="10"/>
      <c r="I88" s="10"/>
      <c r="J88" s="10"/>
      <c r="K88" s="10"/>
    </row>
    <row r="89" spans="1:11" hidden="1">
      <c r="A89" s="339"/>
      <c r="B89" s="339"/>
      <c r="C89" s="339"/>
      <c r="D89" s="339"/>
      <c r="E89" s="339"/>
      <c r="F89" s="10"/>
      <c r="G89" s="10"/>
      <c r="H89" s="10"/>
      <c r="I89" s="10"/>
      <c r="J89" s="10"/>
      <c r="K89" s="10"/>
    </row>
    <row r="90" spans="1:11" hidden="1">
      <c r="A90" s="339"/>
      <c r="B90" s="339"/>
      <c r="C90" s="339"/>
      <c r="D90" s="339"/>
      <c r="E90" s="339"/>
      <c r="F90" s="10"/>
      <c r="G90" s="10"/>
      <c r="H90" s="10"/>
      <c r="I90" s="10"/>
      <c r="J90" s="10"/>
      <c r="K90" s="10"/>
    </row>
    <row r="91" spans="1:11" hidden="1">
      <c r="A91" s="339"/>
      <c r="B91" s="339"/>
      <c r="C91" s="339"/>
      <c r="D91" s="339"/>
      <c r="E91" s="339"/>
      <c r="F91" s="10"/>
      <c r="G91" s="10"/>
      <c r="H91" s="10"/>
      <c r="I91" s="10"/>
      <c r="J91" s="10"/>
      <c r="K91" s="10"/>
    </row>
    <row r="92" spans="1:11">
      <c r="A92" s="339"/>
      <c r="B92" s="339"/>
      <c r="C92" s="339"/>
      <c r="D92" s="339"/>
      <c r="E92" s="339"/>
      <c r="F92" s="10"/>
      <c r="G92" s="10"/>
      <c r="H92" s="10"/>
      <c r="I92" s="10"/>
      <c r="J92" s="10"/>
      <c r="K92" s="10"/>
    </row>
    <row r="93" spans="1:11">
      <c r="A93" s="339"/>
      <c r="B93" s="339"/>
      <c r="C93" s="339"/>
      <c r="D93" s="339"/>
      <c r="E93" s="339"/>
      <c r="F93" s="10"/>
      <c r="G93" s="10"/>
      <c r="H93" s="10"/>
      <c r="I93" s="10"/>
      <c r="J93" s="10"/>
      <c r="K93" s="10"/>
    </row>
    <row r="94" spans="1:11">
      <c r="A94" s="339"/>
      <c r="B94" s="339"/>
      <c r="C94" s="339"/>
      <c r="D94" s="339"/>
      <c r="E94" s="339"/>
      <c r="F94" s="10"/>
      <c r="G94" s="10"/>
      <c r="H94" s="10"/>
      <c r="I94" s="10"/>
      <c r="J94" s="10"/>
      <c r="K94" s="10"/>
    </row>
    <row r="95" spans="1:11">
      <c r="A95" s="357" t="s">
        <v>170</v>
      </c>
      <c r="B95" s="357"/>
      <c r="C95" s="357"/>
      <c r="D95" s="339"/>
      <c r="E95" s="339"/>
      <c r="F95" s="358" t="s">
        <v>170</v>
      </c>
      <c r="G95" s="358"/>
      <c r="H95" s="358"/>
      <c r="I95" s="10"/>
      <c r="J95" s="10"/>
      <c r="K95" s="10"/>
    </row>
    <row r="96" spans="1:11">
      <c r="A96" s="359" t="s">
        <v>171</v>
      </c>
      <c r="B96" s="360" t="s">
        <v>172</v>
      </c>
      <c r="C96" s="360">
        <f>+ IF(C99&gt;0,10000,0)</f>
        <v>10000</v>
      </c>
      <c r="D96" s="339"/>
      <c r="E96" s="339"/>
      <c r="F96" s="361" t="s">
        <v>171</v>
      </c>
      <c r="G96" s="362" t="s">
        <v>172</v>
      </c>
      <c r="H96" s="362">
        <f>+ IF(H99&gt;0,10000,0)</f>
        <v>0</v>
      </c>
    </row>
    <row r="97" spans="1:11">
      <c r="A97" s="28"/>
      <c r="B97" s="28"/>
      <c r="C97" s="28"/>
      <c r="D97" s="339"/>
      <c r="E97" s="339"/>
      <c r="F97" s="363"/>
      <c r="G97" s="363"/>
      <c r="H97" s="363"/>
    </row>
    <row r="98" spans="1:11">
      <c r="A98" s="360" t="s">
        <v>173</v>
      </c>
      <c r="B98" s="360" t="s">
        <v>174</v>
      </c>
      <c r="C98" s="364" t="s">
        <v>175</v>
      </c>
      <c r="D98" s="339"/>
      <c r="E98" s="339"/>
      <c r="F98" s="362" t="s">
        <v>173</v>
      </c>
      <c r="G98" s="362" t="s">
        <v>174</v>
      </c>
      <c r="H98" s="1" t="s">
        <v>176</v>
      </c>
    </row>
    <row r="99" spans="1:11">
      <c r="A99" s="28" t="s">
        <v>177</v>
      </c>
      <c r="B99" s="365" t="s">
        <v>178</v>
      </c>
      <c r="C99" s="366">
        <f>+IF(E19&gt;0,1,0)</f>
        <v>1</v>
      </c>
      <c r="D99" s="339"/>
      <c r="E99" s="339"/>
      <c r="F99" s="363" t="s">
        <v>177</v>
      </c>
      <c r="G99" s="367" t="s">
        <v>178</v>
      </c>
      <c r="H99" s="368"/>
    </row>
    <row r="100" spans="1:11">
      <c r="A100" s="28" t="s">
        <v>82</v>
      </c>
      <c r="B100" s="28" t="s">
        <v>178</v>
      </c>
      <c r="C100" s="369">
        <f>IF(E19&gt;0,5*C9/1111,0)</f>
        <v>5</v>
      </c>
      <c r="D100" s="339"/>
      <c r="E100" s="339"/>
      <c r="F100" s="363" t="s">
        <v>82</v>
      </c>
      <c r="G100" s="363" t="s">
        <v>178</v>
      </c>
      <c r="H100" s="370">
        <f>IF(J20&gt;0,5*(H9+H10)/1111,0)</f>
        <v>0</v>
      </c>
    </row>
    <row r="101" spans="1:11">
      <c r="A101" s="28" t="s">
        <v>179</v>
      </c>
      <c r="B101" s="28" t="s">
        <v>180</v>
      </c>
      <c r="C101" s="369">
        <f>+IF(E19&gt;0,93,0)</f>
        <v>93</v>
      </c>
      <c r="D101" s="339"/>
      <c r="E101" s="339"/>
      <c r="F101" s="363" t="s">
        <v>179</v>
      </c>
      <c r="G101" s="363" t="s">
        <v>180</v>
      </c>
      <c r="H101" s="371">
        <f>+IF(J20&gt;0,80,0)</f>
        <v>0</v>
      </c>
    </row>
    <row r="102" spans="1:11" s="10" customFormat="1">
      <c r="A102" s="28" t="s">
        <v>181</v>
      </c>
      <c r="B102" s="28" t="s">
        <v>91</v>
      </c>
      <c r="C102" s="369">
        <f>+IF(E19&gt;0,79,0)</f>
        <v>79</v>
      </c>
      <c r="D102" s="339"/>
      <c r="E102" s="339"/>
      <c r="F102" s="363" t="s">
        <v>181</v>
      </c>
      <c r="G102" s="363" t="s">
        <v>91</v>
      </c>
      <c r="H102" s="371">
        <f>+IF(J20&gt;0,90,0)</f>
        <v>0</v>
      </c>
      <c r="I102" s="8"/>
      <c r="J102" s="8"/>
      <c r="K102" s="8"/>
    </row>
    <row r="103" spans="1:11" s="10" customFormat="1">
      <c r="A103" s="28" t="s">
        <v>182</v>
      </c>
      <c r="B103" s="28" t="s">
        <v>178</v>
      </c>
      <c r="C103" s="369">
        <f>IF(E19&gt;0,2*C9/1111,0)</f>
        <v>2</v>
      </c>
      <c r="D103" s="339"/>
      <c r="E103" s="339"/>
      <c r="F103" s="363" t="s">
        <v>182</v>
      </c>
      <c r="G103" s="363" t="s">
        <v>178</v>
      </c>
      <c r="H103" s="372">
        <f>IF(J20&gt;0,2*(H9+H10)/1111,0)</f>
        <v>0</v>
      </c>
      <c r="I103" s="8"/>
      <c r="J103" s="8"/>
      <c r="K103" s="8"/>
    </row>
    <row r="104" spans="1:11" s="10" customFormat="1">
      <c r="A104" s="28" t="s">
        <v>183</v>
      </c>
      <c r="B104" s="28" t="s">
        <v>178</v>
      </c>
      <c r="C104" s="369">
        <f>IF(E19&gt;0,3*C9/1111,0)</f>
        <v>3</v>
      </c>
      <c r="D104" s="339"/>
      <c r="E104" s="339"/>
      <c r="F104" s="363" t="s">
        <v>183</v>
      </c>
      <c r="G104" s="363" t="s">
        <v>178</v>
      </c>
      <c r="H104" s="372">
        <f>IF(J20&gt;0,3*(H9+H10)/1111,0)</f>
        <v>0</v>
      </c>
      <c r="I104" s="8"/>
      <c r="J104" s="8"/>
      <c r="K104" s="8"/>
    </row>
    <row r="105" spans="1:11" s="10" customFormat="1">
      <c r="A105" s="28" t="s">
        <v>184</v>
      </c>
      <c r="B105" s="28" t="s">
        <v>83</v>
      </c>
      <c r="C105" s="369">
        <f>+IF(E19&gt;0,222,0)</f>
        <v>222</v>
      </c>
      <c r="D105" s="339"/>
      <c r="E105" s="339"/>
      <c r="F105" s="363" t="s">
        <v>184</v>
      </c>
      <c r="G105" s="363" t="s">
        <v>83</v>
      </c>
      <c r="H105" s="371">
        <f>+IF(J20&gt;0,250,0)</f>
        <v>0</v>
      </c>
      <c r="I105" s="8"/>
      <c r="J105" s="8"/>
      <c r="K105" s="8"/>
    </row>
    <row r="106" spans="1:11" s="10" customFormat="1">
      <c r="A106" s="28" t="s">
        <v>185</v>
      </c>
      <c r="B106" s="28" t="s">
        <v>178</v>
      </c>
      <c r="C106" s="369">
        <f>IF(E19&gt;0,2*C9/1111,0)</f>
        <v>2</v>
      </c>
      <c r="D106" s="339"/>
      <c r="E106" s="339"/>
      <c r="F106" s="363" t="s">
        <v>185</v>
      </c>
      <c r="G106" s="363" t="s">
        <v>178</v>
      </c>
      <c r="H106" s="372">
        <f>IF(J20&gt;0,2*(H9+H10)/1111,0)</f>
        <v>0</v>
      </c>
      <c r="I106" s="8"/>
      <c r="J106" s="8"/>
      <c r="K106" s="8"/>
    </row>
    <row r="107" spans="1:11" s="10" customFormat="1">
      <c r="A107" s="28" t="s">
        <v>186</v>
      </c>
      <c r="B107" s="28" t="str">
        <f>+B105</f>
        <v>Arboles</v>
      </c>
      <c r="C107" s="369">
        <f>+IF(E19&gt;0,C105,0)</f>
        <v>222</v>
      </c>
      <c r="D107" s="339"/>
      <c r="E107" s="339"/>
      <c r="F107" s="363" t="s">
        <v>186</v>
      </c>
      <c r="G107" s="363" t="str">
        <f>+G105</f>
        <v>Arboles</v>
      </c>
      <c r="H107" s="371">
        <f>+IF(J20&gt;0,H105,0)</f>
        <v>0</v>
      </c>
      <c r="I107" s="8"/>
      <c r="J107" s="8"/>
      <c r="K107" s="8"/>
    </row>
    <row r="108" spans="1:11" s="10" customFormat="1">
      <c r="A108" s="28" t="s">
        <v>187</v>
      </c>
      <c r="B108" s="28" t="s">
        <v>178</v>
      </c>
      <c r="C108" s="366">
        <f>IF(E19&gt;0,0*C9/1111,0)</f>
        <v>0</v>
      </c>
      <c r="D108" s="339"/>
      <c r="E108" s="339"/>
      <c r="F108" s="363" t="s">
        <v>187</v>
      </c>
      <c r="G108" s="363" t="s">
        <v>178</v>
      </c>
      <c r="H108" s="368">
        <f>IF(J20&gt;0,8*(H9+H10)/1111,0)</f>
        <v>0</v>
      </c>
      <c r="I108" s="8"/>
      <c r="J108" s="8"/>
      <c r="K108" s="8"/>
    </row>
    <row r="109" spans="1:11" s="10" customFormat="1">
      <c r="A109" s="339"/>
      <c r="B109" s="339"/>
      <c r="C109" s="339"/>
      <c r="D109" s="339"/>
      <c r="E109" s="339"/>
      <c r="F109" s="8"/>
      <c r="G109" s="8"/>
      <c r="H109" s="8"/>
      <c r="I109" s="8"/>
      <c r="J109" s="8"/>
      <c r="K109" s="8"/>
    </row>
    <row r="110" spans="1:11" s="10" customFormat="1">
      <c r="A110" s="339"/>
      <c r="B110" s="339"/>
      <c r="C110" s="339"/>
      <c r="D110" s="339"/>
      <c r="E110" s="339"/>
      <c r="F110" s="8"/>
      <c r="G110" s="8"/>
      <c r="H110" s="8"/>
      <c r="I110" s="8"/>
      <c r="J110" s="8"/>
      <c r="K110" s="8"/>
    </row>
    <row r="111" spans="1:11" s="10" customFormat="1">
      <c r="A111" s="339"/>
      <c r="B111" s="339"/>
      <c r="C111" s="339"/>
      <c r="D111" s="339"/>
      <c r="E111" s="339"/>
    </row>
    <row r="112" spans="1:11" s="10" customFormat="1">
      <c r="A112" s="339"/>
      <c r="B112" s="339"/>
      <c r="C112" s="339"/>
      <c r="D112" s="339"/>
      <c r="E112" s="339"/>
    </row>
    <row r="113" spans="1:5" s="10" customFormat="1">
      <c r="A113" s="339"/>
      <c r="B113" s="339"/>
      <c r="C113" s="339"/>
      <c r="D113" s="339"/>
      <c r="E113" s="339"/>
    </row>
    <row r="114" spans="1:5" s="10" customFormat="1">
      <c r="A114" s="339"/>
      <c r="B114" s="339"/>
      <c r="C114" s="339"/>
      <c r="D114" s="339"/>
      <c r="E114" s="339"/>
    </row>
    <row r="115" spans="1:5" s="10" customFormat="1">
      <c r="A115" s="339"/>
      <c r="B115" s="339"/>
      <c r="C115" s="339"/>
      <c r="D115" s="339"/>
      <c r="E115" s="339"/>
    </row>
    <row r="116" spans="1:5" s="10" customFormat="1">
      <c r="A116" s="339"/>
      <c r="B116" s="339"/>
      <c r="C116" s="339"/>
      <c r="D116" s="339"/>
      <c r="E116" s="339"/>
    </row>
    <row r="117" spans="1:5" s="10" customFormat="1">
      <c r="A117" s="339"/>
      <c r="B117" s="339"/>
      <c r="C117" s="339"/>
      <c r="D117" s="339"/>
      <c r="E117" s="339"/>
    </row>
    <row r="118" spans="1:5" s="10" customFormat="1">
      <c r="A118" s="339"/>
      <c r="B118" s="339"/>
      <c r="C118" s="339"/>
      <c r="D118" s="339"/>
      <c r="E118" s="339"/>
    </row>
    <row r="119" spans="1:5" s="10" customFormat="1">
      <c r="A119" s="339"/>
      <c r="B119" s="339"/>
      <c r="C119" s="339"/>
      <c r="D119" s="339"/>
      <c r="E119" s="339"/>
    </row>
    <row r="120" spans="1:5" s="10" customFormat="1">
      <c r="A120" s="339"/>
      <c r="B120" s="339"/>
      <c r="C120" s="339"/>
      <c r="D120" s="339"/>
      <c r="E120" s="339"/>
    </row>
    <row r="121" spans="1:5" s="10" customFormat="1">
      <c r="A121" s="339"/>
      <c r="B121" s="339"/>
      <c r="C121" s="339"/>
      <c r="D121" s="339"/>
      <c r="E121" s="339"/>
    </row>
    <row r="122" spans="1:5" s="10" customFormat="1">
      <c r="A122" s="339"/>
      <c r="B122" s="339"/>
      <c r="C122" s="339"/>
      <c r="D122" s="339"/>
      <c r="E122" s="339"/>
    </row>
    <row r="123" spans="1:5" s="10" customFormat="1">
      <c r="A123" s="339"/>
      <c r="B123" s="339"/>
      <c r="C123" s="339"/>
      <c r="D123" s="339"/>
      <c r="E123" s="339"/>
    </row>
    <row r="124" spans="1:5" s="10" customFormat="1">
      <c r="A124" s="339"/>
      <c r="B124" s="339"/>
      <c r="C124" s="339"/>
      <c r="D124" s="339"/>
      <c r="E124" s="339"/>
    </row>
    <row r="125" spans="1:5" s="10" customFormat="1">
      <c r="A125" s="339"/>
      <c r="B125" s="339"/>
      <c r="C125" s="339"/>
      <c r="D125" s="339"/>
      <c r="E125" s="339"/>
    </row>
    <row r="126" spans="1:5" s="10" customFormat="1">
      <c r="A126" s="339"/>
      <c r="B126" s="339"/>
      <c r="C126" s="339"/>
      <c r="D126" s="339"/>
      <c r="E126" s="339"/>
    </row>
    <row r="127" spans="1:5" s="10" customFormat="1">
      <c r="A127" s="339"/>
      <c r="B127" s="339"/>
      <c r="C127" s="339"/>
      <c r="D127" s="339"/>
      <c r="E127" s="339"/>
    </row>
    <row r="128" spans="1:5" s="10" customFormat="1">
      <c r="A128" s="339"/>
      <c r="B128" s="339"/>
      <c r="C128" s="339"/>
      <c r="D128" s="339"/>
      <c r="E128" s="339"/>
    </row>
    <row r="129" spans="1:5" s="10" customFormat="1">
      <c r="A129" s="339"/>
      <c r="B129" s="339"/>
      <c r="C129" s="339"/>
      <c r="D129" s="339"/>
      <c r="E129" s="339"/>
    </row>
    <row r="130" spans="1:5" s="10" customFormat="1">
      <c r="A130" s="339"/>
      <c r="B130" s="339"/>
      <c r="C130" s="339"/>
      <c r="D130" s="339"/>
      <c r="E130" s="339"/>
    </row>
    <row r="131" spans="1:5" s="10" customFormat="1">
      <c r="A131" s="339"/>
      <c r="B131" s="339"/>
      <c r="C131" s="339"/>
      <c r="D131" s="339"/>
      <c r="E131" s="339"/>
    </row>
    <row r="132" spans="1:5" s="10" customFormat="1">
      <c r="A132" s="339"/>
      <c r="B132" s="339"/>
      <c r="C132" s="339"/>
      <c r="D132" s="339"/>
      <c r="E132" s="339"/>
    </row>
    <row r="133" spans="1:5" s="10" customFormat="1">
      <c r="A133" s="339"/>
      <c r="B133" s="339"/>
      <c r="C133" s="339"/>
      <c r="D133" s="339"/>
      <c r="E133" s="339"/>
    </row>
    <row r="134" spans="1:5" s="10" customFormat="1">
      <c r="A134" s="339"/>
      <c r="B134" s="339"/>
      <c r="C134" s="339"/>
      <c r="D134" s="339"/>
      <c r="E134" s="339"/>
    </row>
    <row r="135" spans="1:5" s="10" customFormat="1">
      <c r="A135" s="339"/>
      <c r="B135" s="339"/>
      <c r="C135" s="339"/>
      <c r="D135" s="339"/>
      <c r="E135" s="339"/>
    </row>
    <row r="136" spans="1:5" s="10" customFormat="1">
      <c r="A136" s="339"/>
      <c r="B136" s="339"/>
      <c r="C136" s="339"/>
      <c r="D136" s="339"/>
      <c r="E136" s="339"/>
    </row>
    <row r="137" spans="1:5" s="10" customFormat="1">
      <c r="A137" s="339"/>
      <c r="B137" s="339"/>
      <c r="C137" s="339"/>
      <c r="D137" s="339"/>
      <c r="E137" s="339"/>
    </row>
    <row r="138" spans="1:5" s="10" customFormat="1">
      <c r="A138" s="339"/>
      <c r="B138" s="339"/>
      <c r="C138" s="339"/>
      <c r="D138" s="339"/>
      <c r="E138" s="339"/>
    </row>
    <row r="139" spans="1:5" s="10" customFormat="1">
      <c r="A139" s="373"/>
      <c r="B139" s="373"/>
      <c r="C139" s="373"/>
      <c r="D139" s="373"/>
      <c r="E139" s="373"/>
    </row>
    <row r="140" spans="1:5" s="10" customFormat="1">
      <c r="A140" s="373"/>
      <c r="B140" s="373"/>
      <c r="C140" s="373"/>
      <c r="D140" s="373"/>
      <c r="E140" s="373"/>
    </row>
    <row r="141" spans="1:5" s="10" customFormat="1">
      <c r="A141" s="373"/>
      <c r="B141" s="373"/>
      <c r="C141" s="373"/>
      <c r="D141" s="373"/>
      <c r="E141" s="373"/>
    </row>
    <row r="142" spans="1:5" s="10" customFormat="1">
      <c r="A142" s="373"/>
      <c r="B142" s="373"/>
      <c r="C142" s="373"/>
      <c r="D142" s="373"/>
      <c r="E142" s="373"/>
    </row>
    <row r="143" spans="1:5" s="10" customFormat="1">
      <c r="A143" s="373"/>
      <c r="B143" s="373"/>
      <c r="C143" s="373"/>
      <c r="D143" s="373"/>
      <c r="E143" s="373"/>
    </row>
    <row r="144" spans="1:5" s="10" customFormat="1">
      <c r="A144" s="373"/>
      <c r="B144" s="373"/>
      <c r="C144" s="373"/>
      <c r="D144" s="373"/>
      <c r="E144" s="373"/>
    </row>
    <row r="145" spans="1:5" s="10" customFormat="1">
      <c r="A145" s="373"/>
      <c r="B145" s="373"/>
      <c r="C145" s="373"/>
      <c r="D145" s="373"/>
      <c r="E145" s="373"/>
    </row>
    <row r="146" spans="1:5" s="10" customFormat="1">
      <c r="A146" s="373"/>
      <c r="B146" s="373"/>
      <c r="C146" s="373"/>
      <c r="D146" s="373"/>
      <c r="E146" s="373"/>
    </row>
    <row r="147" spans="1:5" s="10" customFormat="1">
      <c r="A147" s="373"/>
      <c r="B147" s="373"/>
      <c r="C147" s="373"/>
      <c r="D147" s="373"/>
      <c r="E147" s="373"/>
    </row>
    <row r="148" spans="1:5" s="10" customFormat="1">
      <c r="A148" s="373"/>
      <c r="B148" s="373"/>
      <c r="C148" s="373"/>
      <c r="D148" s="373"/>
      <c r="E148" s="373"/>
    </row>
    <row r="149" spans="1:5" s="10" customFormat="1">
      <c r="A149" s="373"/>
      <c r="B149" s="373"/>
      <c r="C149" s="373"/>
      <c r="D149" s="373"/>
      <c r="E149" s="373"/>
    </row>
    <row r="150" spans="1:5" s="10" customFormat="1">
      <c r="A150" s="373"/>
      <c r="B150" s="373"/>
      <c r="C150" s="373"/>
      <c r="D150" s="373"/>
      <c r="E150" s="373"/>
    </row>
    <row r="151" spans="1:5" s="10" customFormat="1">
      <c r="A151" s="373"/>
      <c r="B151" s="373"/>
      <c r="C151" s="373"/>
      <c r="D151" s="373"/>
      <c r="E151" s="373"/>
    </row>
    <row r="152" spans="1:5" s="10" customFormat="1">
      <c r="A152" s="373"/>
      <c r="B152" s="373"/>
      <c r="C152" s="373"/>
      <c r="D152" s="373"/>
      <c r="E152" s="373"/>
    </row>
    <row r="153" spans="1:5" s="10" customFormat="1">
      <c r="A153" s="373"/>
      <c r="B153" s="373"/>
      <c r="C153" s="373"/>
      <c r="D153" s="373"/>
      <c r="E153" s="373"/>
    </row>
    <row r="154" spans="1:5" s="10" customFormat="1">
      <c r="A154" s="373"/>
      <c r="B154" s="373"/>
      <c r="C154" s="373"/>
      <c r="D154" s="373"/>
      <c r="E154" s="373"/>
    </row>
    <row r="155" spans="1:5" s="10" customFormat="1">
      <c r="A155" s="373"/>
      <c r="B155" s="373"/>
      <c r="C155" s="373"/>
      <c r="D155" s="373"/>
      <c r="E155" s="373"/>
    </row>
    <row r="156" spans="1:5" s="10" customFormat="1"/>
    <row r="157" spans="1:5" s="10" customFormat="1"/>
    <row r="158" spans="1:5" s="10" customFormat="1"/>
    <row r="159" spans="1:5" s="10" customFormat="1"/>
    <row r="160" spans="1:5" s="10" customFormat="1"/>
    <row r="161" s="10" customFormat="1"/>
    <row r="162" s="10" customFormat="1"/>
    <row r="163" s="10" customFormat="1"/>
    <row r="164" s="10" customFormat="1"/>
    <row r="165" s="10" customFormat="1"/>
    <row r="166" s="10" customFormat="1"/>
    <row r="167" s="10" customFormat="1"/>
    <row r="168" s="10" customFormat="1"/>
    <row r="169" s="10" customFormat="1"/>
    <row r="170" s="10" customFormat="1"/>
    <row r="171" s="10" customFormat="1"/>
    <row r="172" s="10" customFormat="1"/>
    <row r="173" s="10" customFormat="1"/>
    <row r="174" s="10" customFormat="1"/>
    <row r="175" s="10" customFormat="1"/>
    <row r="176" s="10" customFormat="1"/>
    <row r="177" s="10" customFormat="1"/>
    <row r="178" s="10" customFormat="1"/>
    <row r="179" s="10" customFormat="1"/>
    <row r="180" s="10" customFormat="1"/>
    <row r="181" s="10" customFormat="1"/>
    <row r="182" s="10" customFormat="1"/>
    <row r="183" s="10" customFormat="1"/>
    <row r="184" s="10" customFormat="1"/>
    <row r="185" s="10" customFormat="1"/>
    <row r="186" s="10" customFormat="1"/>
    <row r="187" s="10" customFormat="1"/>
    <row r="188" s="10" customFormat="1"/>
    <row r="189" s="10" customFormat="1"/>
    <row r="190" s="10" customFormat="1"/>
    <row r="191" s="10" customFormat="1"/>
    <row r="192" s="10" customFormat="1"/>
    <row r="193" s="10" customFormat="1"/>
    <row r="194" s="10" customFormat="1"/>
    <row r="195" s="10" customFormat="1"/>
    <row r="196" s="10" customFormat="1"/>
    <row r="197" s="10" customFormat="1"/>
    <row r="198" s="10" customFormat="1"/>
    <row r="199" s="10" customFormat="1"/>
    <row r="200" s="10" customFormat="1"/>
    <row r="201" s="10" customFormat="1"/>
    <row r="202" s="10" customFormat="1"/>
    <row r="203" s="10" customFormat="1"/>
    <row r="204" s="10" customFormat="1"/>
    <row r="205" s="10" customFormat="1"/>
    <row r="206" s="10" customFormat="1"/>
    <row r="207" s="10" customFormat="1"/>
    <row r="208" s="10" customFormat="1"/>
    <row r="209" s="10" customFormat="1"/>
    <row r="210" s="10" customFormat="1"/>
    <row r="211" s="10" customFormat="1"/>
    <row r="212" s="10" customFormat="1"/>
    <row r="213" s="10" customFormat="1"/>
    <row r="214" s="10" customFormat="1"/>
    <row r="215" s="10" customFormat="1"/>
    <row r="216" s="10" customFormat="1"/>
    <row r="217" s="10" customFormat="1"/>
    <row r="218" s="10" customFormat="1"/>
    <row r="219" s="10" customFormat="1"/>
    <row r="220" s="10" customFormat="1"/>
    <row r="221" s="10" customFormat="1"/>
    <row r="222" s="10" customFormat="1"/>
    <row r="223" s="10" customFormat="1"/>
    <row r="224" s="10" customFormat="1"/>
    <row r="225" s="10" customFormat="1"/>
    <row r="226" s="10" customFormat="1"/>
    <row r="227" s="10" customFormat="1"/>
    <row r="228" s="10" customFormat="1"/>
    <row r="229" s="10" customFormat="1"/>
    <row r="230" s="10" customFormat="1"/>
    <row r="231" s="10" customFormat="1"/>
    <row r="232" s="10" customFormat="1"/>
    <row r="233" s="10" customFormat="1"/>
    <row r="234" s="10" customFormat="1"/>
    <row r="235" s="10" customFormat="1"/>
    <row r="236" s="10" customFormat="1"/>
    <row r="237" s="10" customFormat="1"/>
    <row r="238" s="10" customFormat="1"/>
    <row r="239" s="10" customFormat="1"/>
    <row r="240" s="10" customFormat="1"/>
    <row r="241" s="10" customFormat="1"/>
    <row r="242" s="10" customFormat="1"/>
    <row r="243" s="10" customFormat="1"/>
    <row r="244" s="10" customFormat="1"/>
    <row r="245" s="10" customFormat="1"/>
    <row r="246" s="10" customFormat="1"/>
    <row r="247" s="10" customFormat="1"/>
    <row r="248" s="10" customFormat="1"/>
    <row r="249" s="10" customFormat="1"/>
    <row r="250" s="10" customFormat="1"/>
    <row r="251" s="10" customFormat="1"/>
    <row r="252" s="10" customFormat="1"/>
    <row r="253" s="10" customFormat="1"/>
    <row r="254" s="10" customFormat="1"/>
    <row r="255" s="10" customFormat="1"/>
    <row r="256" s="10" customFormat="1"/>
    <row r="257" s="10" customFormat="1"/>
    <row r="258" s="10" customFormat="1"/>
    <row r="259" s="10" customFormat="1"/>
    <row r="260" s="10" customFormat="1"/>
    <row r="261" s="10" customFormat="1"/>
    <row r="262" s="10" customFormat="1"/>
    <row r="263" s="10" customFormat="1"/>
    <row r="264" s="10" customFormat="1"/>
    <row r="265" s="10" customFormat="1"/>
    <row r="266" s="10" customFormat="1"/>
    <row r="267" s="10" customFormat="1"/>
    <row r="268" s="10" customFormat="1"/>
    <row r="269" s="10" customFormat="1"/>
    <row r="270" s="10" customFormat="1"/>
    <row r="271" s="10" customFormat="1"/>
    <row r="272" s="10" customFormat="1"/>
    <row r="273" s="10" customFormat="1"/>
    <row r="274" s="10" customFormat="1"/>
    <row r="275" s="10" customFormat="1"/>
    <row r="276" s="10" customFormat="1"/>
    <row r="277" s="10" customFormat="1"/>
    <row r="278" s="10" customFormat="1"/>
    <row r="279" s="10" customFormat="1"/>
    <row r="280" s="10" customFormat="1"/>
    <row r="281" s="10" customFormat="1"/>
    <row r="282" s="10" customFormat="1"/>
    <row r="283" s="10" customFormat="1"/>
    <row r="284" s="10" customFormat="1"/>
    <row r="285" s="10" customFormat="1"/>
    <row r="286" s="10" customFormat="1"/>
    <row r="287" s="10" customFormat="1"/>
    <row r="288" s="10" customFormat="1"/>
    <row r="289" s="10" customFormat="1"/>
    <row r="290" s="10" customFormat="1"/>
    <row r="291" s="10" customFormat="1"/>
    <row r="292" s="10" customFormat="1"/>
    <row r="293" s="10" customFormat="1"/>
    <row r="294" s="10" customFormat="1"/>
    <row r="295" s="10" customFormat="1"/>
    <row r="296" s="10" customFormat="1"/>
    <row r="297" s="10" customFormat="1"/>
    <row r="298" s="10" customFormat="1"/>
    <row r="299" s="10" customFormat="1"/>
    <row r="300" s="10" customFormat="1"/>
    <row r="301" s="10" customFormat="1"/>
    <row r="302" s="10" customFormat="1"/>
    <row r="303" s="10" customFormat="1"/>
    <row r="304" s="10" customFormat="1"/>
    <row r="305" s="10" customFormat="1"/>
    <row r="306" s="10" customFormat="1"/>
    <row r="307" s="10" customFormat="1"/>
    <row r="308" s="10" customFormat="1"/>
    <row r="309" s="10" customFormat="1"/>
    <row r="310" s="10" customFormat="1"/>
    <row r="311" s="10" customFormat="1"/>
    <row r="312" s="10" customFormat="1"/>
    <row r="313" s="10" customFormat="1"/>
    <row r="314" s="10" customFormat="1"/>
    <row r="315" s="10" customFormat="1"/>
    <row r="316" s="10" customFormat="1"/>
    <row r="317" s="10" customFormat="1"/>
    <row r="318" s="10" customFormat="1"/>
    <row r="319" s="10" customFormat="1"/>
    <row r="320" s="10" customFormat="1"/>
    <row r="321" s="10" customFormat="1"/>
    <row r="322" s="10" customFormat="1"/>
    <row r="323" s="10" customFormat="1"/>
    <row r="324" s="10" customFormat="1"/>
    <row r="325" s="10" customFormat="1"/>
    <row r="326" s="10" customFormat="1"/>
    <row r="327" s="10" customFormat="1"/>
    <row r="328" s="10" customFormat="1"/>
    <row r="329" s="10" customFormat="1"/>
    <row r="330" s="10" customFormat="1"/>
    <row r="331" s="10" customFormat="1"/>
    <row r="332" s="10" customFormat="1"/>
    <row r="333" s="10" customFormat="1"/>
    <row r="334" s="10" customFormat="1"/>
    <row r="335" s="10" customFormat="1"/>
    <row r="336" s="10" customFormat="1"/>
    <row r="337" s="10" customFormat="1"/>
    <row r="338" s="10" customFormat="1"/>
    <row r="339" s="10" customFormat="1"/>
    <row r="340" s="10" customFormat="1"/>
    <row r="341" s="10" customFormat="1"/>
    <row r="342" s="10" customFormat="1"/>
    <row r="343" s="10" customFormat="1"/>
    <row r="344" s="10" customFormat="1"/>
    <row r="345" s="10" customFormat="1"/>
    <row r="346" s="10" customFormat="1"/>
    <row r="347" s="10" customFormat="1"/>
    <row r="348" s="10" customFormat="1"/>
    <row r="349" s="10" customFormat="1"/>
    <row r="350" s="10" customFormat="1"/>
    <row r="351" s="10" customFormat="1"/>
    <row r="352" s="10" customFormat="1"/>
    <row r="353" s="10" customFormat="1"/>
    <row r="354" s="10" customFormat="1"/>
    <row r="355" s="10" customFormat="1"/>
    <row r="356" s="10" customFormat="1"/>
    <row r="357" s="10" customFormat="1"/>
    <row r="358" s="10" customFormat="1"/>
    <row r="359" s="10" customFormat="1"/>
    <row r="360" s="10" customFormat="1"/>
    <row r="361" s="10" customFormat="1"/>
    <row r="362" s="10" customFormat="1"/>
    <row r="363" s="10" customFormat="1"/>
    <row r="364" s="10" customFormat="1"/>
    <row r="365" s="10" customFormat="1"/>
    <row r="366" s="10" customFormat="1"/>
    <row r="367" s="10" customFormat="1"/>
    <row r="368" s="10" customFormat="1"/>
    <row r="369" s="10" customFormat="1"/>
    <row r="370" s="10" customFormat="1"/>
    <row r="371" s="10" customFormat="1"/>
    <row r="372" s="10" customFormat="1"/>
    <row r="373" s="10" customFormat="1"/>
    <row r="374" s="10" customFormat="1"/>
    <row r="375" s="10" customFormat="1"/>
    <row r="376" s="10" customFormat="1"/>
    <row r="377" s="10" customFormat="1"/>
    <row r="378" s="10" customFormat="1"/>
    <row r="379" s="10" customFormat="1"/>
    <row r="380" s="10" customFormat="1"/>
    <row r="381" s="10" customFormat="1"/>
    <row r="382" s="10" customFormat="1"/>
    <row r="383" s="10" customFormat="1"/>
    <row r="384" s="10" customFormat="1"/>
    <row r="385" s="10" customFormat="1"/>
    <row r="386" s="10" customFormat="1"/>
    <row r="387" s="10" customFormat="1"/>
    <row r="388" s="10" customFormat="1"/>
    <row r="389" s="10" customFormat="1"/>
    <row r="390" s="10" customFormat="1"/>
    <row r="391" s="10" customFormat="1"/>
    <row r="392" s="10" customFormat="1"/>
    <row r="393" s="10" customFormat="1"/>
    <row r="394" s="10" customFormat="1"/>
    <row r="395" s="10" customFormat="1"/>
    <row r="396" s="10" customFormat="1"/>
    <row r="397" s="10" customFormat="1"/>
    <row r="398" s="10" customFormat="1"/>
    <row r="399" s="10" customFormat="1"/>
    <row r="400" s="10" customFormat="1"/>
    <row r="401" s="10" customFormat="1"/>
    <row r="402" s="10" customFormat="1"/>
    <row r="403" s="10" customFormat="1"/>
    <row r="404" s="10" customFormat="1"/>
    <row r="405" s="10" customFormat="1"/>
    <row r="406" s="10" customFormat="1"/>
    <row r="407" s="10" customFormat="1"/>
    <row r="408" s="10" customFormat="1"/>
    <row r="409" s="10" customFormat="1"/>
    <row r="410" s="10" customFormat="1"/>
    <row r="411" s="10" customFormat="1"/>
    <row r="412" s="10" customFormat="1"/>
    <row r="413" s="10" customFormat="1"/>
    <row r="414" s="10" customFormat="1"/>
    <row r="415" s="10" customFormat="1"/>
    <row r="416" s="10" customFormat="1"/>
    <row r="417" s="10" customFormat="1"/>
    <row r="418" s="10" customFormat="1"/>
    <row r="419" s="10" customFormat="1"/>
    <row r="420" s="10" customFormat="1"/>
    <row r="421" s="10" customFormat="1"/>
    <row r="422" s="10" customFormat="1"/>
    <row r="423" s="10" customFormat="1"/>
    <row r="424" s="10" customFormat="1"/>
    <row r="425" s="10" customFormat="1"/>
    <row r="426" s="10" customFormat="1"/>
    <row r="427" s="10" customFormat="1"/>
    <row r="428" s="10" customFormat="1"/>
    <row r="429" s="10" customFormat="1"/>
    <row r="430" s="10" customFormat="1"/>
    <row r="431" s="10" customFormat="1"/>
    <row r="432" s="10" customFormat="1"/>
    <row r="433" s="10" customFormat="1"/>
    <row r="434" s="10" customFormat="1"/>
    <row r="435" s="10" customFormat="1"/>
    <row r="436" s="10" customFormat="1"/>
    <row r="437" s="10" customFormat="1"/>
    <row r="438" s="10" customFormat="1"/>
    <row r="439" s="10" customFormat="1"/>
    <row r="440" s="10" customFormat="1"/>
    <row r="441" s="10" customFormat="1"/>
    <row r="442" s="10" customFormat="1"/>
    <row r="443" s="10" customFormat="1"/>
    <row r="444" s="10" customFormat="1"/>
    <row r="445" s="10" customFormat="1"/>
    <row r="446" s="10" customFormat="1"/>
    <row r="447" s="10" customFormat="1"/>
    <row r="448" s="10" customFormat="1"/>
    <row r="449" s="10" customFormat="1"/>
    <row r="450" s="10" customFormat="1"/>
    <row r="451" s="10" customFormat="1"/>
    <row r="452" s="10" customFormat="1"/>
    <row r="453" s="10" customFormat="1"/>
    <row r="454" s="10" customFormat="1"/>
    <row r="455" s="10" customFormat="1"/>
    <row r="456" s="10" customFormat="1"/>
    <row r="457" s="10" customFormat="1"/>
    <row r="458" s="10" customFormat="1"/>
    <row r="459" s="10" customFormat="1"/>
    <row r="460" s="10" customFormat="1"/>
    <row r="461" s="10" customFormat="1"/>
    <row r="462" s="10" customFormat="1"/>
    <row r="463" s="10" customFormat="1"/>
    <row r="464" s="10" customFormat="1"/>
    <row r="465" s="10" customFormat="1"/>
    <row r="466" s="10" customFormat="1"/>
    <row r="467" s="10" customFormat="1"/>
    <row r="468" s="10" customFormat="1"/>
    <row r="469" s="10" customFormat="1"/>
    <row r="470" s="10" customFormat="1"/>
    <row r="471" s="10" customFormat="1"/>
    <row r="472" s="10" customFormat="1"/>
    <row r="473" s="10" customFormat="1"/>
    <row r="474" s="10" customFormat="1"/>
    <row r="475" s="10" customFormat="1"/>
    <row r="476" s="10" customFormat="1"/>
    <row r="477" s="10" customFormat="1"/>
    <row r="478" s="10" customFormat="1"/>
    <row r="479" s="10" customFormat="1"/>
    <row r="480" s="10" customFormat="1"/>
    <row r="481" s="10" customFormat="1"/>
    <row r="482" s="10" customFormat="1"/>
    <row r="483" s="10" customFormat="1"/>
    <row r="484" s="10" customFormat="1"/>
    <row r="485" s="10" customFormat="1"/>
    <row r="486" s="10" customFormat="1"/>
    <row r="487" s="10" customFormat="1"/>
    <row r="488" s="10" customFormat="1"/>
    <row r="489" s="10" customFormat="1"/>
    <row r="490" s="10" customFormat="1"/>
    <row r="491" s="10" customFormat="1"/>
    <row r="492" s="10" customFormat="1"/>
    <row r="493" s="10" customFormat="1"/>
    <row r="494" s="10" customFormat="1"/>
    <row r="495" s="10" customFormat="1"/>
    <row r="496" s="10" customFormat="1"/>
    <row r="497" s="10" customFormat="1"/>
    <row r="498" s="10" customFormat="1"/>
    <row r="499" s="10" customFormat="1"/>
    <row r="500" s="10" customFormat="1"/>
    <row r="501" s="10" customFormat="1"/>
    <row r="502" s="10" customFormat="1"/>
    <row r="503" s="10" customFormat="1"/>
    <row r="504" s="10" customFormat="1"/>
    <row r="505" s="10" customFormat="1"/>
    <row r="506" s="10" customFormat="1"/>
    <row r="507" s="10" customFormat="1"/>
    <row r="508" s="10" customFormat="1"/>
    <row r="509" s="10" customFormat="1"/>
    <row r="510" s="10" customFormat="1"/>
    <row r="511" s="10" customFormat="1"/>
    <row r="512" s="10" customFormat="1"/>
    <row r="513" s="10" customFormat="1"/>
    <row r="514" s="10" customFormat="1"/>
    <row r="515" s="10" customFormat="1"/>
    <row r="516" s="10" customFormat="1"/>
    <row r="517" s="10" customFormat="1"/>
    <row r="518" s="10" customFormat="1"/>
    <row r="519" s="10" customFormat="1"/>
    <row r="520" s="10" customFormat="1"/>
    <row r="521" s="10" customFormat="1"/>
    <row r="522" s="10" customFormat="1"/>
    <row r="523" s="10" customFormat="1"/>
    <row r="524" s="10" customFormat="1"/>
  </sheetData>
  <mergeCells count="89">
    <mergeCell ref="A1:E1"/>
    <mergeCell ref="F1:K1"/>
    <mergeCell ref="M1:S1"/>
    <mergeCell ref="U1:AA1"/>
    <mergeCell ref="B2:E2"/>
    <mergeCell ref="G2:K2"/>
    <mergeCell ref="N2:S2"/>
    <mergeCell ref="V2:AA2"/>
    <mergeCell ref="B3:E3"/>
    <mergeCell ref="G3:K3"/>
    <mergeCell ref="N3:S3"/>
    <mergeCell ref="V3:AA3"/>
    <mergeCell ref="B4:E4"/>
    <mergeCell ref="G4:K4"/>
    <mergeCell ref="N4:S4"/>
    <mergeCell ref="V4:AA4"/>
    <mergeCell ref="M6:O7"/>
    <mergeCell ref="P6:P7"/>
    <mergeCell ref="U6:W7"/>
    <mergeCell ref="X6:X7"/>
    <mergeCell ref="M8:N8"/>
    <mergeCell ref="U8:V8"/>
    <mergeCell ref="M9:N9"/>
    <mergeCell ref="U9:V9"/>
    <mergeCell ref="M10:N10"/>
    <mergeCell ref="U10:V10"/>
    <mergeCell ref="M11:N11"/>
    <mergeCell ref="U11:V11"/>
    <mergeCell ref="M12:N12"/>
    <mergeCell ref="U12:V12"/>
    <mergeCell ref="M13:N13"/>
    <mergeCell ref="U13:V13"/>
    <mergeCell ref="M14:N14"/>
    <mergeCell ref="U14:V14"/>
    <mergeCell ref="B24:C24"/>
    <mergeCell ref="M15:N15"/>
    <mergeCell ref="U15:V15"/>
    <mergeCell ref="M18:N18"/>
    <mergeCell ref="U18:V18"/>
    <mergeCell ref="M19:N19"/>
    <mergeCell ref="U19:V19"/>
    <mergeCell ref="M20:N20"/>
    <mergeCell ref="U20:V20"/>
    <mergeCell ref="Q21:S21"/>
    <mergeCell ref="Y21:AA21"/>
    <mergeCell ref="A23:E23"/>
    <mergeCell ref="B52:C52"/>
    <mergeCell ref="P52:Q52"/>
    <mergeCell ref="X52:Y52"/>
    <mergeCell ref="Y25:Y26"/>
    <mergeCell ref="AA25:AA26"/>
    <mergeCell ref="A45:E45"/>
    <mergeCell ref="P49:Q49"/>
    <mergeCell ref="X49:Y49"/>
    <mergeCell ref="M25:M26"/>
    <mergeCell ref="N25:P25"/>
    <mergeCell ref="Q25:Q26"/>
    <mergeCell ref="S25:S26"/>
    <mergeCell ref="U25:U26"/>
    <mergeCell ref="V25:X25"/>
    <mergeCell ref="A50:D50"/>
    <mergeCell ref="P50:Q50"/>
    <mergeCell ref="X50:Y50"/>
    <mergeCell ref="P51:Q51"/>
    <mergeCell ref="X51:Y51"/>
    <mergeCell ref="B53:C53"/>
    <mergeCell ref="P53:Q53"/>
    <mergeCell ref="X53:Y53"/>
    <mergeCell ref="B54:C54"/>
    <mergeCell ref="P54:Q54"/>
    <mergeCell ref="X54:Y54"/>
    <mergeCell ref="B55:C55"/>
    <mergeCell ref="P55:Q55"/>
    <mergeCell ref="X55:Y55"/>
    <mergeCell ref="B56:C56"/>
    <mergeCell ref="P56:Q56"/>
    <mergeCell ref="X56:Y56"/>
    <mergeCell ref="N65:P65"/>
    <mergeCell ref="P57:Q57"/>
    <mergeCell ref="X57:Y57"/>
    <mergeCell ref="B58:D58"/>
    <mergeCell ref="N59:O59"/>
    <mergeCell ref="N60:O60"/>
    <mergeCell ref="B57:C57"/>
    <mergeCell ref="N61:O61"/>
    <mergeCell ref="N62:O62"/>
    <mergeCell ref="N63:O63"/>
    <mergeCell ref="U63:X63"/>
    <mergeCell ref="N64:Q64"/>
  </mergeCells>
  <conditionalFormatting sqref="O11:O12 N37:N38 P37:R38 P43:S44 P46:S47">
    <cfRule type="cellIs" dxfId="8" priority="4" stopIfTrue="1" operator="greaterThan">
      <formula>0</formula>
    </cfRule>
  </conditionalFormatting>
  <conditionalFormatting sqref="S54">
    <cfRule type="cellIs" dxfId="7" priority="3" stopIfTrue="1" operator="greaterThan">
      <formula>0</formula>
    </cfRule>
  </conditionalFormatting>
  <conditionalFormatting sqref="W11:W12 V37:V38 X37:Z38 X43:AA44 X46:AA47">
    <cfRule type="cellIs" dxfId="6" priority="2" stopIfTrue="1" operator="greaterThan">
      <formula>0</formula>
    </cfRule>
  </conditionalFormatting>
  <conditionalFormatting sqref="AA54">
    <cfRule type="cellIs" dxfId="5" priority="1" stopIfTrue="1" operator="greaterThan">
      <formula>0</formula>
    </cfRule>
  </conditionalFormatting>
  <dataValidations count="2">
    <dataValidation type="list" allowBlank="1" showInputMessage="1" showErrorMessage="1" sqref="B15" xr:uid="{00000000-0002-0000-0200-000000000000}">
      <formula1>$D$68:$D$85</formula1>
    </dataValidation>
    <dataValidation type="list" allowBlank="1" showInputMessage="1" showErrorMessage="1" sqref="G12 V16:V17 N16:N17 B11 B13:B14 G14:G16" xr:uid="{00000000-0002-0000-0200-000001000000}">
      <formula1>#REF!</formula1>
    </dataValidation>
  </dataValidations>
  <printOptions horizontalCentered="1"/>
  <pageMargins left="0.70866141732283472" right="0.70866141732283472" top="0.74803149606299213" bottom="0.74803149606299213" header="0.31496062992125984" footer="0.31496062992125984"/>
  <pageSetup scale="67"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104"/>
  <sheetViews>
    <sheetView view="pageBreakPreview" topLeftCell="A33" zoomScale="80" zoomScaleNormal="100" zoomScaleSheetLayoutView="80" workbookViewId="0">
      <selection activeCell="AB54" sqref="AB54"/>
    </sheetView>
  </sheetViews>
  <sheetFormatPr defaultColWidth="11.42578125" defaultRowHeight="15"/>
  <cols>
    <col min="1" max="1" width="2" style="311" customWidth="1"/>
    <col min="2" max="2" width="27.28515625" style="8" customWidth="1"/>
    <col min="3" max="3" width="10.5703125" style="8" bestFit="1" customWidth="1"/>
    <col min="4" max="4" width="10.140625" style="8" customWidth="1"/>
    <col min="5" max="5" width="17.28515625" style="8" customWidth="1"/>
    <col min="6" max="6" width="15.7109375" style="8" customWidth="1"/>
    <col min="7" max="7" width="1.42578125" style="8" hidden="1" customWidth="1"/>
    <col min="8" max="8" width="22.140625" style="8" customWidth="1"/>
    <col min="9" max="9" width="11.42578125" style="311"/>
    <col min="10" max="10" width="12.7109375" style="311" bestFit="1" customWidth="1"/>
    <col min="11" max="16" width="11.42578125" style="8"/>
    <col min="17" max="17" width="11.42578125" style="8" hidden="1" customWidth="1"/>
    <col min="18" max="16384" width="11.42578125" style="8"/>
  </cols>
  <sheetData>
    <row r="1" spans="1:8" ht="24.75" customHeight="1">
      <c r="A1" s="374"/>
      <c r="B1" s="843" t="s">
        <v>188</v>
      </c>
      <c r="C1" s="844"/>
      <c r="D1" s="844"/>
      <c r="E1" s="844"/>
      <c r="F1" s="844"/>
      <c r="G1" s="844"/>
      <c r="H1" s="845"/>
    </row>
    <row r="2" spans="1:8" ht="32.25" customHeight="1">
      <c r="A2" s="374"/>
      <c r="B2" s="375" t="s">
        <v>189</v>
      </c>
      <c r="C2" s="801" t="s">
        <v>4</v>
      </c>
      <c r="D2" s="801"/>
      <c r="E2" s="801"/>
      <c r="F2" s="801"/>
      <c r="G2" s="801"/>
      <c r="H2" s="802"/>
    </row>
    <row r="3" spans="1:8" ht="19.5" customHeight="1">
      <c r="A3" s="374"/>
      <c r="B3" s="376" t="s">
        <v>190</v>
      </c>
      <c r="C3" s="801" t="s">
        <v>6</v>
      </c>
      <c r="D3" s="801"/>
      <c r="E3" s="801"/>
      <c r="F3" s="801"/>
      <c r="G3" s="801"/>
      <c r="H3" s="802"/>
    </row>
    <row r="4" spans="1:8" ht="54" customHeight="1">
      <c r="A4" s="374"/>
      <c r="B4" s="377" t="s">
        <v>8</v>
      </c>
      <c r="C4" s="846" t="s">
        <v>9</v>
      </c>
      <c r="D4" s="847"/>
      <c r="E4" s="847"/>
      <c r="F4" s="847"/>
      <c r="G4" s="847"/>
      <c r="H4" s="848"/>
    </row>
    <row r="5" spans="1:8" ht="8.25" customHeight="1">
      <c r="A5" s="374"/>
      <c r="B5" s="378"/>
      <c r="C5" s="28"/>
      <c r="D5" s="28"/>
      <c r="E5" s="28"/>
      <c r="F5" s="28"/>
      <c r="G5" s="379"/>
      <c r="H5" s="380"/>
    </row>
    <row r="6" spans="1:8" ht="25.5" customHeight="1">
      <c r="A6" s="381"/>
      <c r="B6" s="849" t="s">
        <v>16</v>
      </c>
      <c r="C6" s="850"/>
      <c r="D6" s="850"/>
      <c r="E6" s="382" t="s">
        <v>17</v>
      </c>
      <c r="F6" s="28"/>
      <c r="G6" s="28"/>
      <c r="H6" s="38"/>
    </row>
    <row r="7" spans="1:8" ht="12.75" customHeight="1">
      <c r="A7" s="383"/>
      <c r="B7" s="834" t="s">
        <v>19</v>
      </c>
      <c r="C7" s="840"/>
      <c r="D7" s="384">
        <v>2.5</v>
      </c>
      <c r="E7" s="385"/>
      <c r="F7" s="28"/>
      <c r="G7" s="28"/>
      <c r="H7" s="38"/>
    </row>
    <row r="8" spans="1:8" ht="12.75" customHeight="1">
      <c r="A8" s="383"/>
      <c r="B8" s="834" t="s">
        <v>22</v>
      </c>
      <c r="C8" s="840"/>
      <c r="D8" s="384">
        <v>25</v>
      </c>
      <c r="E8" s="280"/>
      <c r="F8" s="28"/>
      <c r="G8" s="28"/>
      <c r="H8" s="38"/>
    </row>
    <row r="9" spans="1:8" ht="12.75" customHeight="1">
      <c r="A9" s="383"/>
      <c r="B9" s="834" t="s">
        <v>25</v>
      </c>
      <c r="C9" s="840"/>
      <c r="D9" s="386">
        <v>4</v>
      </c>
      <c r="E9" s="280"/>
      <c r="F9" s="28"/>
      <c r="G9" s="28"/>
      <c r="H9" s="38"/>
    </row>
    <row r="10" spans="1:8" ht="12.75" customHeight="1">
      <c r="A10" s="383"/>
      <c r="B10" s="834" t="s">
        <v>29</v>
      </c>
      <c r="C10" s="840"/>
      <c r="D10" s="387">
        <f>+ROUND(IF(D7=0,0,1000/D7),0)</f>
        <v>400</v>
      </c>
      <c r="E10" s="388" t="e">
        <f>+#REF!</f>
        <v>#REF!</v>
      </c>
      <c r="F10" s="28"/>
      <c r="G10" s="28"/>
      <c r="H10" s="38"/>
    </row>
    <row r="11" spans="1:8">
      <c r="A11" s="383"/>
      <c r="B11" s="834" t="s">
        <v>33</v>
      </c>
      <c r="C11" s="840"/>
      <c r="D11" s="387">
        <f>+ROUND(IF(D8=0,0,1000/D8),0)</f>
        <v>40</v>
      </c>
      <c r="E11" s="388" t="e">
        <f>+#REF!</f>
        <v>#REF!</v>
      </c>
      <c r="F11" s="28"/>
      <c r="G11" s="28"/>
      <c r="H11" s="38"/>
    </row>
    <row r="12" spans="1:8">
      <c r="A12" s="66">
        <f>+(D9*1000)/H42</f>
        <v>10</v>
      </c>
      <c r="B12" s="834" t="s">
        <v>36</v>
      </c>
      <c r="C12" s="840"/>
      <c r="D12" s="389">
        <f>+ROUND(A12,0)</f>
        <v>10</v>
      </c>
      <c r="E12" s="388" t="e">
        <f>+#REF!</f>
        <v>#REF!</v>
      </c>
      <c r="F12" s="28"/>
      <c r="G12" s="379"/>
      <c r="H12" s="38"/>
    </row>
    <row r="13" spans="1:8">
      <c r="A13" s="66">
        <f>+(D10*D9)/H44</f>
        <v>5.333333333333333</v>
      </c>
      <c r="B13" s="834" t="s">
        <v>41</v>
      </c>
      <c r="C13" s="840"/>
      <c r="D13" s="387">
        <f>D12</f>
        <v>10</v>
      </c>
      <c r="E13" s="388" t="e">
        <f>+#REF!</f>
        <v>#REF!</v>
      </c>
      <c r="F13" s="28"/>
      <c r="G13" s="28"/>
      <c r="H13" s="38"/>
    </row>
    <row r="14" spans="1:8">
      <c r="A14" s="383"/>
      <c r="B14" s="834" t="s">
        <v>50</v>
      </c>
      <c r="C14" s="840"/>
      <c r="D14" s="387"/>
      <c r="E14" s="388">
        <v>69600</v>
      </c>
      <c r="F14" s="28"/>
      <c r="G14" s="28"/>
      <c r="H14" s="38"/>
    </row>
    <row r="15" spans="1:8">
      <c r="A15" s="383"/>
      <c r="B15" s="834" t="s">
        <v>191</v>
      </c>
      <c r="C15" s="840"/>
      <c r="D15" s="390">
        <v>0.1</v>
      </c>
      <c r="E15" s="28"/>
      <c r="F15" s="73"/>
      <c r="G15" s="28"/>
      <c r="H15" s="38"/>
    </row>
    <row r="16" spans="1:8">
      <c r="A16" s="383"/>
      <c r="B16" s="834" t="s">
        <v>192</v>
      </c>
      <c r="C16" s="840"/>
      <c r="D16" s="391">
        <v>0.02</v>
      </c>
      <c r="E16" s="28"/>
      <c r="F16" s="73"/>
      <c r="G16" s="28"/>
      <c r="H16" s="38"/>
    </row>
    <row r="17" spans="1:9" ht="30" customHeight="1" thickBot="1">
      <c r="A17" s="383"/>
      <c r="B17" s="834" t="s">
        <v>193</v>
      </c>
      <c r="C17" s="840"/>
      <c r="D17" s="392" t="s">
        <v>194</v>
      </c>
      <c r="E17" s="28"/>
      <c r="F17" s="17" t="s">
        <v>56</v>
      </c>
      <c r="G17" s="28"/>
      <c r="H17" s="38"/>
    </row>
    <row r="18" spans="1:9" ht="33" customHeight="1" thickBot="1">
      <c r="A18" s="393" t="s">
        <v>195</v>
      </c>
      <c r="B18" s="841" t="s">
        <v>196</v>
      </c>
      <c r="C18" s="842"/>
      <c r="D18" s="81">
        <v>9.2799999999999994E-2</v>
      </c>
      <c r="E18" s="28"/>
      <c r="F18" s="394">
        <v>1</v>
      </c>
      <c r="G18" s="321"/>
      <c r="H18" s="395" t="s">
        <v>197</v>
      </c>
    </row>
    <row r="19" spans="1:9" ht="16.5" customHeight="1" thickBot="1">
      <c r="A19" s="383"/>
      <c r="B19" s="396"/>
      <c r="C19" s="397"/>
      <c r="D19" s="398"/>
      <c r="E19" s="399"/>
      <c r="F19" s="400"/>
      <c r="G19" s="399"/>
      <c r="H19" s="401"/>
    </row>
    <row r="20" spans="1:9" ht="19.5" customHeight="1">
      <c r="A20" s="402"/>
      <c r="B20" s="832" t="s">
        <v>77</v>
      </c>
      <c r="C20" s="837" t="s">
        <v>78</v>
      </c>
      <c r="D20" s="838"/>
      <c r="E20" s="839"/>
      <c r="F20" s="832" t="s">
        <v>79</v>
      </c>
      <c r="G20" s="832" t="s">
        <v>80</v>
      </c>
      <c r="H20" s="832" t="s">
        <v>81</v>
      </c>
    </row>
    <row r="21" spans="1:9" ht="30" customHeight="1" thickBot="1">
      <c r="A21" s="403"/>
      <c r="B21" s="833"/>
      <c r="C21" s="404" t="s">
        <v>65</v>
      </c>
      <c r="D21" s="405" t="s">
        <v>198</v>
      </c>
      <c r="E21" s="406" t="s">
        <v>199</v>
      </c>
      <c r="F21" s="833"/>
      <c r="G21" s="833"/>
      <c r="H21" s="833"/>
    </row>
    <row r="22" spans="1:9" ht="18.75" customHeight="1">
      <c r="A22" s="407"/>
      <c r="B22" s="699" t="s">
        <v>89</v>
      </c>
      <c r="C22" s="700"/>
      <c r="D22" s="700"/>
      <c r="E22" s="700"/>
      <c r="F22" s="700"/>
      <c r="G22" s="700"/>
      <c r="H22" s="701"/>
    </row>
    <row r="23" spans="1:9">
      <c r="A23" s="407"/>
      <c r="B23" s="408" t="s">
        <v>82</v>
      </c>
      <c r="C23" s="409">
        <v>5</v>
      </c>
      <c r="D23" s="206">
        <f>+$E$14</f>
        <v>69600</v>
      </c>
      <c r="E23" s="410">
        <f>+ROUND(C23*D23,0)</f>
        <v>348000</v>
      </c>
      <c r="F23" s="411">
        <f>+E23/1000</f>
        <v>348</v>
      </c>
      <c r="G23" s="412"/>
      <c r="H23" s="413"/>
    </row>
    <row r="24" spans="1:9">
      <c r="A24" s="407"/>
      <c r="B24" s="408" t="s">
        <v>90</v>
      </c>
      <c r="C24" s="409">
        <v>6</v>
      </c>
      <c r="D24" s="206">
        <f>+$E$14</f>
        <v>69600</v>
      </c>
      <c r="E24" s="410">
        <f t="shared" ref="E24:E27" si="0">+ROUND(C24*D24,0)</f>
        <v>417600</v>
      </c>
      <c r="F24" s="411">
        <f>+E24/1000</f>
        <v>417.6</v>
      </c>
      <c r="G24" s="412"/>
      <c r="H24" s="413"/>
    </row>
    <row r="25" spans="1:9">
      <c r="A25" s="407"/>
      <c r="B25" s="408" t="s">
        <v>200</v>
      </c>
      <c r="C25" s="409">
        <v>5</v>
      </c>
      <c r="D25" s="206">
        <f>+$E$14</f>
        <v>69600</v>
      </c>
      <c r="E25" s="410">
        <f t="shared" si="0"/>
        <v>348000</v>
      </c>
      <c r="F25" s="411">
        <f>+E25/1000</f>
        <v>348</v>
      </c>
      <c r="G25" s="412"/>
      <c r="H25" s="413"/>
    </row>
    <row r="26" spans="1:9">
      <c r="A26" s="407"/>
      <c r="B26" s="408" t="s">
        <v>96</v>
      </c>
      <c r="C26" s="409">
        <v>3</v>
      </c>
      <c r="D26" s="206">
        <f>+$E$14</f>
        <v>69600</v>
      </c>
      <c r="E26" s="410">
        <f t="shared" si="0"/>
        <v>208800</v>
      </c>
      <c r="F26" s="411">
        <f>+E26/1000</f>
        <v>208.8</v>
      </c>
      <c r="G26" s="412"/>
      <c r="H26" s="413"/>
    </row>
    <row r="27" spans="1:9">
      <c r="A27" s="407"/>
      <c r="B27" s="408" t="s">
        <v>98</v>
      </c>
      <c r="C27" s="409">
        <v>4</v>
      </c>
      <c r="D27" s="206">
        <f>+$E$14</f>
        <v>69600</v>
      </c>
      <c r="E27" s="410">
        <f t="shared" si="0"/>
        <v>278400</v>
      </c>
      <c r="F27" s="411">
        <f>+E27/1000</f>
        <v>278.39999999999998</v>
      </c>
      <c r="G27" s="412"/>
      <c r="H27" s="413"/>
    </row>
    <row r="28" spans="1:9" ht="15.75" customHeight="1">
      <c r="A28" s="407"/>
      <c r="B28" s="414" t="s">
        <v>102</v>
      </c>
      <c r="C28" s="415">
        <f>SUM(C23:C27)</f>
        <v>23</v>
      </c>
      <c r="D28" s="416"/>
      <c r="E28" s="417">
        <f>SUM(E23:E27)</f>
        <v>1600800</v>
      </c>
      <c r="F28" s="418">
        <f>SUM(F23:F27)</f>
        <v>1600.7999999999997</v>
      </c>
      <c r="G28" s="419">
        <f>SUM(G23:G27)</f>
        <v>0</v>
      </c>
      <c r="H28" s="419">
        <f>+E28*F18</f>
        <v>1600800</v>
      </c>
      <c r="I28" s="311">
        <v>23</v>
      </c>
    </row>
    <row r="29" spans="1:9" ht="19.5" customHeight="1">
      <c r="A29" s="407"/>
      <c r="B29" s="834" t="s">
        <v>103</v>
      </c>
      <c r="C29" s="835"/>
      <c r="D29" s="835"/>
      <c r="E29" s="835"/>
      <c r="F29" s="835"/>
      <c r="G29" s="835"/>
      <c r="H29" s="836"/>
    </row>
    <row r="30" spans="1:9">
      <c r="A30" s="420"/>
      <c r="B30" s="421" t="s">
        <v>105</v>
      </c>
      <c r="C30" s="422">
        <f>+D12</f>
        <v>10</v>
      </c>
      <c r="D30" s="423" t="e">
        <f>+E12</f>
        <v>#REF!</v>
      </c>
      <c r="E30" s="410" t="e">
        <f t="shared" ref="E30:E33" si="1">+ROUND(C30*D30,0)</f>
        <v>#REF!</v>
      </c>
      <c r="F30" s="411" t="e">
        <f t="shared" ref="F30:F36" si="2">+E30/1000</f>
        <v>#REF!</v>
      </c>
      <c r="G30" s="412"/>
      <c r="H30" s="412" t="e">
        <f>+E30*$F$18</f>
        <v>#REF!</v>
      </c>
    </row>
    <row r="31" spans="1:9">
      <c r="A31" s="420"/>
      <c r="B31" s="408" t="s">
        <v>108</v>
      </c>
      <c r="C31" s="424">
        <f>+D10</f>
        <v>400</v>
      </c>
      <c r="D31" s="423" t="e">
        <f>+E10</f>
        <v>#REF!</v>
      </c>
      <c r="E31" s="410" t="e">
        <f t="shared" si="1"/>
        <v>#REF!</v>
      </c>
      <c r="F31" s="425" t="e">
        <f t="shared" si="2"/>
        <v>#REF!</v>
      </c>
      <c r="G31" s="426"/>
      <c r="H31" s="412" t="e">
        <f>+E31*$F$18</f>
        <v>#REF!</v>
      </c>
    </row>
    <row r="32" spans="1:9">
      <c r="A32" s="420"/>
      <c r="B32" s="408" t="s">
        <v>111</v>
      </c>
      <c r="C32" s="424">
        <f>+D11</f>
        <v>40</v>
      </c>
      <c r="D32" s="423" t="e">
        <f>+E11</f>
        <v>#REF!</v>
      </c>
      <c r="E32" s="410" t="e">
        <f t="shared" si="1"/>
        <v>#REF!</v>
      </c>
      <c r="F32" s="425" t="e">
        <f t="shared" si="2"/>
        <v>#REF!</v>
      </c>
      <c r="G32" s="426"/>
      <c r="H32" s="412" t="e">
        <f>+E32*$F$18</f>
        <v>#REF!</v>
      </c>
    </row>
    <row r="33" spans="1:8">
      <c r="A33" s="420"/>
      <c r="B33" s="421" t="s">
        <v>113</v>
      </c>
      <c r="C33" s="422">
        <f>+D13</f>
        <v>10</v>
      </c>
      <c r="D33" s="423" t="e">
        <f>+E13</f>
        <v>#REF!</v>
      </c>
      <c r="E33" s="410" t="e">
        <f t="shared" si="1"/>
        <v>#REF!</v>
      </c>
      <c r="F33" s="411" t="e">
        <f t="shared" si="2"/>
        <v>#REF!</v>
      </c>
      <c r="G33" s="412"/>
      <c r="H33" s="412" t="e">
        <f>+E33*$F$18</f>
        <v>#REF!</v>
      </c>
    </row>
    <row r="34" spans="1:8" ht="18" customHeight="1">
      <c r="A34" s="407"/>
      <c r="B34" s="414" t="s">
        <v>120</v>
      </c>
      <c r="C34" s="427"/>
      <c r="D34" s="428"/>
      <c r="E34" s="429" t="e">
        <f>SUM(E30:E33)</f>
        <v>#REF!</v>
      </c>
      <c r="F34" s="430" t="e">
        <f>SUM(F30:F33)</f>
        <v>#REF!</v>
      </c>
      <c r="G34" s="431">
        <f>SUM(G30:G33)</f>
        <v>0</v>
      </c>
      <c r="H34" s="431" t="e">
        <f>SUM(H30:H33)</f>
        <v>#REF!</v>
      </c>
    </row>
    <row r="35" spans="1:8">
      <c r="A35" s="407"/>
      <c r="B35" s="421" t="s">
        <v>123</v>
      </c>
      <c r="C35" s="427"/>
      <c r="D35" s="432"/>
      <c r="E35" s="433" t="e">
        <f>+ROUND(E34*D15,0)</f>
        <v>#REF!</v>
      </c>
      <c r="F35" s="425" t="e">
        <f t="shared" si="2"/>
        <v>#REF!</v>
      </c>
      <c r="G35" s="426"/>
      <c r="H35" s="426" t="e">
        <f>+E35*$F$18</f>
        <v>#REF!</v>
      </c>
    </row>
    <row r="36" spans="1:8">
      <c r="A36" s="420"/>
      <c r="B36" s="421" t="s">
        <v>125</v>
      </c>
      <c r="C36" s="434"/>
      <c r="D36" s="435"/>
      <c r="E36" s="436">
        <f>+ROUND(E28*D16,0)</f>
        <v>32016</v>
      </c>
      <c r="F36" s="437">
        <f t="shared" si="2"/>
        <v>32.015999999999998</v>
      </c>
      <c r="G36" s="438"/>
      <c r="H36" s="438">
        <f>+E36*$F$18</f>
        <v>32016</v>
      </c>
    </row>
    <row r="37" spans="1:8" ht="15.75" thickBot="1">
      <c r="A37" s="420"/>
      <c r="B37" s="439" t="str">
        <f>+B18</f>
        <v>IPC proyectado 2024 (% costos directos)</v>
      </c>
      <c r="C37" s="440"/>
      <c r="D37" s="441"/>
      <c r="E37" s="442" t="e">
        <f>+ROUND((E28+E34)*D18,0)</f>
        <v>#REF!</v>
      </c>
      <c r="F37" s="443" t="e">
        <f>+(F28+F34)*D18</f>
        <v>#REF!</v>
      </c>
      <c r="G37" s="442">
        <f>+(G28+G34)*D18</f>
        <v>0</v>
      </c>
      <c r="H37" s="444" t="e">
        <f>+(H28+H34)*D18</f>
        <v>#REF!</v>
      </c>
    </row>
    <row r="38" spans="1:8" ht="26.25" customHeight="1" thickBot="1">
      <c r="A38" s="407"/>
      <c r="B38" s="439" t="s">
        <v>127</v>
      </c>
      <c r="C38" s="445"/>
      <c r="D38" s="219"/>
      <c r="E38" s="220" t="e">
        <f>+E28+E34+E35+E36+E37</f>
        <v>#REF!</v>
      </c>
      <c r="F38" s="446" t="e">
        <f>+F28+F34+F35+F36+F37</f>
        <v>#REF!</v>
      </c>
      <c r="G38" s="447">
        <f>+G28+G34+G35+G36+G37</f>
        <v>0</v>
      </c>
      <c r="H38" s="447" t="e">
        <f>+H28+H34+H35+H36+H37</f>
        <v>#REF!</v>
      </c>
    </row>
    <row r="39" spans="1:8" ht="9.75" customHeight="1">
      <c r="A39" s="374"/>
      <c r="B39" s="448"/>
      <c r="C39" s="449"/>
      <c r="D39" s="450"/>
      <c r="E39" s="450"/>
      <c r="F39" s="450"/>
      <c r="G39" s="450"/>
      <c r="H39" s="451"/>
    </row>
    <row r="40" spans="1:8">
      <c r="A40" s="374"/>
      <c r="B40" s="131" t="s">
        <v>129</v>
      </c>
      <c r="C40" s="452" t="s">
        <v>130</v>
      </c>
      <c r="D40" s="453"/>
      <c r="E40" s="830" t="s">
        <v>201</v>
      </c>
      <c r="F40" s="831"/>
      <c r="G40" s="321"/>
      <c r="H40" s="454">
        <f>+D9</f>
        <v>4</v>
      </c>
    </row>
    <row r="41" spans="1:8">
      <c r="A41" s="383"/>
      <c r="B41" s="455" t="s">
        <v>133</v>
      </c>
      <c r="C41" s="456" t="s">
        <v>202</v>
      </c>
      <c r="D41" s="453"/>
      <c r="E41" s="830" t="s">
        <v>135</v>
      </c>
      <c r="F41" s="831"/>
      <c r="G41" s="321"/>
      <c r="H41" s="457" t="s">
        <v>203</v>
      </c>
    </row>
    <row r="42" spans="1:8">
      <c r="A42" s="383"/>
      <c r="B42" s="455" t="s">
        <v>137</v>
      </c>
      <c r="C42" s="456" t="s">
        <v>138</v>
      </c>
      <c r="D42" s="453"/>
      <c r="E42" s="830" t="s">
        <v>204</v>
      </c>
      <c r="F42" s="831"/>
      <c r="G42" s="321"/>
      <c r="H42" s="457">
        <v>400</v>
      </c>
    </row>
    <row r="43" spans="1:8">
      <c r="A43" s="374"/>
      <c r="B43" s="131" t="s">
        <v>143</v>
      </c>
      <c r="C43" s="458">
        <f>+D7</f>
        <v>2.5</v>
      </c>
      <c r="D43" s="453"/>
      <c r="E43" s="830" t="s">
        <v>144</v>
      </c>
      <c r="F43" s="831"/>
      <c r="G43" s="321"/>
      <c r="H43" s="459" t="s">
        <v>145</v>
      </c>
    </row>
    <row r="44" spans="1:8" ht="26.25" customHeight="1">
      <c r="A44" s="374"/>
      <c r="B44" s="131" t="s">
        <v>147</v>
      </c>
      <c r="C44" s="460">
        <f>+D8</f>
        <v>25</v>
      </c>
      <c r="D44" s="453"/>
      <c r="E44" s="830" t="s">
        <v>148</v>
      </c>
      <c r="F44" s="831"/>
      <c r="G44" s="321"/>
      <c r="H44" s="459">
        <v>300</v>
      </c>
    </row>
    <row r="45" spans="1:8">
      <c r="A45" s="374"/>
      <c r="B45" s="131" t="s">
        <v>150</v>
      </c>
      <c r="C45" s="461">
        <v>16.5</v>
      </c>
      <c r="D45" s="453"/>
      <c r="E45" s="830" t="s">
        <v>205</v>
      </c>
      <c r="F45" s="831"/>
      <c r="G45" s="321"/>
      <c r="H45" s="462">
        <f>+(C31+C32)</f>
        <v>440</v>
      </c>
    </row>
    <row r="46" spans="1:8">
      <c r="B46" s="131" t="s">
        <v>206</v>
      </c>
      <c r="C46" s="460">
        <f>+D12</f>
        <v>10</v>
      </c>
      <c r="D46" s="28"/>
      <c r="E46" s="830" t="s">
        <v>207</v>
      </c>
      <c r="F46" s="831"/>
      <c r="G46" s="321"/>
      <c r="H46" s="454">
        <f>+C33</f>
        <v>10</v>
      </c>
    </row>
    <row r="47" spans="1:8" ht="15.75" thickBot="1">
      <c r="B47" s="463"/>
      <c r="C47" s="28"/>
      <c r="D47" s="28"/>
      <c r="E47" s="28"/>
      <c r="F47" s="28"/>
      <c r="G47" s="28"/>
      <c r="H47" s="38"/>
    </row>
    <row r="48" spans="1:8">
      <c r="B48" s="320"/>
      <c r="C48" s="825" t="s">
        <v>140</v>
      </c>
      <c r="D48" s="826"/>
      <c r="E48" s="464" t="s">
        <v>141</v>
      </c>
      <c r="F48" s="465" t="s">
        <v>162</v>
      </c>
      <c r="G48" s="464" t="s">
        <v>163</v>
      </c>
      <c r="H48" s="466" t="s">
        <v>163</v>
      </c>
    </row>
    <row r="49" spans="2:10">
      <c r="B49" s="320"/>
      <c r="C49" s="827" t="s">
        <v>146</v>
      </c>
      <c r="D49" s="769"/>
      <c r="E49" s="467">
        <v>0.22</v>
      </c>
      <c r="F49" s="468" t="e">
        <f>+ROUND(E38*E49,0)</f>
        <v>#REF!</v>
      </c>
      <c r="G49" s="468">
        <f>+G46*E49</f>
        <v>0</v>
      </c>
      <c r="H49" s="469" t="e">
        <f>+ROUND(H38*E49,0)</f>
        <v>#REF!</v>
      </c>
    </row>
    <row r="50" spans="2:10">
      <c r="B50" s="378"/>
      <c r="C50" s="827" t="s">
        <v>149</v>
      </c>
      <c r="D50" s="769"/>
      <c r="E50" s="467">
        <v>0.03</v>
      </c>
      <c r="F50" s="470" t="e">
        <f>+ROUND(E38*E50,0)</f>
        <v>#REF!</v>
      </c>
      <c r="G50" s="468">
        <f>+G46*E50</f>
        <v>0</v>
      </c>
      <c r="H50" s="469" t="e">
        <f>+ROUND(H38*E50,0)</f>
        <v>#REF!</v>
      </c>
    </row>
    <row r="51" spans="2:10" s="311" customFormat="1">
      <c r="B51" s="471"/>
      <c r="C51" s="827" t="s">
        <v>152</v>
      </c>
      <c r="D51" s="769"/>
      <c r="E51" s="467">
        <v>0.05</v>
      </c>
      <c r="F51" s="468" t="e">
        <f>+ROUND(E38*E51,0)</f>
        <v>#REF!</v>
      </c>
      <c r="G51" s="468">
        <f>+G46*E51</f>
        <v>0</v>
      </c>
      <c r="H51" s="469" t="e">
        <f>+ROUND(H38*E51,0)</f>
        <v>#REF!</v>
      </c>
    </row>
    <row r="52" spans="2:10" s="311" customFormat="1">
      <c r="B52" s="471"/>
      <c r="C52" s="827" t="s">
        <v>155</v>
      </c>
      <c r="D52" s="769"/>
      <c r="E52" s="467">
        <v>0.19</v>
      </c>
      <c r="F52" s="468" t="e">
        <f>+ROUND(F51*E52,0)</f>
        <v>#REF!</v>
      </c>
      <c r="G52" s="468">
        <f>+G51*E52</f>
        <v>0</v>
      </c>
      <c r="H52" s="469" t="e">
        <f>+ROUND(H51*E52,0)</f>
        <v>#REF!</v>
      </c>
    </row>
    <row r="53" spans="2:10" s="311" customFormat="1">
      <c r="B53" s="320"/>
      <c r="C53" s="828" t="s">
        <v>158</v>
      </c>
      <c r="D53" s="829"/>
      <c r="E53" s="829"/>
      <c r="F53" s="829"/>
      <c r="G53" s="473"/>
      <c r="H53" s="474" t="e">
        <f>SUM(H49:H52)</f>
        <v>#REF!</v>
      </c>
    </row>
    <row r="54" spans="2:10" s="311" customFormat="1" ht="15.75" thickBot="1">
      <c r="B54" s="337"/>
      <c r="C54" s="823" t="s">
        <v>169</v>
      </c>
      <c r="D54" s="824"/>
      <c r="E54" s="824"/>
      <c r="F54" s="475" t="e">
        <f>ROUND(SUM(F49:F52)+E38,0)</f>
        <v>#REF!</v>
      </c>
      <c r="G54" s="476">
        <f>SUM(G49:G52)+G46</f>
        <v>0</v>
      </c>
      <c r="H54" s="338" t="e">
        <f>+F54*F18</f>
        <v>#REF!</v>
      </c>
      <c r="J54" s="477"/>
    </row>
    <row r="55" spans="2:10" s="311" customFormat="1"/>
    <row r="56" spans="2:10" s="311" customFormat="1">
      <c r="H56" s="478"/>
    </row>
    <row r="57" spans="2:10" s="311" customFormat="1"/>
    <row r="58" spans="2:10" s="311" customFormat="1"/>
    <row r="59" spans="2:10" s="311" customFormat="1"/>
    <row r="60" spans="2:10" s="311" customFormat="1"/>
    <row r="61" spans="2:10" s="311" customFormat="1"/>
    <row r="62" spans="2:10" s="311" customFormat="1"/>
    <row r="63" spans="2:10" s="311" customFormat="1"/>
    <row r="64" spans="2:10" s="311" customFormat="1"/>
    <row r="65" s="311" customFormat="1"/>
    <row r="66" s="311" customFormat="1"/>
    <row r="67" s="311" customFormat="1"/>
    <row r="68" s="311" customFormat="1"/>
    <row r="69" s="311" customFormat="1"/>
    <row r="70" s="311" customFormat="1"/>
    <row r="71" s="311" customFormat="1"/>
    <row r="72" s="311" customFormat="1"/>
    <row r="73" s="311" customFormat="1"/>
    <row r="74" s="311" customFormat="1"/>
    <row r="75" s="311" customFormat="1"/>
    <row r="76" s="311" customFormat="1"/>
    <row r="77" s="311" customFormat="1"/>
    <row r="78" s="311" customFormat="1"/>
    <row r="79" s="311" customFormat="1"/>
    <row r="80" s="311" customFormat="1"/>
    <row r="81" s="311" customFormat="1"/>
    <row r="82" s="311" customFormat="1"/>
    <row r="83" s="311" customFormat="1"/>
    <row r="84" s="311" customFormat="1"/>
    <row r="85" s="311" customFormat="1"/>
    <row r="86" s="311" customFormat="1"/>
    <row r="87" s="311" customFormat="1"/>
    <row r="88" s="311" customFormat="1"/>
    <row r="89" s="311" customFormat="1"/>
    <row r="90" s="311" customFormat="1"/>
    <row r="91" s="311" customFormat="1"/>
    <row r="92" s="311" customFormat="1"/>
    <row r="93" s="311" customFormat="1"/>
    <row r="94" s="311" customFormat="1"/>
    <row r="95" s="311" customFormat="1"/>
    <row r="96" s="311" customFormat="1"/>
    <row r="97" s="311" customFormat="1"/>
    <row r="98" s="311" customFormat="1"/>
    <row r="99" s="311" customFormat="1"/>
    <row r="100" s="311" customFormat="1"/>
    <row r="101" s="311" customFormat="1"/>
    <row r="102" s="311" customFormat="1"/>
    <row r="103" s="311" customFormat="1"/>
    <row r="104" s="311" customFormat="1"/>
  </sheetData>
  <mergeCells count="37">
    <mergeCell ref="B13:C13"/>
    <mergeCell ref="B1:H1"/>
    <mergeCell ref="C2:H2"/>
    <mergeCell ref="C3:H3"/>
    <mergeCell ref="C4:H4"/>
    <mergeCell ref="B6:D6"/>
    <mergeCell ref="B7:C7"/>
    <mergeCell ref="B8:C8"/>
    <mergeCell ref="B9:C9"/>
    <mergeCell ref="B10:C10"/>
    <mergeCell ref="B11:C11"/>
    <mergeCell ref="B12:C12"/>
    <mergeCell ref="B14:C14"/>
    <mergeCell ref="B15:C15"/>
    <mergeCell ref="B16:C16"/>
    <mergeCell ref="B17:C17"/>
    <mergeCell ref="B18:C18"/>
    <mergeCell ref="E46:F46"/>
    <mergeCell ref="F20:F21"/>
    <mergeCell ref="G20:G21"/>
    <mergeCell ref="H20:H21"/>
    <mergeCell ref="B29:H29"/>
    <mergeCell ref="E40:F40"/>
    <mergeCell ref="B20:B21"/>
    <mergeCell ref="C20:E20"/>
    <mergeCell ref="E41:F41"/>
    <mergeCell ref="E42:F42"/>
    <mergeCell ref="E43:F43"/>
    <mergeCell ref="E44:F44"/>
    <mergeCell ref="E45:F45"/>
    <mergeCell ref="C54:E54"/>
    <mergeCell ref="C48:D48"/>
    <mergeCell ref="C49:D49"/>
    <mergeCell ref="C50:D50"/>
    <mergeCell ref="C51:D51"/>
    <mergeCell ref="C52:D52"/>
    <mergeCell ref="C53:F53"/>
  </mergeCells>
  <conditionalFormatting sqref="C31:C32 F31:G32 E34:H35 E37:H38 H45">
    <cfRule type="cellIs" dxfId="4" priority="1" stopIfTrue="1" operator="greaterThan">
      <formula>0</formula>
    </cfRule>
  </conditionalFormatting>
  <printOptions horizontalCentered="1"/>
  <pageMargins left="0.70866141732283472" right="0.70866141732283472" top="0.78740157480314965" bottom="0.74803149606299213" header="0.31496062992125984" footer="0.31496062992125984"/>
  <pageSetup scale="71" orientation="portrait" horizontalDpi="360" verticalDpi="36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08"/>
  <sheetViews>
    <sheetView view="pageBreakPreview" topLeftCell="A11" zoomScale="96" zoomScaleNormal="100" zoomScaleSheetLayoutView="96" workbookViewId="0">
      <selection activeCell="AB54" sqref="AB54"/>
    </sheetView>
  </sheetViews>
  <sheetFormatPr defaultColWidth="11.42578125" defaultRowHeight="15"/>
  <cols>
    <col min="1" max="1" width="2" style="311" customWidth="1"/>
    <col min="2" max="2" width="27.28515625" style="8" customWidth="1"/>
    <col min="3" max="3" width="9.28515625" style="8" customWidth="1"/>
    <col min="4" max="4" width="10.140625" style="8" customWidth="1"/>
    <col min="5" max="5" width="17.28515625" style="8" customWidth="1"/>
    <col min="6" max="6" width="15.7109375" style="8" customWidth="1"/>
    <col min="7" max="7" width="1.42578125" style="8" hidden="1" customWidth="1"/>
    <col min="8" max="8" width="22.140625" style="8" customWidth="1"/>
    <col min="9" max="21" width="11.42578125" style="311"/>
    <col min="22" max="27" width="11.42578125" style="8"/>
    <col min="28" max="28" width="11.42578125" style="8" hidden="1" customWidth="1"/>
    <col min="29" max="16384" width="11.42578125" style="8"/>
  </cols>
  <sheetData>
    <row r="1" spans="1:8" ht="33.75" customHeight="1">
      <c r="B1" s="479"/>
      <c r="C1" s="801" t="s">
        <v>208</v>
      </c>
      <c r="D1" s="801"/>
      <c r="E1" s="801"/>
      <c r="F1" s="801"/>
      <c r="G1" s="855" t="s">
        <v>209</v>
      </c>
      <c r="H1" s="855"/>
    </row>
    <row r="2" spans="1:8" ht="25.5" customHeight="1">
      <c r="B2" s="382"/>
      <c r="C2" s="801"/>
      <c r="D2" s="801"/>
      <c r="E2" s="801"/>
      <c r="F2" s="801"/>
      <c r="G2" s="855"/>
      <c r="H2" s="855"/>
    </row>
    <row r="3" spans="1:8" ht="21.75" customHeight="1">
      <c r="B3" s="856"/>
      <c r="C3" s="801" t="s">
        <v>210</v>
      </c>
      <c r="D3" s="801"/>
      <c r="E3" s="801"/>
      <c r="F3" s="801"/>
      <c r="G3" s="856" t="s">
        <v>211</v>
      </c>
      <c r="H3" s="856"/>
    </row>
    <row r="4" spans="1:8" ht="8.25" customHeight="1">
      <c r="A4" s="374"/>
      <c r="B4" s="856"/>
      <c r="C4" s="801"/>
      <c r="D4" s="801"/>
      <c r="E4" s="801"/>
      <c r="F4" s="801"/>
      <c r="G4" s="856"/>
      <c r="H4" s="856"/>
    </row>
    <row r="5" spans="1:8" ht="24.75" customHeight="1">
      <c r="A5" s="374"/>
      <c r="B5" s="854" t="s">
        <v>188</v>
      </c>
      <c r="C5" s="854"/>
      <c r="D5" s="854"/>
      <c r="E5" s="854"/>
      <c r="F5" s="854"/>
      <c r="G5" s="854"/>
      <c r="H5" s="854"/>
    </row>
    <row r="6" spans="1:8" ht="32.25" customHeight="1">
      <c r="A6" s="374"/>
      <c r="B6" s="480" t="s">
        <v>189</v>
      </c>
      <c r="C6" s="801" t="s">
        <v>212</v>
      </c>
      <c r="D6" s="801"/>
      <c r="E6" s="801"/>
      <c r="F6" s="801"/>
      <c r="G6" s="801"/>
      <c r="H6" s="801"/>
    </row>
    <row r="7" spans="1:8" ht="19.5" customHeight="1">
      <c r="A7" s="374"/>
      <c r="B7" s="114" t="s">
        <v>190</v>
      </c>
      <c r="C7" s="801" t="s">
        <v>6</v>
      </c>
      <c r="D7" s="801"/>
      <c r="E7" s="801"/>
      <c r="F7" s="801"/>
      <c r="G7" s="801"/>
      <c r="H7" s="801"/>
    </row>
    <row r="8" spans="1:8" ht="54" customHeight="1">
      <c r="A8" s="374"/>
      <c r="B8" s="5" t="s">
        <v>8</v>
      </c>
      <c r="C8" s="847" t="s">
        <v>9</v>
      </c>
      <c r="D8" s="847"/>
      <c r="E8" s="847"/>
      <c r="F8" s="847"/>
      <c r="G8" s="847"/>
      <c r="H8" s="847"/>
    </row>
    <row r="9" spans="1:8" ht="8.25" customHeight="1">
      <c r="A9" s="374"/>
      <c r="B9" s="378"/>
      <c r="C9" s="28"/>
      <c r="D9" s="28"/>
      <c r="E9" s="28"/>
      <c r="F9" s="28"/>
      <c r="G9" s="379"/>
      <c r="H9" s="380"/>
    </row>
    <row r="10" spans="1:8" ht="25.5" customHeight="1">
      <c r="A10" s="381"/>
      <c r="B10" s="850" t="s">
        <v>16</v>
      </c>
      <c r="C10" s="850"/>
      <c r="D10" s="850"/>
      <c r="E10" s="382" t="s">
        <v>17</v>
      </c>
      <c r="F10" s="28"/>
      <c r="G10" s="28"/>
      <c r="H10" s="38"/>
    </row>
    <row r="11" spans="1:8" ht="12.75" customHeight="1">
      <c r="A11" s="383"/>
      <c r="B11" s="834" t="s">
        <v>19</v>
      </c>
      <c r="C11" s="840"/>
      <c r="D11" s="384">
        <v>2.5</v>
      </c>
      <c r="E11" s="385"/>
      <c r="F11" s="28"/>
      <c r="G11" s="28"/>
      <c r="H11" s="38"/>
    </row>
    <row r="12" spans="1:8" ht="12.75" customHeight="1">
      <c r="A12" s="383"/>
      <c r="B12" s="834" t="s">
        <v>22</v>
      </c>
      <c r="C12" s="840"/>
      <c r="D12" s="384">
        <v>25</v>
      </c>
      <c r="E12" s="280"/>
      <c r="F12" s="28"/>
      <c r="G12" s="28"/>
      <c r="H12" s="38"/>
    </row>
    <row r="13" spans="1:8" ht="12.75" customHeight="1">
      <c r="A13" s="383"/>
      <c r="B13" s="834" t="s">
        <v>25</v>
      </c>
      <c r="C13" s="840"/>
      <c r="D13" s="386">
        <v>4</v>
      </c>
      <c r="E13" s="280"/>
      <c r="F13" s="28"/>
      <c r="G13" s="28"/>
      <c r="H13" s="38"/>
    </row>
    <row r="14" spans="1:8" ht="12.75" customHeight="1">
      <c r="A14" s="383"/>
      <c r="B14" s="834" t="s">
        <v>29</v>
      </c>
      <c r="C14" s="840"/>
      <c r="D14" s="387">
        <f>+ROUND(IF(D11=0,0,1000/D11)*0.1,0)</f>
        <v>40</v>
      </c>
      <c r="E14" s="388" t="e">
        <f>+#REF!</f>
        <v>#REF!</v>
      </c>
      <c r="F14" s="28"/>
      <c r="G14" s="28"/>
      <c r="H14" s="38"/>
    </row>
    <row r="15" spans="1:8">
      <c r="A15" s="383"/>
      <c r="B15" s="834" t="s">
        <v>33</v>
      </c>
      <c r="C15" s="840"/>
      <c r="D15" s="387">
        <f>+ROUND(IF(D12=0,0,1000/D12)*0.1,0)</f>
        <v>4</v>
      </c>
      <c r="E15" s="388" t="e">
        <f>+#REF!</f>
        <v>#REF!</v>
      </c>
      <c r="F15" s="28"/>
      <c r="G15" s="28"/>
      <c r="H15" s="38"/>
    </row>
    <row r="16" spans="1:8">
      <c r="A16" s="66">
        <f>+ROUND((D13*1000)*0.1/H46,0)</f>
        <v>1</v>
      </c>
      <c r="B16" s="834" t="s">
        <v>36</v>
      </c>
      <c r="C16" s="840"/>
      <c r="D16" s="389">
        <f>+ROUND(A16,0)</f>
        <v>1</v>
      </c>
      <c r="E16" s="388" t="e">
        <f>+#REF!</f>
        <v>#REF!</v>
      </c>
      <c r="F16" s="28"/>
      <c r="G16" s="379"/>
      <c r="H16" s="38"/>
    </row>
    <row r="17" spans="1:10">
      <c r="A17" s="66">
        <f>+(D14*D13)/H48</f>
        <v>1.0666666666666667</v>
      </c>
      <c r="B17" s="834" t="s">
        <v>41</v>
      </c>
      <c r="C17" s="840"/>
      <c r="D17" s="387">
        <f>D16</f>
        <v>1</v>
      </c>
      <c r="E17" s="388" t="e">
        <f>+#REF!</f>
        <v>#REF!</v>
      </c>
      <c r="F17" s="28"/>
      <c r="G17" s="28"/>
      <c r="H17" s="38"/>
    </row>
    <row r="18" spans="1:10">
      <c r="A18" s="383"/>
      <c r="B18" s="834" t="s">
        <v>50</v>
      </c>
      <c r="C18" s="840"/>
      <c r="D18" s="387"/>
      <c r="E18" s="388">
        <v>69600</v>
      </c>
      <c r="F18" s="28"/>
      <c r="G18" s="28"/>
      <c r="H18" s="38"/>
    </row>
    <row r="19" spans="1:10">
      <c r="A19" s="383"/>
      <c r="B19" s="834" t="s">
        <v>191</v>
      </c>
      <c r="C19" s="840"/>
      <c r="D19" s="390">
        <v>0.1</v>
      </c>
      <c r="E19" s="28"/>
      <c r="F19" s="73" t="s">
        <v>213</v>
      </c>
      <c r="G19" s="28"/>
      <c r="H19" s="38"/>
    </row>
    <row r="20" spans="1:10">
      <c r="A20" s="383"/>
      <c r="B20" s="834" t="s">
        <v>192</v>
      </c>
      <c r="C20" s="840"/>
      <c r="D20" s="391">
        <v>0.02</v>
      </c>
      <c r="E20" s="28"/>
      <c r="F20" s="73"/>
      <c r="G20" s="28"/>
      <c r="H20" s="38"/>
    </row>
    <row r="21" spans="1:10" ht="30" customHeight="1" thickBot="1">
      <c r="A21" s="383"/>
      <c r="B21" s="834" t="s">
        <v>193</v>
      </c>
      <c r="C21" s="840"/>
      <c r="D21" s="392" t="s">
        <v>194</v>
      </c>
      <c r="E21" s="28"/>
      <c r="F21" s="17" t="s">
        <v>56</v>
      </c>
      <c r="G21" s="28"/>
      <c r="H21" s="38"/>
    </row>
    <row r="22" spans="1:10" ht="33" customHeight="1" thickBot="1">
      <c r="A22" s="393" t="s">
        <v>195</v>
      </c>
      <c r="B22" s="841" t="s">
        <v>214</v>
      </c>
      <c r="C22" s="842"/>
      <c r="D22" s="81">
        <v>9.2799999999999994E-2</v>
      </c>
      <c r="E22" s="28"/>
      <c r="F22" s="394">
        <v>1</v>
      </c>
      <c r="G22" s="321"/>
      <c r="H22" s="395" t="s">
        <v>197</v>
      </c>
    </row>
    <row r="23" spans="1:10" ht="16.5" customHeight="1" thickBot="1">
      <c r="A23" s="383"/>
      <c r="B23" s="396"/>
      <c r="C23" s="397"/>
      <c r="D23" s="398"/>
      <c r="E23" s="399"/>
      <c r="F23" s="400"/>
      <c r="G23" s="399"/>
      <c r="H23" s="401"/>
    </row>
    <row r="24" spans="1:10" ht="19.5" customHeight="1">
      <c r="A24" s="402"/>
      <c r="B24" s="832" t="s">
        <v>77</v>
      </c>
      <c r="C24" s="837" t="s">
        <v>78</v>
      </c>
      <c r="D24" s="838"/>
      <c r="E24" s="839"/>
      <c r="F24" s="832" t="s">
        <v>79</v>
      </c>
      <c r="G24" s="832" t="s">
        <v>80</v>
      </c>
      <c r="H24" s="832" t="s">
        <v>81</v>
      </c>
    </row>
    <row r="25" spans="1:10" ht="30" customHeight="1" thickBot="1">
      <c r="A25" s="403"/>
      <c r="B25" s="833"/>
      <c r="C25" s="404" t="s">
        <v>65</v>
      </c>
      <c r="D25" s="405" t="s">
        <v>198</v>
      </c>
      <c r="E25" s="406" t="s">
        <v>199</v>
      </c>
      <c r="F25" s="833"/>
      <c r="G25" s="833"/>
      <c r="H25" s="833"/>
    </row>
    <row r="26" spans="1:10" ht="18.75" customHeight="1">
      <c r="A26" s="407"/>
      <c r="B26" s="851" t="s">
        <v>89</v>
      </c>
      <c r="C26" s="852"/>
      <c r="D26" s="852"/>
      <c r="E26" s="852"/>
      <c r="F26" s="852"/>
      <c r="G26" s="852"/>
      <c r="H26" s="853"/>
    </row>
    <row r="27" spans="1:10">
      <c r="A27" s="407"/>
      <c r="B27" s="408" t="s">
        <v>82</v>
      </c>
      <c r="C27" s="409">
        <v>1</v>
      </c>
      <c r="D27" s="206">
        <f>+$E$18</f>
        <v>69600</v>
      </c>
      <c r="E27" s="410">
        <f>+ROUND(C27*D27,0)</f>
        <v>69600</v>
      </c>
      <c r="F27" s="411">
        <f>+E27/1000</f>
        <v>69.599999999999994</v>
      </c>
      <c r="G27" s="412"/>
      <c r="H27" s="413"/>
    </row>
    <row r="28" spans="1:10">
      <c r="A28" s="407"/>
      <c r="B28" s="408" t="s">
        <v>90</v>
      </c>
      <c r="C28" s="409">
        <f>+C27</f>
        <v>1</v>
      </c>
      <c r="D28" s="206">
        <f>+$E$18</f>
        <v>69600</v>
      </c>
      <c r="E28" s="410">
        <f t="shared" ref="E28:E31" si="0">+ROUND(C28*D28,0)</f>
        <v>69600</v>
      </c>
      <c r="F28" s="411">
        <f>+E28/1000</f>
        <v>69.599999999999994</v>
      </c>
      <c r="G28" s="412"/>
      <c r="H28" s="413"/>
    </row>
    <row r="29" spans="1:10">
      <c r="A29" s="407"/>
      <c r="B29" s="408" t="s">
        <v>94</v>
      </c>
      <c r="C29" s="409">
        <f>+C27</f>
        <v>1</v>
      </c>
      <c r="D29" s="206">
        <f>+$E$18</f>
        <v>69600</v>
      </c>
      <c r="E29" s="410">
        <f t="shared" si="0"/>
        <v>69600</v>
      </c>
      <c r="F29" s="411">
        <f>+E29/1000</f>
        <v>69.599999999999994</v>
      </c>
      <c r="G29" s="412"/>
      <c r="H29" s="413"/>
    </row>
    <row r="30" spans="1:10">
      <c r="A30" s="407"/>
      <c r="B30" s="408" t="s">
        <v>96</v>
      </c>
      <c r="C30" s="409">
        <f>+C27</f>
        <v>1</v>
      </c>
      <c r="D30" s="206">
        <f>+$E$18</f>
        <v>69600</v>
      </c>
      <c r="E30" s="410">
        <f t="shared" si="0"/>
        <v>69600</v>
      </c>
      <c r="F30" s="411">
        <f>+E30/1000</f>
        <v>69.599999999999994</v>
      </c>
      <c r="G30" s="412"/>
      <c r="H30" s="413"/>
    </row>
    <row r="31" spans="1:10">
      <c r="A31" s="407"/>
      <c r="B31" s="408" t="s">
        <v>98</v>
      </c>
      <c r="C31" s="409">
        <f>+C27</f>
        <v>1</v>
      </c>
      <c r="D31" s="206">
        <f>+$E$18</f>
        <v>69600</v>
      </c>
      <c r="E31" s="410">
        <f t="shared" si="0"/>
        <v>69600</v>
      </c>
      <c r="F31" s="411">
        <f>+E31/1000</f>
        <v>69.599999999999994</v>
      </c>
      <c r="G31" s="412"/>
      <c r="H31" s="413"/>
    </row>
    <row r="32" spans="1:10" ht="15.75" customHeight="1">
      <c r="A32" s="407"/>
      <c r="B32" s="414" t="s">
        <v>102</v>
      </c>
      <c r="C32" s="415">
        <f>SUM(C27:C31)</f>
        <v>5</v>
      </c>
      <c r="D32" s="416"/>
      <c r="E32" s="417">
        <f>SUM(E27:E31)</f>
        <v>348000</v>
      </c>
      <c r="F32" s="418">
        <f>SUM(F27:F31)</f>
        <v>348</v>
      </c>
      <c r="G32" s="419">
        <f>SUM(G27:G31)</f>
        <v>0</v>
      </c>
      <c r="H32" s="419">
        <f>+E32*F22</f>
        <v>348000</v>
      </c>
      <c r="J32" s="311">
        <v>5</v>
      </c>
    </row>
    <row r="33" spans="1:8" ht="19.5" customHeight="1">
      <c r="A33" s="407"/>
      <c r="B33" s="834" t="s">
        <v>103</v>
      </c>
      <c r="C33" s="835"/>
      <c r="D33" s="835"/>
      <c r="E33" s="835"/>
      <c r="F33" s="835"/>
      <c r="G33" s="835"/>
      <c r="H33" s="836"/>
    </row>
    <row r="34" spans="1:8">
      <c r="A34" s="420"/>
      <c r="B34" s="421" t="s">
        <v>105</v>
      </c>
      <c r="C34" s="422">
        <f>+D16</f>
        <v>1</v>
      </c>
      <c r="D34" s="423" t="e">
        <f>+E16</f>
        <v>#REF!</v>
      </c>
      <c r="E34" s="410" t="e">
        <f t="shared" ref="E34:E37" si="1">+ROUND(C34*D34,0)</f>
        <v>#REF!</v>
      </c>
      <c r="F34" s="411" t="e">
        <f t="shared" ref="F34:F40" si="2">+E34/1000</f>
        <v>#REF!</v>
      </c>
      <c r="G34" s="412"/>
      <c r="H34" s="412" t="e">
        <f>+E34*$F$22</f>
        <v>#REF!</v>
      </c>
    </row>
    <row r="35" spans="1:8">
      <c r="A35" s="420"/>
      <c r="B35" s="408" t="s">
        <v>108</v>
      </c>
      <c r="C35" s="424">
        <f>+D14</f>
        <v>40</v>
      </c>
      <c r="D35" s="423" t="e">
        <f>+E14</f>
        <v>#REF!</v>
      </c>
      <c r="E35" s="410" t="e">
        <f t="shared" si="1"/>
        <v>#REF!</v>
      </c>
      <c r="F35" s="425" t="e">
        <f t="shared" si="2"/>
        <v>#REF!</v>
      </c>
      <c r="G35" s="426"/>
      <c r="H35" s="412" t="e">
        <f>+E35*$F$22</f>
        <v>#REF!</v>
      </c>
    </row>
    <row r="36" spans="1:8">
      <c r="A36" s="420"/>
      <c r="B36" s="408" t="s">
        <v>111</v>
      </c>
      <c r="C36" s="424">
        <f>+D15</f>
        <v>4</v>
      </c>
      <c r="D36" s="423" t="e">
        <f>+E15</f>
        <v>#REF!</v>
      </c>
      <c r="E36" s="410" t="e">
        <f t="shared" si="1"/>
        <v>#REF!</v>
      </c>
      <c r="F36" s="425" t="e">
        <f t="shared" si="2"/>
        <v>#REF!</v>
      </c>
      <c r="G36" s="426"/>
      <c r="H36" s="412" t="e">
        <f>+E36*$F$22</f>
        <v>#REF!</v>
      </c>
    </row>
    <row r="37" spans="1:8">
      <c r="A37" s="420"/>
      <c r="B37" s="421" t="s">
        <v>113</v>
      </c>
      <c r="C37" s="422">
        <f>+D17</f>
        <v>1</v>
      </c>
      <c r="D37" s="423" t="e">
        <f>+E17</f>
        <v>#REF!</v>
      </c>
      <c r="E37" s="410" t="e">
        <f t="shared" si="1"/>
        <v>#REF!</v>
      </c>
      <c r="F37" s="411" t="e">
        <f t="shared" si="2"/>
        <v>#REF!</v>
      </c>
      <c r="G37" s="412"/>
      <c r="H37" s="412" t="e">
        <f>+E37*$F$22</f>
        <v>#REF!</v>
      </c>
    </row>
    <row r="38" spans="1:8" ht="18" customHeight="1">
      <c r="A38" s="407"/>
      <c r="B38" s="414" t="s">
        <v>120</v>
      </c>
      <c r="C38" s="427"/>
      <c r="D38" s="428"/>
      <c r="E38" s="684" t="e">
        <f>SUM(E34:E37)</f>
        <v>#REF!</v>
      </c>
      <c r="F38" s="430" t="e">
        <f>SUM(F34:F37)</f>
        <v>#REF!</v>
      </c>
      <c r="G38" s="431">
        <f>SUM(G34:G37)</f>
        <v>0</v>
      </c>
      <c r="H38" s="431" t="e">
        <f>SUM(H34:H37)</f>
        <v>#REF!</v>
      </c>
    </row>
    <row r="39" spans="1:8">
      <c r="A39" s="407"/>
      <c r="B39" s="421" t="s">
        <v>123</v>
      </c>
      <c r="C39" s="427"/>
      <c r="D39" s="432"/>
      <c r="E39" s="685" t="e">
        <f>+ROUND(E38*D19,0)</f>
        <v>#REF!</v>
      </c>
      <c r="F39" s="425" t="e">
        <f t="shared" si="2"/>
        <v>#REF!</v>
      </c>
      <c r="G39" s="426"/>
      <c r="H39" s="426" t="e">
        <f>+E39*$F$22</f>
        <v>#REF!</v>
      </c>
    </row>
    <row r="40" spans="1:8">
      <c r="A40" s="420"/>
      <c r="B40" s="421" t="s">
        <v>125</v>
      </c>
      <c r="C40" s="434"/>
      <c r="D40" s="435"/>
      <c r="E40" s="686">
        <f>+ROUND(E32*D20,0)</f>
        <v>6960</v>
      </c>
      <c r="F40" s="437">
        <f t="shared" si="2"/>
        <v>6.96</v>
      </c>
      <c r="G40" s="438"/>
      <c r="H40" s="438">
        <f>+E40*$F$22</f>
        <v>6960</v>
      </c>
    </row>
    <row r="41" spans="1:8" ht="15.75" thickBot="1">
      <c r="A41" s="420"/>
      <c r="B41" s="439" t="str">
        <f>+B22</f>
        <v>IPC proyectado 2024 (0% costos directos)</v>
      </c>
      <c r="C41" s="440"/>
      <c r="D41" s="441"/>
      <c r="E41" s="687" t="e">
        <f>+ROUND((E32+E38)*D22,0)</f>
        <v>#REF!</v>
      </c>
      <c r="F41" s="443" t="e">
        <f>+(F32+F38)*D22</f>
        <v>#REF!</v>
      </c>
      <c r="G41" s="442">
        <f>+(G32+G38)*D22</f>
        <v>0</v>
      </c>
      <c r="H41" s="444" t="e">
        <f>+(H32+H38)*D22</f>
        <v>#REF!</v>
      </c>
    </row>
    <row r="42" spans="1:8" ht="26.25" customHeight="1" thickBot="1">
      <c r="A42" s="407"/>
      <c r="B42" s="439" t="s">
        <v>127</v>
      </c>
      <c r="C42" s="445"/>
      <c r="D42" s="219"/>
      <c r="E42" s="220" t="e">
        <f>+E32+E38+E39+E40+E41</f>
        <v>#REF!</v>
      </c>
      <c r="F42" s="446" t="e">
        <f>+F32+F38+F39+F40+F41</f>
        <v>#REF!</v>
      </c>
      <c r="G42" s="447">
        <f>+G32+G38+G39+G40+G41</f>
        <v>0</v>
      </c>
      <c r="H42" s="447" t="e">
        <f>+H32+H38+H39+H40+H41</f>
        <v>#REF!</v>
      </c>
    </row>
    <row r="43" spans="1:8" ht="9.75" customHeight="1">
      <c r="A43" s="374"/>
      <c r="B43" s="448"/>
      <c r="C43" s="449"/>
      <c r="D43" s="450"/>
      <c r="E43" s="450"/>
      <c r="F43" s="450"/>
      <c r="G43" s="450"/>
      <c r="H43" s="451"/>
    </row>
    <row r="44" spans="1:8">
      <c r="A44" s="374"/>
      <c r="B44" s="131" t="s">
        <v>129</v>
      </c>
      <c r="C44" s="452" t="s">
        <v>130</v>
      </c>
      <c r="D44" s="453"/>
      <c r="E44" s="830" t="s">
        <v>201</v>
      </c>
      <c r="F44" s="831"/>
      <c r="G44" s="321"/>
      <c r="H44" s="454">
        <v>4</v>
      </c>
    </row>
    <row r="45" spans="1:8">
      <c r="A45" s="383"/>
      <c r="B45" s="455" t="s">
        <v>133</v>
      </c>
      <c r="C45" s="456" t="s">
        <v>215</v>
      </c>
      <c r="D45" s="453"/>
      <c r="E45" s="830" t="s">
        <v>135</v>
      </c>
      <c r="F45" s="831"/>
      <c r="G45" s="321"/>
      <c r="H45" s="457" t="s">
        <v>203</v>
      </c>
    </row>
    <row r="46" spans="1:8">
      <c r="A46" s="383"/>
      <c r="B46" s="455" t="s">
        <v>137</v>
      </c>
      <c r="C46" s="456" t="s">
        <v>138</v>
      </c>
      <c r="D46" s="453"/>
      <c r="E46" s="830" t="s">
        <v>204</v>
      </c>
      <c r="F46" s="831"/>
      <c r="G46" s="321"/>
      <c r="H46" s="457">
        <v>400</v>
      </c>
    </row>
    <row r="47" spans="1:8">
      <c r="A47" s="374"/>
      <c r="B47" s="131" t="s">
        <v>143</v>
      </c>
      <c r="C47" s="458">
        <f>+D11</f>
        <v>2.5</v>
      </c>
      <c r="D47" s="453"/>
      <c r="E47" s="830" t="s">
        <v>144</v>
      </c>
      <c r="F47" s="831"/>
      <c r="G47" s="321"/>
      <c r="H47" s="459" t="s">
        <v>145</v>
      </c>
    </row>
    <row r="48" spans="1:8" ht="26.25" customHeight="1">
      <c r="A48" s="374"/>
      <c r="B48" s="131" t="s">
        <v>147</v>
      </c>
      <c r="C48" s="460">
        <f>+D12</f>
        <v>25</v>
      </c>
      <c r="D48" s="453"/>
      <c r="E48" s="830" t="s">
        <v>148</v>
      </c>
      <c r="F48" s="831"/>
      <c r="G48" s="321"/>
      <c r="H48" s="459">
        <v>150</v>
      </c>
    </row>
    <row r="49" spans="1:8">
      <c r="A49" s="374"/>
      <c r="B49" s="131" t="s">
        <v>150</v>
      </c>
      <c r="C49" s="461">
        <v>16.5</v>
      </c>
      <c r="D49" s="453"/>
      <c r="E49" s="830" t="s">
        <v>216</v>
      </c>
      <c r="F49" s="831"/>
      <c r="G49" s="321"/>
      <c r="H49" s="462">
        <f>+D14+D15</f>
        <v>44</v>
      </c>
    </row>
    <row r="50" spans="1:8">
      <c r="B50" s="131" t="s">
        <v>206</v>
      </c>
      <c r="C50" s="460">
        <f>+D16</f>
        <v>1</v>
      </c>
      <c r="D50" s="28"/>
      <c r="E50" s="830" t="s">
        <v>207</v>
      </c>
      <c r="F50" s="831"/>
      <c r="G50" s="321"/>
      <c r="H50" s="454">
        <f>+D17</f>
        <v>1</v>
      </c>
    </row>
    <row r="51" spans="1:8" ht="15.75" thickBot="1">
      <c r="B51" s="481"/>
      <c r="C51" s="28"/>
      <c r="D51" s="28"/>
      <c r="E51" s="28"/>
      <c r="F51" s="28"/>
      <c r="G51" s="28"/>
      <c r="H51" s="38"/>
    </row>
    <row r="52" spans="1:8">
      <c r="B52" s="321"/>
      <c r="C52" s="825" t="s">
        <v>140</v>
      </c>
      <c r="D52" s="826"/>
      <c r="E52" s="464" t="s">
        <v>141</v>
      </c>
      <c r="F52" s="465" t="s">
        <v>162</v>
      </c>
      <c r="G52" s="464" t="s">
        <v>163</v>
      </c>
      <c r="H52" s="466" t="s">
        <v>163</v>
      </c>
    </row>
    <row r="53" spans="1:8">
      <c r="B53" s="321"/>
      <c r="C53" s="827" t="s">
        <v>146</v>
      </c>
      <c r="D53" s="769"/>
      <c r="E53" s="467">
        <v>0.22</v>
      </c>
      <c r="F53" s="468" t="e">
        <f>+ROUND(E42*E53,0)</f>
        <v>#REF!</v>
      </c>
      <c r="G53" s="468">
        <f>+G50*E53</f>
        <v>0</v>
      </c>
      <c r="H53" s="469" t="e">
        <f>+ROUND(H42*E53,0)</f>
        <v>#REF!</v>
      </c>
    </row>
    <row r="54" spans="1:8">
      <c r="B54" s="28"/>
      <c r="C54" s="827" t="s">
        <v>149</v>
      </c>
      <c r="D54" s="769"/>
      <c r="E54" s="467">
        <v>0.03</v>
      </c>
      <c r="F54" s="470" t="e">
        <f>+ROUND(E42*E54,0)</f>
        <v>#REF!</v>
      </c>
      <c r="G54" s="468">
        <f>+G50*E54</f>
        <v>0</v>
      </c>
      <c r="H54" s="469" t="e">
        <f>+ROUND(H42*E54,0)</f>
        <v>#REF!</v>
      </c>
    </row>
    <row r="55" spans="1:8" s="311" customFormat="1">
      <c r="B55" s="482"/>
      <c r="C55" s="827" t="s">
        <v>152</v>
      </c>
      <c r="D55" s="769"/>
      <c r="E55" s="467">
        <v>0.05</v>
      </c>
      <c r="F55" s="468" t="e">
        <f>+ROUND(E42*E55,0)</f>
        <v>#REF!</v>
      </c>
      <c r="G55" s="468">
        <f>+G50*E55</f>
        <v>0</v>
      </c>
      <c r="H55" s="469" t="e">
        <f>+ROUND(H42*E55,0)</f>
        <v>#REF!</v>
      </c>
    </row>
    <row r="56" spans="1:8" s="311" customFormat="1">
      <c r="B56" s="482"/>
      <c r="C56" s="827" t="s">
        <v>155</v>
      </c>
      <c r="D56" s="769"/>
      <c r="E56" s="467">
        <v>0.19</v>
      </c>
      <c r="F56" s="468" t="e">
        <f>+ROUND(F55*E56,0)</f>
        <v>#REF!</v>
      </c>
      <c r="G56" s="468">
        <f>+G55*E56</f>
        <v>0</v>
      </c>
      <c r="H56" s="469" t="e">
        <f>+ROUND(H55*E56,0)</f>
        <v>#REF!</v>
      </c>
    </row>
    <row r="57" spans="1:8" s="311" customFormat="1">
      <c r="B57" s="321"/>
      <c r="C57" s="828" t="s">
        <v>158</v>
      </c>
      <c r="D57" s="829"/>
      <c r="E57" s="829"/>
      <c r="F57" s="829"/>
      <c r="G57" s="473"/>
      <c r="H57" s="474" t="e">
        <f>SUM(H53:H56)</f>
        <v>#REF!</v>
      </c>
    </row>
    <row r="58" spans="1:8" s="311" customFormat="1" ht="15.75" thickBot="1">
      <c r="B58" s="321"/>
      <c r="C58" s="823" t="s">
        <v>169</v>
      </c>
      <c r="D58" s="824"/>
      <c r="E58" s="824"/>
      <c r="F58" s="475" t="e">
        <f>ROUND(SUM(F53:F56)+E42,0)</f>
        <v>#REF!</v>
      </c>
      <c r="G58" s="476">
        <f>SUM(G53:G56)+G50</f>
        <v>0</v>
      </c>
      <c r="H58" s="338" t="e">
        <f>+F58*F22</f>
        <v>#REF!</v>
      </c>
    </row>
    <row r="59" spans="1:8" s="311" customFormat="1"/>
    <row r="60" spans="1:8" s="311" customFormat="1">
      <c r="H60" s="478"/>
    </row>
    <row r="61" spans="1:8" s="311" customFormat="1"/>
    <row r="62" spans="1:8" s="311" customFormat="1"/>
    <row r="63" spans="1:8" s="311" customFormat="1"/>
    <row r="64" spans="1:8" s="311" customFormat="1"/>
    <row r="65" s="311" customFormat="1"/>
    <row r="66" s="311" customFormat="1"/>
    <row r="67" s="311" customFormat="1"/>
    <row r="68" s="311" customFormat="1"/>
    <row r="69" s="311" customFormat="1"/>
    <row r="70" s="311" customFormat="1"/>
    <row r="71" s="311" customFormat="1"/>
    <row r="72" s="311" customFormat="1"/>
    <row r="73" s="311" customFormat="1"/>
    <row r="74" s="311" customFormat="1"/>
    <row r="75" s="311" customFormat="1"/>
    <row r="76" s="311" customFormat="1"/>
    <row r="77" s="311" customFormat="1"/>
    <row r="78" s="311" customFormat="1"/>
    <row r="79" s="311" customFormat="1"/>
    <row r="80" s="311" customFormat="1"/>
    <row r="81" s="311" customFormat="1"/>
    <row r="82" s="311" customFormat="1"/>
    <row r="83" s="311" customFormat="1"/>
    <row r="84" s="311" customFormat="1"/>
    <row r="85" s="311" customFormat="1"/>
    <row r="86" s="311" customFormat="1"/>
    <row r="87" s="311" customFormat="1"/>
    <row r="88" s="311" customFormat="1"/>
    <row r="89" s="311" customFormat="1"/>
    <row r="90" s="311" customFormat="1"/>
    <row r="91" s="311" customFormat="1"/>
    <row r="92" s="311" customFormat="1"/>
    <row r="93" s="311" customFormat="1"/>
    <row r="94" s="311" customFormat="1"/>
    <row r="95" s="311" customFormat="1"/>
    <row r="96" s="311" customFormat="1"/>
    <row r="97" s="311" customFormat="1"/>
    <row r="98" s="311" customFormat="1"/>
    <row r="99" s="311" customFormat="1"/>
    <row r="100" s="311" customFormat="1"/>
    <row r="101" s="311" customFormat="1"/>
    <row r="102" s="311" customFormat="1"/>
    <row r="103" s="311" customFormat="1"/>
    <row r="104" s="311" customFormat="1"/>
    <row r="105" s="311" customFormat="1"/>
    <row r="106" s="311" customFormat="1"/>
    <row r="107" s="311" customFormat="1"/>
    <row r="108" s="311" customFormat="1"/>
  </sheetData>
  <mergeCells count="43">
    <mergeCell ref="B5:H5"/>
    <mergeCell ref="C1:F2"/>
    <mergeCell ref="G1:H2"/>
    <mergeCell ref="B3:B4"/>
    <mergeCell ref="C3:F4"/>
    <mergeCell ref="G3:H4"/>
    <mergeCell ref="B18:C18"/>
    <mergeCell ref="C6:H6"/>
    <mergeCell ref="C7:H7"/>
    <mergeCell ref="C8:H8"/>
    <mergeCell ref="B10:D10"/>
    <mergeCell ref="B11:C11"/>
    <mergeCell ref="B12:C12"/>
    <mergeCell ref="B13:C13"/>
    <mergeCell ref="B14:C14"/>
    <mergeCell ref="B15:C15"/>
    <mergeCell ref="B16:C16"/>
    <mergeCell ref="B17:C17"/>
    <mergeCell ref="B19:C19"/>
    <mergeCell ref="B20:C20"/>
    <mergeCell ref="B21:C21"/>
    <mergeCell ref="B22:C22"/>
    <mergeCell ref="B24:B25"/>
    <mergeCell ref="C24:E24"/>
    <mergeCell ref="E50:F50"/>
    <mergeCell ref="F24:F25"/>
    <mergeCell ref="G24:G25"/>
    <mergeCell ref="H24:H25"/>
    <mergeCell ref="B26:H26"/>
    <mergeCell ref="B33:H33"/>
    <mergeCell ref="E44:F44"/>
    <mergeCell ref="E45:F45"/>
    <mergeCell ref="E46:F46"/>
    <mergeCell ref="E47:F47"/>
    <mergeCell ref="E48:F48"/>
    <mergeCell ref="E49:F49"/>
    <mergeCell ref="C58:E58"/>
    <mergeCell ref="C52:D52"/>
    <mergeCell ref="C53:D53"/>
    <mergeCell ref="C54:D54"/>
    <mergeCell ref="C55:D55"/>
    <mergeCell ref="C56:D56"/>
    <mergeCell ref="C57:F57"/>
  </mergeCells>
  <conditionalFormatting sqref="C35:C36 F35:G36 E38:H39 E41:H42 H49">
    <cfRule type="cellIs" dxfId="3" priority="1" stopIfTrue="1" operator="greaterThan">
      <formula>0</formula>
    </cfRule>
  </conditionalFormatting>
  <pageMargins left="0.7" right="0.7" top="0.75" bottom="0.75" header="0.3" footer="0.3"/>
  <pageSetup paperSize="9" scale="71" orientation="portrait" horizontalDpi="360" verticalDpi="36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Y109"/>
  <sheetViews>
    <sheetView view="pageBreakPreview" topLeftCell="W43" zoomScale="94" zoomScaleNormal="100" zoomScaleSheetLayoutView="94" workbookViewId="0">
      <selection activeCell="AB54" sqref="AB54"/>
    </sheetView>
  </sheetViews>
  <sheetFormatPr defaultColWidth="11.42578125" defaultRowHeight="15"/>
  <cols>
    <col min="1" max="1" width="2.28515625" style="10" hidden="1" customWidth="1"/>
    <col min="2" max="2" width="34.85546875" style="8" hidden="1" customWidth="1"/>
    <col min="3" max="3" width="11.42578125" style="8" hidden="1" customWidth="1"/>
    <col min="4" max="4" width="9.140625" style="8" hidden="1" customWidth="1"/>
    <col min="5" max="5" width="13.42578125" style="8" hidden="1" customWidth="1"/>
    <col min="6" max="6" width="11" style="8" hidden="1" customWidth="1"/>
    <col min="7" max="7" width="14.28515625" style="8" hidden="1" customWidth="1"/>
    <col min="8" max="8" width="2.85546875" style="10" hidden="1" customWidth="1"/>
    <col min="9" max="9" width="34.85546875" style="8" hidden="1" customWidth="1"/>
    <col min="10" max="10" width="11.42578125" style="8" hidden="1" customWidth="1"/>
    <col min="11" max="11" width="9.140625" style="8" hidden="1" customWidth="1"/>
    <col min="12" max="12" width="13.42578125" style="8" hidden="1" customWidth="1"/>
    <col min="13" max="13" width="11.42578125" style="8" hidden="1" customWidth="1"/>
    <col min="14" max="14" width="12.28515625" style="8" hidden="1" customWidth="1"/>
    <col min="15" max="15" width="2.7109375" style="10" hidden="1" customWidth="1"/>
    <col min="16" max="16" width="34.85546875" style="8" hidden="1" customWidth="1"/>
    <col min="17" max="17" width="11.42578125" style="8" hidden="1" customWidth="1"/>
    <col min="18" max="18" width="9.140625" style="8" hidden="1" customWidth="1"/>
    <col min="19" max="19" width="13.42578125" style="8" hidden="1" customWidth="1"/>
    <col min="20" max="20" width="9.42578125" style="8" hidden="1" customWidth="1"/>
    <col min="21" max="21" width="12.28515625" style="8" hidden="1" customWidth="1"/>
    <col min="22" max="22" width="2.7109375" style="10" hidden="1" customWidth="1"/>
    <col min="23" max="23" width="44.140625" style="8" customWidth="1"/>
    <col min="24" max="24" width="21.5703125" style="8" customWidth="1"/>
    <col min="25" max="25" width="9.85546875" style="8" customWidth="1"/>
    <col min="26" max="26" width="17.28515625" style="8" customWidth="1"/>
    <col min="27" max="27" width="17" style="8" customWidth="1"/>
    <col min="28" max="28" width="2.7109375" style="10" hidden="1" customWidth="1"/>
    <col min="29" max="29" width="34.85546875" style="8" hidden="1" customWidth="1"/>
    <col min="30" max="30" width="11.42578125" style="8" hidden="1" customWidth="1"/>
    <col min="31" max="31" width="9.140625" style="8" hidden="1" customWidth="1"/>
    <col min="32" max="32" width="13.42578125" style="8" hidden="1" customWidth="1"/>
    <col min="33" max="33" width="9.42578125" style="8" hidden="1" customWidth="1"/>
    <col min="34" max="34" width="12.28515625" style="8" hidden="1" customWidth="1"/>
    <col min="35" max="35" width="2.7109375" style="10" hidden="1" customWidth="1"/>
    <col min="36" max="36" width="34.85546875" style="8" hidden="1" customWidth="1"/>
    <col min="37" max="37" width="11.42578125" style="8" hidden="1" customWidth="1"/>
    <col min="38" max="38" width="9.140625" style="8" hidden="1" customWidth="1"/>
    <col min="39" max="39" width="14.140625" style="8" hidden="1" customWidth="1"/>
    <col min="40" max="40" width="9.42578125" style="8" hidden="1" customWidth="1"/>
    <col min="41" max="41" width="12.28515625" style="8" hidden="1" customWidth="1"/>
    <col min="42" max="42" width="2.5703125" style="10" hidden="1" customWidth="1"/>
    <col min="43" max="43" width="35.140625" style="311" hidden="1" customWidth="1"/>
    <col min="44" max="44" width="8" style="311" hidden="1" customWidth="1"/>
    <col min="45" max="45" width="8.140625" style="311" hidden="1" customWidth="1"/>
    <col min="46" max="46" width="11.28515625" style="311" hidden="1" customWidth="1"/>
    <col min="47" max="47" width="18.7109375" style="311" hidden="1" customWidth="1"/>
    <col min="48" max="49" width="11.42578125" style="311" hidden="1" customWidth="1"/>
    <col min="50" max="53" width="11.42578125" style="10"/>
    <col min="54" max="54" width="16.7109375" style="10" bestFit="1" customWidth="1"/>
    <col min="55" max="77" width="11.42578125" style="10"/>
    <col min="78" max="16384" width="11.42578125" style="8"/>
  </cols>
  <sheetData>
    <row r="1" spans="1:77" s="2" customFormat="1" ht="31.5" customHeight="1" thickBot="1">
      <c r="A1" s="522"/>
      <c r="B1" s="819" t="s">
        <v>217</v>
      </c>
      <c r="C1" s="817"/>
      <c r="D1" s="817"/>
      <c r="E1" s="817"/>
      <c r="F1" s="817"/>
      <c r="G1" s="818"/>
      <c r="I1" s="819" t="str">
        <f>+B1</f>
        <v xml:space="preserve">COSTO DE MANTENIMIENTO </v>
      </c>
      <c r="J1" s="817"/>
      <c r="K1" s="817"/>
      <c r="L1" s="817"/>
      <c r="M1" s="817"/>
      <c r="N1" s="818"/>
      <c r="P1" s="819" t="str">
        <f>+I1</f>
        <v xml:space="preserve">COSTO DE MANTENIMIENTO </v>
      </c>
      <c r="Q1" s="817"/>
      <c r="R1" s="817"/>
      <c r="S1" s="817"/>
      <c r="T1" s="817"/>
      <c r="U1" s="818"/>
      <c r="W1" s="862" t="s">
        <v>217</v>
      </c>
      <c r="X1" s="863"/>
      <c r="Y1" s="863"/>
      <c r="Z1" s="863"/>
      <c r="AA1" s="864"/>
      <c r="AC1" s="819" t="str">
        <f>+W1</f>
        <v xml:space="preserve">COSTO DE MANTENIMIENTO </v>
      </c>
      <c r="AD1" s="817"/>
      <c r="AE1" s="817"/>
      <c r="AF1" s="817"/>
      <c r="AG1" s="817"/>
      <c r="AH1" s="818"/>
      <c r="AJ1" s="819" t="str">
        <f>+AC1</f>
        <v xml:space="preserve">COSTO DE MANTENIMIENTO </v>
      </c>
      <c r="AK1" s="817"/>
      <c r="AL1" s="817"/>
      <c r="AM1" s="817"/>
      <c r="AN1" s="817"/>
      <c r="AO1" s="818"/>
      <c r="AQ1" s="819" t="s">
        <v>2</v>
      </c>
      <c r="AR1" s="817"/>
      <c r="AS1" s="817"/>
      <c r="AT1" s="817"/>
      <c r="AU1" s="817"/>
      <c r="AV1" s="817"/>
      <c r="AW1" s="818"/>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row>
    <row r="2" spans="1:77" ht="44.25" customHeight="1">
      <c r="A2" s="327"/>
      <c r="B2" s="523" t="s">
        <v>218</v>
      </c>
      <c r="C2" s="803" t="s">
        <v>219</v>
      </c>
      <c r="D2" s="803"/>
      <c r="E2" s="803"/>
      <c r="F2" s="803"/>
      <c r="G2" s="804"/>
      <c r="H2" s="8"/>
      <c r="I2" s="523" t="str">
        <f>+B2</f>
        <v>SISTEMA A MANTENER:</v>
      </c>
      <c r="J2" s="803" t="s">
        <v>220</v>
      </c>
      <c r="K2" s="803"/>
      <c r="L2" s="803"/>
      <c r="M2" s="803"/>
      <c r="N2" s="804"/>
      <c r="O2" s="8"/>
      <c r="P2" s="523" t="str">
        <f>+I2</f>
        <v>SISTEMA A MANTENER:</v>
      </c>
      <c r="Q2" s="803" t="s">
        <v>221</v>
      </c>
      <c r="R2" s="803"/>
      <c r="S2" s="803"/>
      <c r="T2" s="803"/>
      <c r="U2" s="804"/>
      <c r="V2" s="8"/>
      <c r="W2" s="524" t="s">
        <v>218</v>
      </c>
      <c r="X2" s="857" t="s">
        <v>4</v>
      </c>
      <c r="Y2" s="857"/>
      <c r="Z2" s="857"/>
      <c r="AA2" s="858"/>
      <c r="AB2" s="8"/>
      <c r="AC2" s="523" t="str">
        <f>+W2</f>
        <v>SISTEMA A MANTENER:</v>
      </c>
      <c r="AD2" s="803" t="s">
        <v>222</v>
      </c>
      <c r="AE2" s="803"/>
      <c r="AF2" s="803"/>
      <c r="AG2" s="803"/>
      <c r="AH2" s="804"/>
      <c r="AI2" s="8"/>
      <c r="AJ2" s="523" t="str">
        <f>+AC2</f>
        <v>SISTEMA A MANTENER:</v>
      </c>
      <c r="AK2" s="803" t="s">
        <v>223</v>
      </c>
      <c r="AL2" s="803"/>
      <c r="AM2" s="803"/>
      <c r="AN2" s="803"/>
      <c r="AO2" s="804"/>
      <c r="AP2" s="8"/>
      <c r="AQ2" s="523" t="str">
        <f>+AJ2</f>
        <v>SISTEMA A MANTENER:</v>
      </c>
      <c r="AR2" s="859" t="s">
        <v>224</v>
      </c>
      <c r="AS2" s="860"/>
      <c r="AT2" s="860"/>
      <c r="AU2" s="860"/>
      <c r="AV2" s="860"/>
      <c r="AW2" s="861"/>
    </row>
    <row r="3" spans="1:77" ht="18" customHeight="1">
      <c r="A3" s="327"/>
      <c r="B3" s="13" t="s">
        <v>7</v>
      </c>
      <c r="C3" s="803" t="str">
        <f>[157]Objetivos!D7</f>
        <v xml:space="preserve">CARDIQUE </v>
      </c>
      <c r="D3" s="803"/>
      <c r="E3" s="803"/>
      <c r="F3" s="803"/>
      <c r="G3" s="804"/>
      <c r="H3" s="8"/>
      <c r="I3" s="13" t="s">
        <v>7</v>
      </c>
      <c r="J3" s="803" t="str">
        <f>+C3</f>
        <v xml:space="preserve">CARDIQUE </v>
      </c>
      <c r="K3" s="803"/>
      <c r="L3" s="803"/>
      <c r="M3" s="803"/>
      <c r="N3" s="804"/>
      <c r="O3" s="8"/>
      <c r="P3" s="13" t="s">
        <v>7</v>
      </c>
      <c r="Q3" s="803" t="str">
        <f>+J3</f>
        <v xml:space="preserve">CARDIQUE </v>
      </c>
      <c r="R3" s="803"/>
      <c r="S3" s="803"/>
      <c r="T3" s="803"/>
      <c r="U3" s="804"/>
      <c r="V3" s="8"/>
      <c r="W3" s="525" t="s">
        <v>7</v>
      </c>
      <c r="X3" s="857" t="s">
        <v>6</v>
      </c>
      <c r="Y3" s="857"/>
      <c r="Z3" s="857"/>
      <c r="AA3" s="858"/>
      <c r="AB3" s="8"/>
      <c r="AC3" s="13" t="s">
        <v>7</v>
      </c>
      <c r="AD3" s="803" t="str">
        <f>+X3</f>
        <v>CAR CVS</v>
      </c>
      <c r="AE3" s="803"/>
      <c r="AF3" s="803"/>
      <c r="AG3" s="803"/>
      <c r="AH3" s="804"/>
      <c r="AI3" s="8"/>
      <c r="AJ3" s="13" t="s">
        <v>7</v>
      </c>
      <c r="AK3" s="803" t="str">
        <f>+AD3</f>
        <v>CAR CVS</v>
      </c>
      <c r="AL3" s="803"/>
      <c r="AM3" s="803"/>
      <c r="AN3" s="803"/>
      <c r="AO3" s="804"/>
      <c r="AP3" s="8"/>
      <c r="AQ3" s="13" t="s">
        <v>7</v>
      </c>
      <c r="AR3" s="805" t="str">
        <f>+AK3</f>
        <v>CAR CVS</v>
      </c>
      <c r="AS3" s="806"/>
      <c r="AT3" s="806"/>
      <c r="AU3" s="806"/>
      <c r="AV3" s="806"/>
      <c r="AW3" s="807"/>
    </row>
    <row r="4" spans="1:77" ht="62.25" customHeight="1">
      <c r="A4" s="327"/>
      <c r="B4" s="15" t="s">
        <v>8</v>
      </c>
      <c r="C4" s="803" t="str">
        <f>[157]Objetivos!B18</f>
        <v>REHABILITACIÓN ECOLÓGICA DE ÁREAS AFECTADAS POR LA ACTIVIDAD GANADERA EN LOS MUNICIPIOS DE SAN JACINTO Y EL CARMEN DE BOLÍVAR - DEPARTAMENTO DE BOLÍVAR</v>
      </c>
      <c r="D4" s="803"/>
      <c r="E4" s="803"/>
      <c r="F4" s="803"/>
      <c r="G4" s="804"/>
      <c r="H4" s="8"/>
      <c r="I4" s="15" t="s">
        <v>8</v>
      </c>
      <c r="J4" s="803" t="str">
        <f>+C4</f>
        <v>REHABILITACIÓN ECOLÓGICA DE ÁREAS AFECTADAS POR LA ACTIVIDAD GANADERA EN LOS MUNICIPIOS DE SAN JACINTO Y EL CARMEN DE BOLÍVAR - DEPARTAMENTO DE BOLÍVAR</v>
      </c>
      <c r="K4" s="803"/>
      <c r="L4" s="803"/>
      <c r="M4" s="803"/>
      <c r="N4" s="804"/>
      <c r="O4" s="8"/>
      <c r="P4" s="15" t="s">
        <v>8</v>
      </c>
      <c r="Q4" s="865" t="str">
        <f>+J4</f>
        <v>REHABILITACIÓN ECOLÓGICA DE ÁREAS AFECTADAS POR LA ACTIVIDAD GANADERA EN LOS MUNICIPIOS DE SAN JACINTO Y EL CARMEN DE BOLÍVAR - DEPARTAMENTO DE BOLÍVAR</v>
      </c>
      <c r="R4" s="865"/>
      <c r="S4" s="865"/>
      <c r="T4" s="865"/>
      <c r="U4" s="866"/>
      <c r="V4" s="8"/>
      <c r="W4" s="528" t="s">
        <v>8</v>
      </c>
      <c r="X4" s="857" t="s">
        <v>9</v>
      </c>
      <c r="Y4" s="857"/>
      <c r="Z4" s="857"/>
      <c r="AA4" s="858"/>
      <c r="AB4" s="8"/>
      <c r="AC4" s="15" t="s">
        <v>8</v>
      </c>
      <c r="AD4" s="803" t="str">
        <f>+X4</f>
        <v>REHABILITACIÓN ECOLÓGICA PARTICIPATIVA MEDIANTE LA IMPLEMENTACIÓN DE SISTEMAS SILVOPASTORILES EN LA SUBREGIÓN SABANAS, MUNICIPIO DE SAHAGÚN, DEPARTAMENTO DE CÓRDOBA</v>
      </c>
      <c r="AE4" s="803"/>
      <c r="AF4" s="803"/>
      <c r="AG4" s="803"/>
      <c r="AH4" s="804"/>
      <c r="AI4" s="8"/>
      <c r="AJ4" s="15" t="s">
        <v>8</v>
      </c>
      <c r="AK4" s="803" t="str">
        <f>+AD4</f>
        <v>REHABILITACIÓN ECOLÓGICA PARTICIPATIVA MEDIANTE LA IMPLEMENTACIÓN DE SISTEMAS SILVOPASTORILES EN LA SUBREGIÓN SABANAS, MUNICIPIO DE SAHAGÚN, DEPARTAMENTO DE CÓRDOBA</v>
      </c>
      <c r="AL4" s="803"/>
      <c r="AM4" s="803"/>
      <c r="AN4" s="803"/>
      <c r="AO4" s="804"/>
      <c r="AP4" s="8"/>
      <c r="AQ4" s="15" t="s">
        <v>8</v>
      </c>
      <c r="AR4" s="805" t="str">
        <f>+AK4</f>
        <v>REHABILITACIÓN ECOLÓGICA PARTICIPATIVA MEDIANTE LA IMPLEMENTACIÓN DE SISTEMAS SILVOPASTORILES EN LA SUBREGIÓN SABANAS, MUNICIPIO DE SAHAGÚN, DEPARTAMENTO DE CÓRDOBA</v>
      </c>
      <c r="AS4" s="806"/>
      <c r="AT4" s="806"/>
      <c r="AU4" s="806"/>
      <c r="AV4" s="806"/>
      <c r="AW4" s="807"/>
    </row>
    <row r="5" spans="1:77" ht="13.5" customHeight="1">
      <c r="A5" s="327"/>
      <c r="B5" s="529"/>
      <c r="C5" s="21"/>
      <c r="D5" s="20"/>
      <c r="E5" s="20"/>
      <c r="F5" s="20"/>
      <c r="G5" s="22"/>
      <c r="H5" s="8"/>
      <c r="I5" s="529"/>
      <c r="J5" s="21"/>
      <c r="K5" s="20"/>
      <c r="L5" s="20"/>
      <c r="M5" s="20"/>
      <c r="N5" s="22"/>
      <c r="O5" s="8"/>
      <c r="P5" s="529"/>
      <c r="Q5" s="21"/>
      <c r="R5" s="20"/>
      <c r="S5" s="20"/>
      <c r="T5" s="20"/>
      <c r="U5" s="22"/>
      <c r="V5" s="8"/>
      <c r="W5" s="530"/>
      <c r="X5" s="531"/>
      <c r="Y5" s="532"/>
      <c r="Z5" s="532"/>
      <c r="AA5" s="533"/>
      <c r="AB5" s="8"/>
      <c r="AC5" s="529"/>
      <c r="AD5" s="21"/>
      <c r="AE5" s="20"/>
      <c r="AF5" s="20"/>
      <c r="AG5" s="20"/>
      <c r="AH5" s="22"/>
      <c r="AI5" s="8"/>
      <c r="AJ5" s="529"/>
      <c r="AK5" s="21"/>
      <c r="AL5" s="20"/>
      <c r="AM5" s="20"/>
      <c r="AN5" s="20"/>
      <c r="AO5" s="22"/>
      <c r="AP5" s="8"/>
      <c r="AQ5" s="23"/>
      <c r="AR5" s="24"/>
      <c r="AS5" s="24"/>
      <c r="AT5" s="24"/>
      <c r="AU5" s="24"/>
      <c r="AV5" s="25"/>
      <c r="AW5" s="26"/>
    </row>
    <row r="6" spans="1:77" ht="26.25" customHeight="1">
      <c r="A6" s="327"/>
      <c r="B6" s="534" t="s">
        <v>10</v>
      </c>
      <c r="C6" s="33"/>
      <c r="D6" s="34" t="s">
        <v>11</v>
      </c>
      <c r="E6" s="526"/>
      <c r="F6" s="34" t="s">
        <v>225</v>
      </c>
      <c r="G6" s="527"/>
      <c r="H6" s="8"/>
      <c r="I6" s="534" t="s">
        <v>10</v>
      </c>
      <c r="J6" s="33"/>
      <c r="K6" s="34" t="s">
        <v>14</v>
      </c>
      <c r="L6" s="7" t="s">
        <v>15</v>
      </c>
      <c r="M6" s="33"/>
      <c r="N6" s="22"/>
      <c r="O6" s="8"/>
      <c r="P6" s="534" t="s">
        <v>10</v>
      </c>
      <c r="Q6" s="33"/>
      <c r="R6" s="34" t="s">
        <v>11</v>
      </c>
      <c r="S6" s="526"/>
      <c r="T6" s="34" t="s">
        <v>225</v>
      </c>
      <c r="U6" s="527"/>
      <c r="V6" s="8"/>
      <c r="W6" s="535" t="s">
        <v>10</v>
      </c>
      <c r="X6" s="321"/>
      <c r="Y6" s="536" t="s">
        <v>11</v>
      </c>
      <c r="Z6" s="537" t="s">
        <v>12</v>
      </c>
      <c r="AA6" s="538" t="s">
        <v>13</v>
      </c>
      <c r="AB6" s="8"/>
      <c r="AC6" s="534" t="s">
        <v>10</v>
      </c>
      <c r="AD6" s="33"/>
      <c r="AF6" s="539" t="s">
        <v>226</v>
      </c>
      <c r="AG6" s="540"/>
      <c r="AH6" s="22"/>
      <c r="AI6" s="8"/>
      <c r="AJ6" s="534" t="s">
        <v>10</v>
      </c>
      <c r="AK6" s="33"/>
      <c r="AL6" s="34" t="s">
        <v>14</v>
      </c>
      <c r="AM6" s="7" t="s">
        <v>15</v>
      </c>
      <c r="AN6" s="33"/>
      <c r="AO6" s="22"/>
      <c r="AP6" s="8"/>
      <c r="AQ6" s="793" t="s">
        <v>16</v>
      </c>
      <c r="AR6" s="794"/>
      <c r="AS6" s="795"/>
      <c r="AT6" s="799" t="s">
        <v>17</v>
      </c>
      <c r="AU6" s="24"/>
      <c r="AV6" s="24"/>
      <c r="AW6" s="35"/>
    </row>
    <row r="7" spans="1:77" ht="5.25" customHeight="1">
      <c r="A7" s="327"/>
      <c r="B7" s="541"/>
      <c r="C7" s="21"/>
      <c r="D7" s="39"/>
      <c r="E7" s="39"/>
      <c r="F7" s="33"/>
      <c r="G7" s="22"/>
      <c r="H7" s="8"/>
      <c r="I7" s="541"/>
      <c r="J7" s="21"/>
      <c r="K7" s="39"/>
      <c r="L7" s="39"/>
      <c r="M7" s="33"/>
      <c r="N7" s="22"/>
      <c r="O7" s="8"/>
      <c r="P7" s="541"/>
      <c r="Q7" s="21"/>
      <c r="R7" s="39"/>
      <c r="S7" s="39"/>
      <c r="T7" s="33"/>
      <c r="U7" s="22"/>
      <c r="V7" s="8"/>
      <c r="W7" s="542"/>
      <c r="X7" s="531"/>
      <c r="Y7" s="543"/>
      <c r="Z7" s="543"/>
      <c r="AA7" s="322"/>
      <c r="AB7" s="8"/>
      <c r="AC7" s="541"/>
      <c r="AD7" s="21"/>
      <c r="AE7" s="39"/>
      <c r="AF7" s="39"/>
      <c r="AG7" s="33"/>
      <c r="AH7" s="22"/>
      <c r="AI7" s="8"/>
      <c r="AJ7" s="541"/>
      <c r="AK7" s="21"/>
      <c r="AL7" s="39"/>
      <c r="AM7" s="39"/>
      <c r="AN7" s="33"/>
      <c r="AO7" s="22"/>
      <c r="AP7" s="8"/>
      <c r="AQ7" s="796"/>
      <c r="AR7" s="797"/>
      <c r="AS7" s="798"/>
      <c r="AT7" s="800"/>
      <c r="AU7" s="24"/>
      <c r="AV7" s="24"/>
      <c r="AW7" s="35"/>
    </row>
    <row r="8" spans="1:77" ht="20.100000000000001" customHeight="1">
      <c r="A8" s="327"/>
      <c r="B8" s="544" t="s">
        <v>18</v>
      </c>
      <c r="C8" s="545"/>
      <c r="D8" s="545"/>
      <c r="E8" s="546" t="s">
        <v>17</v>
      </c>
      <c r="F8" s="33"/>
      <c r="G8" s="22"/>
      <c r="H8" s="8"/>
      <c r="I8" s="541"/>
      <c r="J8" s="42"/>
      <c r="K8" s="42"/>
      <c r="L8" s="546" t="s">
        <v>17</v>
      </c>
      <c r="M8" s="33"/>
      <c r="N8" s="22"/>
      <c r="O8" s="8"/>
      <c r="P8" s="544" t="s">
        <v>18</v>
      </c>
      <c r="Q8" s="545"/>
      <c r="R8" s="545"/>
      <c r="S8" s="546" t="s">
        <v>17</v>
      </c>
      <c r="T8" s="33"/>
      <c r="U8" s="22"/>
      <c r="V8" s="8"/>
      <c r="W8" s="535" t="s">
        <v>18</v>
      </c>
      <c r="X8" s="547">
        <v>3</v>
      </c>
      <c r="Y8" s="547">
        <v>3</v>
      </c>
      <c r="Z8" s="548" t="s">
        <v>17</v>
      </c>
      <c r="AA8" s="322"/>
      <c r="AB8" s="8"/>
      <c r="AC8" s="544" t="s">
        <v>18</v>
      </c>
      <c r="AD8" s="867"/>
      <c r="AE8" s="868"/>
      <c r="AF8" s="546" t="s">
        <v>17</v>
      </c>
      <c r="AG8" s="33"/>
      <c r="AH8" s="22"/>
      <c r="AI8" s="8"/>
      <c r="AJ8" s="541"/>
      <c r="AK8" s="42"/>
      <c r="AL8" s="42"/>
      <c r="AM8" s="43" t="s">
        <v>17</v>
      </c>
      <c r="AN8" s="33"/>
      <c r="AO8" s="22"/>
      <c r="AP8" s="8"/>
      <c r="AQ8" s="790" t="s">
        <v>19</v>
      </c>
      <c r="AR8" s="791"/>
      <c r="AS8" s="44">
        <v>0</v>
      </c>
      <c r="AT8" s="45"/>
      <c r="AU8" s="24"/>
      <c r="AV8" s="24"/>
      <c r="AW8" s="35"/>
    </row>
    <row r="9" spans="1:77" ht="20.100000000000001" customHeight="1">
      <c r="A9" s="327"/>
      <c r="B9" s="544" t="s">
        <v>20</v>
      </c>
      <c r="C9" s="50"/>
      <c r="D9" s="75">
        <f>((IF(E6="x",(10000/(C8*D8)),IF(G6="x",(10000*1.15/(C8*D8)),0))))</f>
        <v>0</v>
      </c>
      <c r="E9" s="52" t="s">
        <v>227</v>
      </c>
      <c r="F9" s="33"/>
      <c r="G9" s="22"/>
      <c r="H9" s="8"/>
      <c r="I9" s="544" t="s">
        <v>228</v>
      </c>
      <c r="J9" s="50"/>
      <c r="K9" s="51"/>
      <c r="L9" s="52"/>
      <c r="M9" s="33"/>
      <c r="N9" s="22"/>
      <c r="O9" s="8"/>
      <c r="P9" s="544" t="s">
        <v>20</v>
      </c>
      <c r="Q9" s="50"/>
      <c r="R9" s="75">
        <f>((IF(S6="x",(10000/(Q8*R8)),IF(U6="x",(10000*1.15/(Q8*R8)),0))))</f>
        <v>0</v>
      </c>
      <c r="S9" s="52"/>
      <c r="T9" s="33"/>
      <c r="U9" s="22"/>
      <c r="V9" s="8"/>
      <c r="W9" s="535" t="s">
        <v>20</v>
      </c>
      <c r="X9" s="549"/>
      <c r="Y9" s="550">
        <f>ROUND(((IF(Z6="x",(10000/(X8*Y8)),IF(#REF!="x",(10000*1.15/(X8*Y8)),0)))),0)</f>
        <v>1111</v>
      </c>
      <c r="Z9" s="551" t="e">
        <f>+#REF!</f>
        <v>#REF!</v>
      </c>
      <c r="AA9" s="322"/>
      <c r="AB9" s="8"/>
      <c r="AC9" s="544" t="s">
        <v>20</v>
      </c>
      <c r="AD9" s="50"/>
      <c r="AE9" s="75">
        <f>IF(AD8=0,0,(400*AG6/AD8))</f>
        <v>0</v>
      </c>
      <c r="AF9" s="52"/>
      <c r="AG9" s="33"/>
      <c r="AH9" s="22"/>
      <c r="AI9" s="8"/>
      <c r="AJ9" s="544" t="s">
        <v>228</v>
      </c>
      <c r="AK9" s="50"/>
      <c r="AL9" s="51"/>
      <c r="AM9" s="52"/>
      <c r="AN9" s="33"/>
      <c r="AO9" s="22"/>
      <c r="AP9" s="8"/>
      <c r="AQ9" s="790" t="s">
        <v>22</v>
      </c>
      <c r="AR9" s="791"/>
      <c r="AS9" s="54">
        <v>0</v>
      </c>
      <c r="AT9" s="45"/>
      <c r="AU9" s="24"/>
      <c r="AV9" s="24"/>
      <c r="AW9" s="35"/>
    </row>
    <row r="10" spans="1:77" ht="20.100000000000001" customHeight="1">
      <c r="A10" s="327"/>
      <c r="B10" s="544" t="s">
        <v>23</v>
      </c>
      <c r="C10" s="50"/>
      <c r="D10" s="84">
        <v>0.1</v>
      </c>
      <c r="E10" s="52"/>
      <c r="F10" s="33"/>
      <c r="G10" s="22"/>
      <c r="H10" s="8"/>
      <c r="I10" s="544" t="s">
        <v>229</v>
      </c>
      <c r="J10" s="50"/>
      <c r="K10" s="84"/>
      <c r="L10" s="52"/>
      <c r="M10" s="33"/>
      <c r="N10" s="22"/>
      <c r="O10" s="8"/>
      <c r="P10" s="544" t="s">
        <v>230</v>
      </c>
      <c r="Q10" s="50"/>
      <c r="R10" s="84"/>
      <c r="S10" s="52"/>
      <c r="T10" s="33"/>
      <c r="U10" s="22"/>
      <c r="V10" s="8"/>
      <c r="W10" s="535" t="s">
        <v>230</v>
      </c>
      <c r="X10" s="549"/>
      <c r="Y10" s="552">
        <v>0.1</v>
      </c>
      <c r="Z10" s="551" t="e">
        <f>+#REF!</f>
        <v>#REF!</v>
      </c>
      <c r="AA10" s="322"/>
      <c r="AB10" s="8"/>
      <c r="AC10" s="544" t="s">
        <v>230</v>
      </c>
      <c r="AD10" s="50"/>
      <c r="AE10" s="84"/>
      <c r="AF10" s="52"/>
      <c r="AG10" s="33"/>
      <c r="AH10" s="22"/>
      <c r="AI10" s="8"/>
      <c r="AJ10" s="544" t="s">
        <v>229</v>
      </c>
      <c r="AK10" s="50"/>
      <c r="AL10" s="84"/>
      <c r="AM10" s="52"/>
      <c r="AN10" s="33"/>
      <c r="AO10" s="22"/>
      <c r="AP10" s="8"/>
      <c r="AQ10" s="790" t="s">
        <v>25</v>
      </c>
      <c r="AR10" s="791"/>
      <c r="AS10" s="44">
        <v>0</v>
      </c>
      <c r="AT10" s="45"/>
      <c r="AU10" s="24"/>
      <c r="AV10" s="24"/>
      <c r="AW10" s="35"/>
    </row>
    <row r="11" spans="1:77" ht="20.100000000000001" customHeight="1">
      <c r="A11" s="327"/>
      <c r="B11" s="544" t="s">
        <v>26</v>
      </c>
      <c r="C11" s="64"/>
      <c r="D11" s="65"/>
      <c r="E11" s="52"/>
      <c r="F11" s="33"/>
      <c r="G11" s="22"/>
      <c r="H11" s="8"/>
      <c r="I11" s="544" t="s">
        <v>32</v>
      </c>
      <c r="J11" s="64" t="s">
        <v>231</v>
      </c>
      <c r="K11" s="65">
        <v>0</v>
      </c>
      <c r="L11" s="52">
        <v>0</v>
      </c>
      <c r="M11" s="33"/>
      <c r="N11" s="22"/>
      <c r="O11" s="8"/>
      <c r="P11" s="544" t="s">
        <v>26</v>
      </c>
      <c r="Q11" s="64" t="s">
        <v>232</v>
      </c>
      <c r="R11" s="65">
        <v>0</v>
      </c>
      <c r="S11" s="52">
        <v>0</v>
      </c>
      <c r="T11" s="33"/>
      <c r="U11" s="22"/>
      <c r="V11" s="8"/>
      <c r="W11" s="535" t="s">
        <v>26</v>
      </c>
      <c r="X11" s="553" t="s">
        <v>233</v>
      </c>
      <c r="Y11" s="554">
        <v>50</v>
      </c>
      <c r="Z11" s="551" t="e">
        <f>+#REF!</f>
        <v>#REF!</v>
      </c>
      <c r="AA11" s="322"/>
      <c r="AB11" s="8"/>
      <c r="AC11" s="544" t="s">
        <v>26</v>
      </c>
      <c r="AD11" s="64">
        <f>+C11</f>
        <v>0</v>
      </c>
      <c r="AE11" s="65">
        <v>0</v>
      </c>
      <c r="AF11" s="52">
        <v>0</v>
      </c>
      <c r="AG11" s="33"/>
      <c r="AH11" s="22"/>
      <c r="AI11" s="8"/>
      <c r="AJ11" s="544" t="s">
        <v>32</v>
      </c>
      <c r="AK11" s="64" t="s">
        <v>232</v>
      </c>
      <c r="AL11" s="65">
        <v>0</v>
      </c>
      <c r="AM11" s="52">
        <v>0</v>
      </c>
      <c r="AN11" s="33"/>
      <c r="AO11" s="22"/>
      <c r="AP11" s="8"/>
      <c r="AQ11" s="790" t="s">
        <v>29</v>
      </c>
      <c r="AR11" s="791"/>
      <c r="AS11" s="61">
        <f>+IF(AS8=0,0,1000/AS8)</f>
        <v>0</v>
      </c>
      <c r="AT11" s="62">
        <v>0</v>
      </c>
      <c r="AU11" s="24"/>
      <c r="AV11" s="63"/>
      <c r="AW11" s="35"/>
    </row>
    <row r="12" spans="1:77" ht="20.100000000000001" customHeight="1">
      <c r="A12" s="327"/>
      <c r="B12" s="544" t="s">
        <v>234</v>
      </c>
      <c r="C12" s="64"/>
      <c r="D12" s="65"/>
      <c r="E12" s="52"/>
      <c r="F12" s="33"/>
      <c r="G12" s="22"/>
      <c r="H12" s="8"/>
      <c r="I12" s="544" t="s">
        <v>35</v>
      </c>
      <c r="J12" s="64"/>
      <c r="K12" s="65">
        <v>0</v>
      </c>
      <c r="L12" s="52">
        <v>0</v>
      </c>
      <c r="M12" s="33"/>
      <c r="N12" s="22"/>
      <c r="O12" s="8"/>
      <c r="P12" s="544" t="s">
        <v>234</v>
      </c>
      <c r="Q12" s="64"/>
      <c r="R12" s="65">
        <v>0</v>
      </c>
      <c r="S12" s="52">
        <v>0</v>
      </c>
      <c r="T12" s="33"/>
      <c r="U12" s="22"/>
      <c r="V12" s="8"/>
      <c r="W12" s="535" t="s">
        <v>235</v>
      </c>
      <c r="X12" s="553" t="s">
        <v>31</v>
      </c>
      <c r="Y12" s="554">
        <v>2</v>
      </c>
      <c r="Z12" s="551" t="e">
        <f>+#REF!</f>
        <v>#REF!</v>
      </c>
      <c r="AA12" s="322"/>
      <c r="AB12" s="8"/>
      <c r="AC12" s="544" t="s">
        <v>234</v>
      </c>
      <c r="AD12" s="64"/>
      <c r="AE12" s="65">
        <f>+D12</f>
        <v>0</v>
      </c>
      <c r="AF12" s="52">
        <v>0</v>
      </c>
      <c r="AG12" s="33"/>
      <c r="AH12" s="22"/>
      <c r="AI12" s="8"/>
      <c r="AJ12" s="544" t="s">
        <v>35</v>
      </c>
      <c r="AK12" s="64"/>
      <c r="AL12" s="65">
        <v>0</v>
      </c>
      <c r="AM12" s="52">
        <v>0</v>
      </c>
      <c r="AN12" s="33"/>
      <c r="AO12" s="22"/>
      <c r="AP12" s="8"/>
      <c r="AQ12" s="790" t="s">
        <v>33</v>
      </c>
      <c r="AR12" s="791"/>
      <c r="AS12" s="61">
        <f>+IF(AS9=0,0,1000/AS9)</f>
        <v>0</v>
      </c>
      <c r="AT12" s="62">
        <v>0</v>
      </c>
      <c r="AU12" s="24"/>
      <c r="AV12" s="24"/>
      <c r="AW12" s="35"/>
    </row>
    <row r="13" spans="1:77" ht="20.100000000000001" customHeight="1">
      <c r="A13" s="327"/>
      <c r="B13" s="544" t="s">
        <v>34</v>
      </c>
      <c r="C13" s="64"/>
      <c r="D13" s="65"/>
      <c r="E13" s="52"/>
      <c r="F13" s="33"/>
      <c r="G13" s="22"/>
      <c r="H13" s="8"/>
      <c r="I13" s="544" t="s">
        <v>40</v>
      </c>
      <c r="J13" s="64"/>
      <c r="K13" s="65">
        <v>0</v>
      </c>
      <c r="L13" s="52">
        <v>0</v>
      </c>
      <c r="M13" s="33"/>
      <c r="N13" s="22"/>
      <c r="O13" s="8"/>
      <c r="P13" s="544" t="s">
        <v>34</v>
      </c>
      <c r="Q13" s="64" t="s">
        <v>232</v>
      </c>
      <c r="R13" s="65">
        <v>0</v>
      </c>
      <c r="S13" s="52">
        <v>0</v>
      </c>
      <c r="T13" s="33"/>
      <c r="U13" s="22"/>
      <c r="V13" s="8"/>
      <c r="W13" s="535" t="s">
        <v>34</v>
      </c>
      <c r="X13" s="553"/>
      <c r="Y13" s="554">
        <v>0</v>
      </c>
      <c r="Z13" s="551">
        <v>0</v>
      </c>
      <c r="AA13" s="322"/>
      <c r="AB13" s="8"/>
      <c r="AC13" s="544" t="s">
        <v>34</v>
      </c>
      <c r="AD13" s="64">
        <f>+C13</f>
        <v>0</v>
      </c>
      <c r="AE13" s="65">
        <f>+D13</f>
        <v>0</v>
      </c>
      <c r="AF13" s="52">
        <v>0</v>
      </c>
      <c r="AG13" s="33"/>
      <c r="AH13" s="22"/>
      <c r="AI13" s="8"/>
      <c r="AJ13" s="544" t="s">
        <v>40</v>
      </c>
      <c r="AK13" s="64" t="s">
        <v>232</v>
      </c>
      <c r="AL13" s="65">
        <v>0</v>
      </c>
      <c r="AM13" s="52">
        <v>0</v>
      </c>
      <c r="AN13" s="33"/>
      <c r="AO13" s="22"/>
      <c r="AP13" s="8"/>
      <c r="AQ13" s="790" t="s">
        <v>36</v>
      </c>
      <c r="AR13" s="791"/>
      <c r="AS13" s="67">
        <f>+(2.85714285714286)*AS10</f>
        <v>0</v>
      </c>
      <c r="AT13" s="62">
        <v>0</v>
      </c>
      <c r="AU13" s="24"/>
      <c r="AV13" s="24"/>
      <c r="AW13" s="35"/>
    </row>
    <row r="14" spans="1:77" ht="29.25" customHeight="1">
      <c r="A14" s="327"/>
      <c r="B14" s="544" t="s">
        <v>236</v>
      </c>
      <c r="C14" s="64"/>
      <c r="D14" s="65">
        <v>0</v>
      </c>
      <c r="E14" s="52">
        <v>0</v>
      </c>
      <c r="F14" s="33"/>
      <c r="G14" s="22"/>
      <c r="H14" s="8"/>
      <c r="I14" s="544" t="s">
        <v>237</v>
      </c>
      <c r="J14" s="64" t="s">
        <v>232</v>
      </c>
      <c r="K14" s="65">
        <v>0</v>
      </c>
      <c r="L14" s="52">
        <v>0</v>
      </c>
      <c r="M14" s="33"/>
      <c r="N14" s="22"/>
      <c r="O14" s="8"/>
      <c r="P14" s="544" t="s">
        <v>236</v>
      </c>
      <c r="Q14" s="64" t="s">
        <v>232</v>
      </c>
      <c r="R14" s="65">
        <v>0</v>
      </c>
      <c r="S14" s="52">
        <v>0</v>
      </c>
      <c r="T14" s="33"/>
      <c r="U14" s="22"/>
      <c r="V14" s="8"/>
      <c r="W14" s="535" t="s">
        <v>37</v>
      </c>
      <c r="X14" s="553" t="s">
        <v>38</v>
      </c>
      <c r="Y14" s="554">
        <v>5</v>
      </c>
      <c r="Z14" s="551" t="e">
        <f>+#REF!</f>
        <v>#REF!</v>
      </c>
      <c r="AA14" s="322"/>
      <c r="AB14" s="8"/>
      <c r="AC14" s="544" t="s">
        <v>236</v>
      </c>
      <c r="AD14" s="64">
        <f>+C14</f>
        <v>0</v>
      </c>
      <c r="AE14" s="65">
        <v>0</v>
      </c>
      <c r="AF14" s="52">
        <v>0</v>
      </c>
      <c r="AG14" s="33"/>
      <c r="AH14" s="22"/>
      <c r="AI14" s="8"/>
      <c r="AJ14" s="544" t="s">
        <v>237</v>
      </c>
      <c r="AK14" s="64" t="s">
        <v>232</v>
      </c>
      <c r="AL14" s="65">
        <v>0</v>
      </c>
      <c r="AM14" s="52">
        <v>0</v>
      </c>
      <c r="AN14" s="33"/>
      <c r="AO14" s="22"/>
      <c r="AP14" s="8"/>
      <c r="AQ14" s="790" t="s">
        <v>41</v>
      </c>
      <c r="AR14" s="791"/>
      <c r="AS14" s="67">
        <f>+AS13</f>
        <v>0</v>
      </c>
      <c r="AT14" s="62">
        <v>0</v>
      </c>
      <c r="AU14" s="24"/>
      <c r="AV14" s="24"/>
      <c r="AW14" s="35"/>
    </row>
    <row r="15" spans="1:77" ht="20.100000000000001" customHeight="1">
      <c r="A15" s="327"/>
      <c r="B15" s="544" t="s">
        <v>238</v>
      </c>
      <c r="C15" s="64"/>
      <c r="D15" s="65"/>
      <c r="E15" s="52"/>
      <c r="F15" s="33"/>
      <c r="G15" s="22"/>
      <c r="H15" s="8"/>
      <c r="I15" s="544" t="s">
        <v>239</v>
      </c>
      <c r="J15" s="64" t="s">
        <v>240</v>
      </c>
      <c r="K15" s="65">
        <v>0</v>
      </c>
      <c r="L15" s="52">
        <v>0</v>
      </c>
      <c r="M15" s="33"/>
      <c r="N15" s="22"/>
      <c r="O15" s="8"/>
      <c r="P15" s="544" t="s">
        <v>238</v>
      </c>
      <c r="Q15" s="64" t="s">
        <v>232</v>
      </c>
      <c r="R15" s="65">
        <v>0</v>
      </c>
      <c r="S15" s="52">
        <v>0</v>
      </c>
      <c r="T15" s="33"/>
      <c r="U15" s="22"/>
      <c r="V15" s="8"/>
      <c r="W15" s="535" t="s">
        <v>241</v>
      </c>
      <c r="X15" s="553" t="s">
        <v>43</v>
      </c>
      <c r="Y15" s="554">
        <v>1</v>
      </c>
      <c r="Z15" s="551" t="e">
        <f>+#REF!</f>
        <v>#REF!</v>
      </c>
      <c r="AA15" s="322"/>
      <c r="AB15" s="8"/>
      <c r="AC15" s="544" t="s">
        <v>238</v>
      </c>
      <c r="AD15" s="64">
        <f>+C15</f>
        <v>0</v>
      </c>
      <c r="AE15" s="65">
        <f>+D15</f>
        <v>0</v>
      </c>
      <c r="AF15" s="52">
        <v>0</v>
      </c>
      <c r="AG15" s="33"/>
      <c r="AH15" s="22"/>
      <c r="AI15" s="8"/>
      <c r="AJ15" s="544" t="s">
        <v>239</v>
      </c>
      <c r="AK15" s="64" t="s">
        <v>232</v>
      </c>
      <c r="AL15" s="65">
        <v>0</v>
      </c>
      <c r="AM15" s="52">
        <v>0</v>
      </c>
      <c r="AN15" s="33"/>
      <c r="AO15" s="22"/>
      <c r="AP15" s="8"/>
      <c r="AQ15" s="790" t="s">
        <v>50</v>
      </c>
      <c r="AR15" s="791"/>
      <c r="AS15" s="79"/>
      <c r="AT15" s="80">
        <v>0</v>
      </c>
      <c r="AU15" s="24"/>
      <c r="AV15" s="24"/>
      <c r="AW15" s="35"/>
    </row>
    <row r="16" spans="1:77" ht="20.100000000000001" customHeight="1">
      <c r="A16" s="327"/>
      <c r="B16" s="544" t="s">
        <v>242</v>
      </c>
      <c r="C16" s="50"/>
      <c r="D16" s="75"/>
      <c r="E16" s="76"/>
      <c r="F16" s="33"/>
      <c r="G16" s="22"/>
      <c r="H16" s="8"/>
      <c r="I16" s="544" t="s">
        <v>243</v>
      </c>
      <c r="J16" s="50"/>
      <c r="K16" s="75"/>
      <c r="L16" s="76"/>
      <c r="M16" s="33"/>
      <c r="N16" s="22"/>
      <c r="O16" s="8"/>
      <c r="P16" s="544" t="s">
        <v>242</v>
      </c>
      <c r="Q16" s="50"/>
      <c r="R16" s="75"/>
      <c r="S16" s="76"/>
      <c r="T16" s="33"/>
      <c r="U16" s="22"/>
      <c r="V16" s="8"/>
      <c r="W16" s="535" t="s">
        <v>46</v>
      </c>
      <c r="X16" s="549"/>
      <c r="Y16" s="555"/>
      <c r="Z16" s="556">
        <v>69600</v>
      </c>
      <c r="AA16" s="322"/>
      <c r="AB16" s="8"/>
      <c r="AC16" s="544" t="s">
        <v>242</v>
      </c>
      <c r="AD16" s="50"/>
      <c r="AE16" s="75"/>
      <c r="AF16" s="76"/>
      <c r="AG16" s="33"/>
      <c r="AH16" s="22"/>
      <c r="AI16" s="8"/>
      <c r="AJ16" s="544" t="s">
        <v>243</v>
      </c>
      <c r="AK16" s="50"/>
      <c r="AL16" s="75"/>
      <c r="AM16" s="76"/>
      <c r="AN16" s="33"/>
      <c r="AO16" s="22"/>
      <c r="AP16" s="8"/>
      <c r="AQ16" s="790" t="s">
        <v>191</v>
      </c>
      <c r="AR16" s="791"/>
      <c r="AS16" s="85">
        <v>0.15</v>
      </c>
      <c r="AT16" s="24"/>
      <c r="AU16" s="24"/>
      <c r="AV16" s="24"/>
      <c r="AW16" s="35"/>
    </row>
    <row r="17" spans="1:54" ht="20.100000000000001" customHeight="1">
      <c r="A17" s="327"/>
      <c r="B17" s="544" t="s">
        <v>244</v>
      </c>
      <c r="C17" s="50"/>
      <c r="D17" s="59">
        <v>0.02</v>
      </c>
      <c r="E17" s="78"/>
      <c r="F17" s="78"/>
      <c r="G17" s="22"/>
      <c r="H17" s="8"/>
      <c r="I17" s="544" t="s">
        <v>245</v>
      </c>
      <c r="J17" s="50"/>
      <c r="K17" s="59">
        <v>0.02</v>
      </c>
      <c r="L17" s="78"/>
      <c r="M17" s="78"/>
      <c r="N17" s="22"/>
      <c r="O17" s="8"/>
      <c r="P17" s="544" t="s">
        <v>246</v>
      </c>
      <c r="Q17" s="50"/>
      <c r="R17" s="59">
        <v>0.02</v>
      </c>
      <c r="S17" s="78"/>
      <c r="T17" s="78"/>
      <c r="U17" s="22"/>
      <c r="V17" s="8"/>
      <c r="W17" s="535" t="s">
        <v>247</v>
      </c>
      <c r="X17" s="549"/>
      <c r="Y17" s="557">
        <v>0.02</v>
      </c>
      <c r="Z17" s="558"/>
      <c r="AA17" s="559"/>
      <c r="AB17" s="8"/>
      <c r="AC17" s="544" t="s">
        <v>246</v>
      </c>
      <c r="AD17" s="50"/>
      <c r="AE17" s="59">
        <v>0.02</v>
      </c>
      <c r="AF17" s="78"/>
      <c r="AG17" s="78"/>
      <c r="AH17" s="22"/>
      <c r="AI17" s="8"/>
      <c r="AJ17" s="544" t="s">
        <v>245</v>
      </c>
      <c r="AK17" s="50"/>
      <c r="AL17" s="59">
        <v>0.02</v>
      </c>
      <c r="AM17" s="78"/>
      <c r="AN17" s="78"/>
      <c r="AO17" s="22"/>
      <c r="AP17" s="8"/>
      <c r="AQ17" s="790" t="s">
        <v>248</v>
      </c>
      <c r="AR17" s="791"/>
      <c r="AS17" s="93">
        <v>0.05</v>
      </c>
      <c r="AT17" s="24"/>
      <c r="AU17" s="94"/>
      <c r="AV17" s="95"/>
      <c r="AW17" s="35"/>
    </row>
    <row r="18" spans="1:54" ht="20.100000000000001" customHeight="1" thickBot="1">
      <c r="A18" s="327"/>
      <c r="B18" s="544" t="s">
        <v>249</v>
      </c>
      <c r="C18" s="50"/>
      <c r="D18" s="84"/>
      <c r="E18" s="78"/>
      <c r="F18" s="78"/>
      <c r="G18" s="22"/>
      <c r="H18" s="8"/>
      <c r="I18" s="544" t="s">
        <v>250</v>
      </c>
      <c r="J18" s="50"/>
      <c r="K18" s="84"/>
      <c r="L18" s="78"/>
      <c r="M18" s="78"/>
      <c r="N18" s="22"/>
      <c r="O18" s="8"/>
      <c r="P18" s="544" t="s">
        <v>251</v>
      </c>
      <c r="Q18" s="50"/>
      <c r="R18" s="84"/>
      <c r="S18" s="78"/>
      <c r="T18" s="78"/>
      <c r="U18" s="22"/>
      <c r="V18" s="8"/>
      <c r="W18" s="535" t="s">
        <v>252</v>
      </c>
      <c r="X18" s="549"/>
      <c r="Y18" s="552">
        <v>0.1</v>
      </c>
      <c r="Z18" s="558"/>
      <c r="AA18" s="559"/>
      <c r="AB18" s="8"/>
      <c r="AC18" s="544" t="s">
        <v>251</v>
      </c>
      <c r="AD18" s="50"/>
      <c r="AE18" s="84"/>
      <c r="AF18" s="78"/>
      <c r="AG18" s="78"/>
      <c r="AH18" s="22"/>
      <c r="AI18" s="8"/>
      <c r="AJ18" s="544" t="s">
        <v>250</v>
      </c>
      <c r="AK18" s="50"/>
      <c r="AL18" s="84"/>
      <c r="AM18" s="78"/>
      <c r="AN18" s="78"/>
      <c r="AO18" s="22"/>
      <c r="AP18" s="8"/>
      <c r="AQ18" s="790" t="s">
        <v>193</v>
      </c>
      <c r="AR18" s="791"/>
      <c r="AS18" s="560">
        <v>163</v>
      </c>
      <c r="AT18" s="24"/>
      <c r="AU18" s="94"/>
      <c r="AV18" s="24"/>
      <c r="AW18" s="35"/>
    </row>
    <row r="19" spans="1:54" ht="25.5" customHeight="1" thickBot="1">
      <c r="A19" s="561" t="s">
        <v>253</v>
      </c>
      <c r="B19" s="562" t="str">
        <f>CONCATENATE(B47," ",A19)</f>
        <v>IPC proyectado 2020 (% costos directos)</v>
      </c>
      <c r="C19" s="563"/>
      <c r="D19" s="564"/>
      <c r="E19" s="565" t="s">
        <v>56</v>
      </c>
      <c r="F19" s="566" t="e">
        <f>[157]Objetivos!K25</f>
        <v>#REF!</v>
      </c>
      <c r="G19" s="567" t="s">
        <v>59</v>
      </c>
      <c r="H19" s="8"/>
      <c r="I19" s="562" t="str">
        <f>B19</f>
        <v>IPC proyectado 2020 (% costos directos)</v>
      </c>
      <c r="J19" s="563"/>
      <c r="K19" s="568">
        <f>+D19</f>
        <v>0</v>
      </c>
      <c r="L19" s="565" t="s">
        <v>56</v>
      </c>
      <c r="M19" s="566" t="e">
        <f>[157]Objetivos!K26</f>
        <v>#REF!</v>
      </c>
      <c r="N19" s="567" t="s">
        <v>59</v>
      </c>
      <c r="O19" s="8"/>
      <c r="P19" s="562" t="str">
        <f>I19</f>
        <v>IPC proyectado 2020 (% costos directos)</v>
      </c>
      <c r="Q19" s="563"/>
      <c r="R19" s="568">
        <f>+K19</f>
        <v>0</v>
      </c>
      <c r="S19" s="565" t="s">
        <v>56</v>
      </c>
      <c r="T19" s="566" t="e">
        <f>[157]Objetivos!K27</f>
        <v>#REF!</v>
      </c>
      <c r="U19" s="567" t="s">
        <v>59</v>
      </c>
      <c r="V19" s="8"/>
      <c r="W19" s="569" t="s">
        <v>196</v>
      </c>
      <c r="X19" s="472"/>
      <c r="Y19" s="81">
        <v>9.2799999999999994E-2</v>
      </c>
      <c r="Z19" s="570" t="s">
        <v>56</v>
      </c>
      <c r="AA19" s="571">
        <v>1</v>
      </c>
      <c r="AB19" s="8"/>
      <c r="AC19" s="562" t="str">
        <f>W19</f>
        <v>IPC proyectado 2024 (% costos directos)</v>
      </c>
      <c r="AD19" s="563"/>
      <c r="AE19" s="568">
        <f>+K19</f>
        <v>0</v>
      </c>
      <c r="AF19" s="565" t="s">
        <v>56</v>
      </c>
      <c r="AG19" s="566" t="e">
        <f>[157]Objetivos!K29</f>
        <v>#REF!</v>
      </c>
      <c r="AH19" s="567" t="s">
        <v>59</v>
      </c>
      <c r="AI19" s="8"/>
      <c r="AJ19" s="562" t="str">
        <f>AC19</f>
        <v>IPC proyectado 2024 (% costos directos)</v>
      </c>
      <c r="AK19" s="563"/>
      <c r="AL19" s="568">
        <f>+D19</f>
        <v>0</v>
      </c>
      <c r="AM19" s="565" t="s">
        <v>56</v>
      </c>
      <c r="AN19" s="566" t="e">
        <f>[157]Objetivos!K30</f>
        <v>#REF!</v>
      </c>
      <c r="AO19" s="567" t="s">
        <v>59</v>
      </c>
      <c r="AP19" s="8"/>
      <c r="AQ19" s="877" t="str">
        <f>+AJ19</f>
        <v>IPC proyectado 2024 (% costos directos)</v>
      </c>
      <c r="AR19" s="878"/>
      <c r="AS19" s="93">
        <f>+D19</f>
        <v>0</v>
      </c>
      <c r="AT19" s="24"/>
      <c r="AU19" s="572" t="s">
        <v>56</v>
      </c>
      <c r="AV19" s="573" t="e">
        <f>[157]Objetivos!K31</f>
        <v>#REF!</v>
      </c>
      <c r="AW19" s="574" t="s">
        <v>59</v>
      </c>
    </row>
    <row r="20" spans="1:54" ht="6.75" customHeight="1">
      <c r="A20" s="327"/>
      <c r="B20" s="575"/>
      <c r="C20" s="100"/>
      <c r="D20" s="78"/>
      <c r="E20" s="33"/>
      <c r="F20" s="33"/>
      <c r="G20" s="101"/>
      <c r="H20" s="92"/>
      <c r="I20" s="575"/>
      <c r="J20" s="100"/>
      <c r="K20" s="78"/>
      <c r="L20" s="33"/>
      <c r="M20" s="33"/>
      <c r="N20" s="101"/>
      <c r="O20" s="92"/>
      <c r="P20" s="575"/>
      <c r="Q20" s="100"/>
      <c r="R20" s="78"/>
      <c r="S20" s="33"/>
      <c r="T20" s="33"/>
      <c r="U20" s="101"/>
      <c r="V20" s="92"/>
      <c r="W20" s="471"/>
      <c r="X20" s="576"/>
      <c r="Y20" s="558"/>
      <c r="Z20" s="321"/>
      <c r="AA20" s="322"/>
      <c r="AB20" s="92"/>
      <c r="AC20" s="575"/>
      <c r="AD20" s="100"/>
      <c r="AE20" s="78"/>
      <c r="AF20" s="33"/>
      <c r="AG20" s="33"/>
      <c r="AH20" s="101"/>
      <c r="AI20" s="92"/>
      <c r="AJ20" s="575"/>
      <c r="AK20" s="100"/>
      <c r="AL20" s="78"/>
      <c r="AM20" s="33"/>
      <c r="AN20" s="33"/>
      <c r="AO20" s="101"/>
      <c r="AP20" s="92"/>
      <c r="AQ20" s="23"/>
      <c r="AR20" s="24"/>
      <c r="AS20" s="24"/>
      <c r="AT20" s="24"/>
      <c r="AU20" s="24"/>
      <c r="AV20" s="24"/>
      <c r="AW20" s="35"/>
    </row>
    <row r="21" spans="1:54" ht="8.1" customHeight="1" thickBot="1">
      <c r="A21" s="327"/>
      <c r="B21" s="577" t="s">
        <v>61</v>
      </c>
      <c r="C21" s="110">
        <f>+[157]Objetivos!$Q$11-1</f>
        <v>2020</v>
      </c>
      <c r="D21" s="78"/>
      <c r="E21" s="78"/>
      <c r="F21" s="99"/>
      <c r="G21" s="101"/>
      <c r="H21" s="8"/>
      <c r="I21" s="577" t="str">
        <f>+B21</f>
        <v>Costos proyectados en pesos</v>
      </c>
      <c r="J21" s="110">
        <f>+C21</f>
        <v>2020</v>
      </c>
      <c r="K21" s="78"/>
      <c r="L21" s="78"/>
      <c r="M21" s="99"/>
      <c r="N21" s="101"/>
      <c r="O21" s="8"/>
      <c r="P21" s="577" t="str">
        <f>+I21</f>
        <v>Costos proyectados en pesos</v>
      </c>
      <c r="Q21" s="110">
        <f>+J21</f>
        <v>2020</v>
      </c>
      <c r="R21" s="78"/>
      <c r="S21" s="78"/>
      <c r="T21" s="99"/>
      <c r="U21" s="101"/>
      <c r="V21" s="8"/>
      <c r="W21" s="578" t="str">
        <f>+P21</f>
        <v>Costos proyectados en pesos</v>
      </c>
      <c r="X21" s="579">
        <v>2024</v>
      </c>
      <c r="Y21" s="558"/>
      <c r="Z21" s="558"/>
      <c r="AA21" s="580"/>
      <c r="AB21" s="8"/>
      <c r="AC21" s="577" t="str">
        <f>+W21</f>
        <v>Costos proyectados en pesos</v>
      </c>
      <c r="AD21" s="110">
        <f>+X21</f>
        <v>2024</v>
      </c>
      <c r="AE21" s="78"/>
      <c r="AF21" s="78"/>
      <c r="AG21" s="99"/>
      <c r="AH21" s="101"/>
      <c r="AI21" s="8"/>
      <c r="AJ21" s="127" t="str">
        <f>+AC21</f>
        <v>Costos proyectados en pesos</v>
      </c>
      <c r="AK21" s="110">
        <f>+AD21</f>
        <v>2024</v>
      </c>
      <c r="AL21" s="111"/>
      <c r="AM21" s="111"/>
      <c r="AN21" s="112"/>
      <c r="AO21" s="113"/>
      <c r="AP21" s="8"/>
      <c r="AQ21" s="581" t="str">
        <f>+AJ21</f>
        <v>Costos proyectados en pesos</v>
      </c>
      <c r="AR21" s="24"/>
      <c r="AS21" s="24"/>
      <c r="AT21" s="24"/>
      <c r="AU21" s="24"/>
      <c r="AV21" s="24"/>
      <c r="AW21" s="35"/>
    </row>
    <row r="22" spans="1:54" ht="23.45" customHeight="1" thickBot="1">
      <c r="A22" s="327"/>
      <c r="B22" s="582" t="s">
        <v>63</v>
      </c>
      <c r="C22" s="119" t="s">
        <v>64</v>
      </c>
      <c r="D22" s="120" t="s">
        <v>65</v>
      </c>
      <c r="E22" s="120" t="s">
        <v>66</v>
      </c>
      <c r="F22" s="121" t="s">
        <v>67</v>
      </c>
      <c r="G22" s="121" t="s">
        <v>72</v>
      </c>
      <c r="H22" s="8"/>
      <c r="I22" s="582" t="s">
        <v>63</v>
      </c>
      <c r="J22" s="119" t="s">
        <v>64</v>
      </c>
      <c r="K22" s="120" t="s">
        <v>65</v>
      </c>
      <c r="L22" s="120" t="s">
        <v>66</v>
      </c>
      <c r="M22" s="121" t="s">
        <v>67</v>
      </c>
      <c r="N22" s="121" t="s">
        <v>72</v>
      </c>
      <c r="O22" s="8"/>
      <c r="P22" s="582" t="s">
        <v>63</v>
      </c>
      <c r="Q22" s="119" t="s">
        <v>64</v>
      </c>
      <c r="R22" s="120" t="s">
        <v>65</v>
      </c>
      <c r="S22" s="120" t="s">
        <v>66</v>
      </c>
      <c r="T22" s="121" t="s">
        <v>67</v>
      </c>
      <c r="U22" s="121" t="s">
        <v>72</v>
      </c>
      <c r="V22" s="8"/>
      <c r="W22" s="583" t="s">
        <v>63</v>
      </c>
      <c r="X22" s="584" t="s">
        <v>64</v>
      </c>
      <c r="Y22" s="585" t="s">
        <v>65</v>
      </c>
      <c r="Z22" s="585" t="s">
        <v>66</v>
      </c>
      <c r="AA22" s="586" t="s">
        <v>67</v>
      </c>
      <c r="AB22" s="8"/>
      <c r="AC22" s="582" t="s">
        <v>63</v>
      </c>
      <c r="AD22" s="119" t="s">
        <v>64</v>
      </c>
      <c r="AE22" s="120" t="s">
        <v>65</v>
      </c>
      <c r="AF22" s="120" t="s">
        <v>66</v>
      </c>
      <c r="AG22" s="121" t="s">
        <v>67</v>
      </c>
      <c r="AH22" s="121" t="s">
        <v>72</v>
      </c>
      <c r="AI22" s="8"/>
      <c r="AJ22" s="582" t="s">
        <v>63</v>
      </c>
      <c r="AK22" s="119" t="s">
        <v>64</v>
      </c>
      <c r="AL22" s="120" t="s">
        <v>65</v>
      </c>
      <c r="AM22" s="120" t="s">
        <v>66</v>
      </c>
      <c r="AN22" s="121" t="s">
        <v>67</v>
      </c>
      <c r="AO22" s="121" t="s">
        <v>72</v>
      </c>
      <c r="AP22" s="8"/>
      <c r="AQ22" s="879" t="s">
        <v>77</v>
      </c>
      <c r="AR22" s="881" t="s">
        <v>78</v>
      </c>
      <c r="AS22" s="882"/>
      <c r="AT22" s="883"/>
      <c r="AU22" s="884" t="s">
        <v>79</v>
      </c>
      <c r="AV22" s="869" t="s">
        <v>80</v>
      </c>
      <c r="AW22" s="783" t="s">
        <v>81</v>
      </c>
    </row>
    <row r="23" spans="1:54" ht="15.75" customHeight="1" thickBot="1">
      <c r="A23" s="327"/>
      <c r="B23" s="871" t="s">
        <v>71</v>
      </c>
      <c r="C23" s="872"/>
      <c r="D23" s="872"/>
      <c r="E23" s="872"/>
      <c r="F23" s="872"/>
      <c r="G23" s="873"/>
      <c r="H23" s="8"/>
      <c r="I23" s="871" t="s">
        <v>71</v>
      </c>
      <c r="J23" s="872"/>
      <c r="K23" s="872"/>
      <c r="L23" s="872"/>
      <c r="M23" s="872"/>
      <c r="N23" s="873"/>
      <c r="O23" s="8"/>
      <c r="P23" s="871" t="s">
        <v>71</v>
      </c>
      <c r="Q23" s="872"/>
      <c r="R23" s="872"/>
      <c r="S23" s="872"/>
      <c r="T23" s="872"/>
      <c r="U23" s="873"/>
      <c r="V23" s="8"/>
      <c r="W23" s="874" t="s">
        <v>71</v>
      </c>
      <c r="X23" s="875"/>
      <c r="Y23" s="875"/>
      <c r="Z23" s="875"/>
      <c r="AA23" s="876"/>
      <c r="AB23" s="8"/>
      <c r="AC23" s="871" t="s">
        <v>71</v>
      </c>
      <c r="AD23" s="872"/>
      <c r="AE23" s="872"/>
      <c r="AF23" s="872"/>
      <c r="AG23" s="872"/>
      <c r="AH23" s="873"/>
      <c r="AI23" s="8"/>
      <c r="AJ23" s="871" t="s">
        <v>71</v>
      </c>
      <c r="AK23" s="872"/>
      <c r="AL23" s="872"/>
      <c r="AM23" s="872"/>
      <c r="AN23" s="872"/>
      <c r="AO23" s="873"/>
      <c r="AP23" s="8"/>
      <c r="AQ23" s="880"/>
      <c r="AR23" s="587" t="s">
        <v>65</v>
      </c>
      <c r="AS23" s="588" t="s">
        <v>198</v>
      </c>
      <c r="AT23" s="150" t="s">
        <v>199</v>
      </c>
      <c r="AU23" s="885"/>
      <c r="AV23" s="870"/>
      <c r="AW23" s="784"/>
    </row>
    <row r="24" spans="1:54">
      <c r="A24" s="327"/>
      <c r="B24" s="589" t="s">
        <v>73</v>
      </c>
      <c r="C24" s="895" t="s">
        <v>74</v>
      </c>
      <c r="D24" s="896"/>
      <c r="E24" s="136"/>
      <c r="F24" s="136"/>
      <c r="G24" s="140"/>
      <c r="H24" s="8"/>
      <c r="I24" s="589" t="s">
        <v>73</v>
      </c>
      <c r="J24" s="895" t="s">
        <v>74</v>
      </c>
      <c r="K24" s="896"/>
      <c r="L24" s="136"/>
      <c r="M24" s="136"/>
      <c r="N24" s="140"/>
      <c r="O24" s="8"/>
      <c r="P24" s="589" t="s">
        <v>73</v>
      </c>
      <c r="Q24" s="895" t="s">
        <v>74</v>
      </c>
      <c r="R24" s="896"/>
      <c r="S24" s="136"/>
      <c r="T24" s="136"/>
      <c r="U24" s="140"/>
      <c r="V24" s="8"/>
      <c r="W24" s="590" t="s">
        <v>73</v>
      </c>
      <c r="X24" s="897" t="s">
        <v>74</v>
      </c>
      <c r="Y24" s="898"/>
      <c r="Z24" s="591"/>
      <c r="AA24" s="592"/>
      <c r="AB24" s="8"/>
      <c r="AC24" s="589" t="s">
        <v>73</v>
      </c>
      <c r="AD24" s="895" t="s">
        <v>74</v>
      </c>
      <c r="AE24" s="896"/>
      <c r="AF24" s="136"/>
      <c r="AG24" s="136"/>
      <c r="AH24" s="140"/>
      <c r="AI24" s="8"/>
      <c r="AJ24" s="589" t="s">
        <v>73</v>
      </c>
      <c r="AK24" s="895" t="s">
        <v>74</v>
      </c>
      <c r="AL24" s="896"/>
      <c r="AM24" s="136"/>
      <c r="AN24" s="136"/>
      <c r="AO24" s="140"/>
      <c r="AP24" s="8"/>
      <c r="AQ24" s="886" t="s">
        <v>89</v>
      </c>
      <c r="AR24" s="887"/>
      <c r="AS24" s="887"/>
      <c r="AT24" s="887"/>
      <c r="AU24" s="887"/>
      <c r="AV24" s="887"/>
      <c r="AW24" s="888"/>
    </row>
    <row r="25" spans="1:54">
      <c r="A25" s="327"/>
      <c r="B25" s="593" t="s">
        <v>82</v>
      </c>
      <c r="C25" s="50" t="s">
        <v>254</v>
      </c>
      <c r="D25" s="594">
        <v>0</v>
      </c>
      <c r="E25" s="214">
        <f t="shared" ref="E25:E33" si="0">+IF(D25&gt;0,$E$16,0)</f>
        <v>0</v>
      </c>
      <c r="F25" s="146">
        <f t="shared" ref="F25:F33" si="1">+D25*E25</f>
        <v>0</v>
      </c>
      <c r="G25" s="147"/>
      <c r="H25" s="8"/>
      <c r="I25" s="593" t="s">
        <v>82</v>
      </c>
      <c r="J25" s="50" t="s">
        <v>254</v>
      </c>
      <c r="K25" s="594">
        <v>0</v>
      </c>
      <c r="L25" s="214">
        <f>+IF(K25&gt;0,$E$16,0)</f>
        <v>0</v>
      </c>
      <c r="M25" s="146">
        <f t="shared" ref="M25:M33" si="2">+K25*L25</f>
        <v>0</v>
      </c>
      <c r="N25" s="147"/>
      <c r="O25" s="8"/>
      <c r="P25" s="593" t="s">
        <v>82</v>
      </c>
      <c r="Q25" s="50" t="s">
        <v>254</v>
      </c>
      <c r="R25" s="594">
        <v>0</v>
      </c>
      <c r="S25" s="214">
        <f>+IF(R25&gt;0,$E$16,0)</f>
        <v>0</v>
      </c>
      <c r="T25" s="146">
        <f t="shared" ref="T25:T33" si="3">+R25*S25</f>
        <v>0</v>
      </c>
      <c r="U25" s="147"/>
      <c r="V25" s="8"/>
      <c r="W25" s="595" t="s">
        <v>82</v>
      </c>
      <c r="X25" s="549" t="s">
        <v>254</v>
      </c>
      <c r="Y25" s="554">
        <v>0</v>
      </c>
      <c r="Z25" s="596">
        <f>+IF(Y25&gt;0,$E$16,0)</f>
        <v>0</v>
      </c>
      <c r="AA25" s="689">
        <f t="shared" ref="AA25:AA33" si="4">+Y25*Z25</f>
        <v>0</v>
      </c>
      <c r="AB25" s="8"/>
      <c r="AC25" s="593" t="s">
        <v>82</v>
      </c>
      <c r="AD25" s="50" t="s">
        <v>254</v>
      </c>
      <c r="AE25" s="594">
        <v>0</v>
      </c>
      <c r="AF25" s="214">
        <f>+IF(AE25&gt;0,$E$16,0)</f>
        <v>0</v>
      </c>
      <c r="AG25" s="146">
        <f t="shared" ref="AG25:AG33" si="5">+AE25*AF25</f>
        <v>0</v>
      </c>
      <c r="AH25" s="147"/>
      <c r="AI25" s="8"/>
      <c r="AJ25" s="593" t="s">
        <v>82</v>
      </c>
      <c r="AK25" s="50" t="s">
        <v>254</v>
      </c>
      <c r="AL25" s="594">
        <v>0</v>
      </c>
      <c r="AM25" s="214">
        <f>+IF(AL25&gt;0,$E$16,0)</f>
        <v>0</v>
      </c>
      <c r="AN25" s="146">
        <f t="shared" ref="AN25:AN33" si="6">+AL25*AM25</f>
        <v>0</v>
      </c>
      <c r="AO25" s="147"/>
      <c r="AP25" s="8"/>
      <c r="AQ25" s="156" t="s">
        <v>90</v>
      </c>
      <c r="AR25" s="157">
        <v>0</v>
      </c>
      <c r="AS25" s="45">
        <f>+IF(AR25&gt;0,$AT$15,0)</f>
        <v>0</v>
      </c>
      <c r="AT25" s="158">
        <f>+AR25*AS25</f>
        <v>0</v>
      </c>
      <c r="AU25" s="159">
        <f>+AT25/1000</f>
        <v>0</v>
      </c>
      <c r="AV25" s="160">
        <f>+AU25*AS18</f>
        <v>0</v>
      </c>
      <c r="AW25" s="597"/>
    </row>
    <row r="26" spans="1:54">
      <c r="A26" s="327"/>
      <c r="B26" s="598" t="s">
        <v>255</v>
      </c>
      <c r="C26" s="143" t="s">
        <v>88</v>
      </c>
      <c r="D26" s="144" t="e">
        <f>+IF(F19&gt;0,D9,0)</f>
        <v>#REF!</v>
      </c>
      <c r="E26" s="145" t="e">
        <f>+IF(F19&gt;0,(E16/D100),0)</f>
        <v>#REF!</v>
      </c>
      <c r="F26" s="146" t="e">
        <f t="shared" si="1"/>
        <v>#REF!</v>
      </c>
      <c r="G26" s="147"/>
      <c r="H26" s="8"/>
      <c r="I26" s="598" t="s">
        <v>255</v>
      </c>
      <c r="J26" s="143" t="s">
        <v>88</v>
      </c>
      <c r="K26" s="144" t="e">
        <f>+IF(M19&gt;0,K9,0)</f>
        <v>#REF!</v>
      </c>
      <c r="L26" s="145" t="e">
        <f>+IF(M19&gt;0,(L16/K100),0)</f>
        <v>#REF!</v>
      </c>
      <c r="M26" s="146" t="e">
        <f t="shared" si="2"/>
        <v>#REF!</v>
      </c>
      <c r="N26" s="147"/>
      <c r="O26" s="8"/>
      <c r="P26" s="598" t="s">
        <v>255</v>
      </c>
      <c r="Q26" s="143" t="s">
        <v>88</v>
      </c>
      <c r="R26" s="144" t="e">
        <f>+IF(T19&gt;0,R9,0)</f>
        <v>#REF!</v>
      </c>
      <c r="S26" s="145" t="e">
        <f>+IF(T19&gt;0,(S16/R100),0)</f>
        <v>#REF!</v>
      </c>
      <c r="T26" s="146" t="e">
        <f t="shared" si="3"/>
        <v>#REF!</v>
      </c>
      <c r="U26" s="147"/>
      <c r="V26" s="8"/>
      <c r="W26" s="595" t="s">
        <v>255</v>
      </c>
      <c r="X26" s="549" t="s">
        <v>88</v>
      </c>
      <c r="Y26" s="550">
        <f>+IF(AA19&gt;0,Y9,0)</f>
        <v>1111</v>
      </c>
      <c r="Z26" s="599">
        <f>+ROUND(IF(AA19&gt;0,(Z16/Y100),0),0)</f>
        <v>748</v>
      </c>
      <c r="AA26" s="689">
        <f t="shared" si="4"/>
        <v>831028</v>
      </c>
      <c r="AB26" s="8"/>
      <c r="AC26" s="598" t="s">
        <v>255</v>
      </c>
      <c r="AD26" s="143" t="s">
        <v>88</v>
      </c>
      <c r="AE26" s="144" t="e">
        <f>+IF(AG19&gt;0,AE9,0)</f>
        <v>#REF!</v>
      </c>
      <c r="AF26" s="145" t="e">
        <f>+IF(AG19&gt;0,(AF16/AE100),0)</f>
        <v>#REF!</v>
      </c>
      <c r="AG26" s="146" t="e">
        <f t="shared" si="5"/>
        <v>#REF!</v>
      </c>
      <c r="AH26" s="147"/>
      <c r="AI26" s="8"/>
      <c r="AJ26" s="598" t="s">
        <v>255</v>
      </c>
      <c r="AK26" s="143" t="s">
        <v>88</v>
      </c>
      <c r="AL26" s="144" t="e">
        <f>+IF(AN19&gt;0,AL9,0)</f>
        <v>#REF!</v>
      </c>
      <c r="AM26" s="145" t="e">
        <f>+IF(AN19&gt;0,(AM16/AL100),0)</f>
        <v>#REF!</v>
      </c>
      <c r="AN26" s="146" t="e">
        <f t="shared" si="6"/>
        <v>#REF!</v>
      </c>
      <c r="AO26" s="147"/>
      <c r="AP26" s="8"/>
      <c r="AQ26" s="156" t="s">
        <v>94</v>
      </c>
      <c r="AR26" s="157">
        <v>0</v>
      </c>
      <c r="AS26" s="45">
        <f>+IF(AR26&gt;0,$AT$15,0)</f>
        <v>0</v>
      </c>
      <c r="AT26" s="158">
        <f>+AR26*AS26</f>
        <v>0</v>
      </c>
      <c r="AU26" s="159">
        <f>+AT26/1000</f>
        <v>0</v>
      </c>
      <c r="AV26" s="160">
        <f>+AU26*AS18</f>
        <v>0</v>
      </c>
      <c r="AW26" s="597"/>
      <c r="AX26" s="229">
        <f>Z16</f>
        <v>69600</v>
      </c>
      <c r="AY26" s="702">
        <f>+AA26/AX26</f>
        <v>11.940057471264367</v>
      </c>
    </row>
    <row r="27" spans="1:54">
      <c r="A27" s="327"/>
      <c r="B27" s="593" t="s">
        <v>92</v>
      </c>
      <c r="C27" s="143" t="s">
        <v>83</v>
      </c>
      <c r="D27" s="144" t="e">
        <f>+IF(F19&gt;0,D9,0)</f>
        <v>#REF!</v>
      </c>
      <c r="E27" s="145" t="e">
        <f>+IF(F19&gt;0,(E16*D102)/D27,0)</f>
        <v>#REF!</v>
      </c>
      <c r="F27" s="146" t="e">
        <f t="shared" si="1"/>
        <v>#REF!</v>
      </c>
      <c r="G27" s="147"/>
      <c r="H27" s="8"/>
      <c r="I27" s="593" t="s">
        <v>92</v>
      </c>
      <c r="J27" s="143" t="s">
        <v>83</v>
      </c>
      <c r="K27" s="144" t="e">
        <f>+IF(M19&gt;0,K9,0)</f>
        <v>#REF!</v>
      </c>
      <c r="L27" s="145" t="e">
        <f>+IF(M19&gt;0,(L16*K102)/K27,0)</f>
        <v>#REF!</v>
      </c>
      <c r="M27" s="146" t="e">
        <f t="shared" si="2"/>
        <v>#REF!</v>
      </c>
      <c r="N27" s="147"/>
      <c r="O27" s="8"/>
      <c r="P27" s="593" t="s">
        <v>92</v>
      </c>
      <c r="Q27" s="143" t="s">
        <v>83</v>
      </c>
      <c r="R27" s="144" t="e">
        <f>+IF(T19&gt;0,R9,0)</f>
        <v>#REF!</v>
      </c>
      <c r="S27" s="145" t="e">
        <f>+IF(T19&gt;0,(S16*R102)/R27,0)</f>
        <v>#REF!</v>
      </c>
      <c r="T27" s="146" t="e">
        <f t="shared" si="3"/>
        <v>#REF!</v>
      </c>
      <c r="U27" s="147"/>
      <c r="V27" s="8"/>
      <c r="W27" s="595" t="s">
        <v>92</v>
      </c>
      <c r="X27" s="549" t="s">
        <v>83</v>
      </c>
      <c r="Y27" s="550">
        <f>+IF(AA19&gt;0,Y9,0)</f>
        <v>1111</v>
      </c>
      <c r="Z27" s="599">
        <f>ROUND(+IF(AA19&gt;0,(Z16*Y102)/Y27,0),0)</f>
        <v>125</v>
      </c>
      <c r="AA27" s="689">
        <f t="shared" si="4"/>
        <v>138875</v>
      </c>
      <c r="AB27" s="8"/>
      <c r="AC27" s="593" t="s">
        <v>92</v>
      </c>
      <c r="AD27" s="143" t="s">
        <v>83</v>
      </c>
      <c r="AE27" s="144" t="e">
        <f>+IF(AG19&gt;0,AE9,0)</f>
        <v>#REF!</v>
      </c>
      <c r="AF27" s="145" t="e">
        <f>+IF(AG19&gt;0,(AF16*AE102)/AE27,0)</f>
        <v>#REF!</v>
      </c>
      <c r="AG27" s="146" t="e">
        <f t="shared" si="5"/>
        <v>#REF!</v>
      </c>
      <c r="AH27" s="147"/>
      <c r="AI27" s="8"/>
      <c r="AJ27" s="593" t="s">
        <v>92</v>
      </c>
      <c r="AK27" s="143" t="s">
        <v>83</v>
      </c>
      <c r="AL27" s="144" t="e">
        <f>+IF(AN19&gt;0,AL9,0)</f>
        <v>#REF!</v>
      </c>
      <c r="AM27" s="145" t="e">
        <f>+IF(AN19&gt;0,(AM16*AL102)/AL27,0)</f>
        <v>#REF!</v>
      </c>
      <c r="AN27" s="146" t="e">
        <f t="shared" si="6"/>
        <v>#REF!</v>
      </c>
      <c r="AO27" s="147"/>
      <c r="AP27" s="8"/>
      <c r="AQ27" s="156" t="s">
        <v>96</v>
      </c>
      <c r="AR27" s="157">
        <v>0</v>
      </c>
      <c r="AS27" s="45">
        <f>+IF(AR27&gt;0,$AT$15,0)</f>
        <v>0</v>
      </c>
      <c r="AT27" s="158">
        <f>+AR27*AS27</f>
        <v>0</v>
      </c>
      <c r="AU27" s="159">
        <f>+AT27/1000</f>
        <v>0</v>
      </c>
      <c r="AV27" s="160">
        <f>+AU27*AS18</f>
        <v>0</v>
      </c>
      <c r="AW27" s="597"/>
      <c r="AX27" s="229">
        <f>AX26</f>
        <v>69600</v>
      </c>
      <c r="AY27" s="702">
        <f t="shared" ref="AY27:AY31" si="7">+AA27/AX27</f>
        <v>1.9953304597701149</v>
      </c>
    </row>
    <row r="28" spans="1:54">
      <c r="A28" s="327"/>
      <c r="B28" s="593" t="s">
        <v>93</v>
      </c>
      <c r="C28" s="143" t="s">
        <v>83</v>
      </c>
      <c r="D28" s="144" t="e">
        <f>+IF(F19&gt;0,D9,0)</f>
        <v>#REF!</v>
      </c>
      <c r="E28" s="145" t="e">
        <f>+IF(F19&gt;0,(E16*D102)/D28,0)</f>
        <v>#REF!</v>
      </c>
      <c r="F28" s="146" t="e">
        <f t="shared" si="1"/>
        <v>#REF!</v>
      </c>
      <c r="G28" s="147"/>
      <c r="H28" s="8"/>
      <c r="I28" s="593" t="s">
        <v>93</v>
      </c>
      <c r="J28" s="143" t="s">
        <v>83</v>
      </c>
      <c r="K28" s="144" t="e">
        <f>+IF(M19&gt;0,K9,0)</f>
        <v>#REF!</v>
      </c>
      <c r="L28" s="145" t="e">
        <f>+IF(M19&gt;0,(L16*K102)/K28,0)</f>
        <v>#REF!</v>
      </c>
      <c r="M28" s="146" t="e">
        <f t="shared" si="2"/>
        <v>#REF!</v>
      </c>
      <c r="N28" s="147"/>
      <c r="O28" s="8"/>
      <c r="P28" s="593" t="s">
        <v>93</v>
      </c>
      <c r="Q28" s="143" t="s">
        <v>83</v>
      </c>
      <c r="R28" s="144" t="e">
        <f>+IF(T19&gt;0,R9,0)</f>
        <v>#REF!</v>
      </c>
      <c r="S28" s="145" t="e">
        <f>+IF(T19&gt;0,(S16*R102)/R28,0)</f>
        <v>#REF!</v>
      </c>
      <c r="T28" s="146" t="e">
        <f t="shared" si="3"/>
        <v>#REF!</v>
      </c>
      <c r="U28" s="147"/>
      <c r="V28" s="8"/>
      <c r="W28" s="595" t="s">
        <v>93</v>
      </c>
      <c r="X28" s="549" t="s">
        <v>83</v>
      </c>
      <c r="Y28" s="550">
        <f>+IF(AA19&gt;0,Y9,0)</f>
        <v>1111</v>
      </c>
      <c r="Z28" s="599">
        <f>ROUND(+IF(AA19&gt;0,(Z16*Y102)/Y28,0),0)</f>
        <v>125</v>
      </c>
      <c r="AA28" s="689">
        <f t="shared" si="4"/>
        <v>138875</v>
      </c>
      <c r="AB28" s="8"/>
      <c r="AC28" s="593" t="s">
        <v>93</v>
      </c>
      <c r="AD28" s="143" t="s">
        <v>83</v>
      </c>
      <c r="AE28" s="144" t="e">
        <f>+IF(AG19&gt;0,AE9,0)</f>
        <v>#REF!</v>
      </c>
      <c r="AF28" s="145" t="e">
        <f>+IF(AG19&gt;0,(AF16*AE102)/AE28,0)</f>
        <v>#REF!</v>
      </c>
      <c r="AG28" s="146" t="e">
        <f t="shared" si="5"/>
        <v>#REF!</v>
      </c>
      <c r="AH28" s="147"/>
      <c r="AI28" s="8"/>
      <c r="AJ28" s="593" t="s">
        <v>93</v>
      </c>
      <c r="AK28" s="143" t="s">
        <v>83</v>
      </c>
      <c r="AL28" s="144" t="e">
        <f>+IF(AN19&gt;0,AL9,0)</f>
        <v>#REF!</v>
      </c>
      <c r="AM28" s="145" t="e">
        <f>+IF(AN19&gt;0,(AM16*AL102)/AL28,0)</f>
        <v>#REF!</v>
      </c>
      <c r="AN28" s="146" t="e">
        <f t="shared" si="6"/>
        <v>#REF!</v>
      </c>
      <c r="AO28" s="147"/>
      <c r="AP28" s="8"/>
      <c r="AQ28" s="156" t="s">
        <v>98</v>
      </c>
      <c r="AR28" s="157">
        <v>0</v>
      </c>
      <c r="AS28" s="45">
        <f>+IF(AR28&gt;0,$AT$15,0)</f>
        <v>0</v>
      </c>
      <c r="AT28" s="158">
        <f>+AR28*AS28</f>
        <v>0</v>
      </c>
      <c r="AU28" s="159">
        <f>+AT28/1000</f>
        <v>0</v>
      </c>
      <c r="AV28" s="160">
        <f>+AU28*AS18</f>
        <v>0</v>
      </c>
      <c r="AW28" s="597"/>
      <c r="AX28" s="229">
        <f t="shared" ref="AX28:AX31" si="8">AX27</f>
        <v>69600</v>
      </c>
      <c r="AY28" s="702">
        <f t="shared" si="7"/>
        <v>1.9953304597701149</v>
      </c>
    </row>
    <row r="29" spans="1:54" ht="15.75" thickBot="1">
      <c r="A29" s="327"/>
      <c r="B29" s="593" t="s">
        <v>97</v>
      </c>
      <c r="C29" s="143" t="s">
        <v>83</v>
      </c>
      <c r="D29" s="144" t="e">
        <f>+IF(F19&gt;0,D9,0)</f>
        <v>#REF!</v>
      </c>
      <c r="E29" s="145" t="e">
        <f>+IF(F19&gt;0,(E16*D105)/D29,0)</f>
        <v>#REF!</v>
      </c>
      <c r="F29" s="146" t="e">
        <f t="shared" si="1"/>
        <v>#REF!</v>
      </c>
      <c r="G29" s="147"/>
      <c r="H29" s="8"/>
      <c r="I29" s="593" t="s">
        <v>97</v>
      </c>
      <c r="J29" s="143" t="s">
        <v>83</v>
      </c>
      <c r="K29" s="144" t="e">
        <f>+IF(M19&gt;0,K9,0)</f>
        <v>#REF!</v>
      </c>
      <c r="L29" s="145" t="e">
        <f>+IF(M19&gt;0,(L16*K105)/K29,0)</f>
        <v>#REF!</v>
      </c>
      <c r="M29" s="146" t="e">
        <f t="shared" si="2"/>
        <v>#REF!</v>
      </c>
      <c r="N29" s="147"/>
      <c r="O29" s="8"/>
      <c r="P29" s="593" t="s">
        <v>97</v>
      </c>
      <c r="Q29" s="143" t="s">
        <v>83</v>
      </c>
      <c r="R29" s="144" t="e">
        <f>+IF(T19&gt;0,R9,0)</f>
        <v>#REF!</v>
      </c>
      <c r="S29" s="145" t="e">
        <f>+IF(T19&gt;0,(S16*R105)/R29,0)</f>
        <v>#REF!</v>
      </c>
      <c r="T29" s="146" t="e">
        <f t="shared" si="3"/>
        <v>#REF!</v>
      </c>
      <c r="U29" s="147"/>
      <c r="V29" s="8"/>
      <c r="W29" s="595" t="s">
        <v>97</v>
      </c>
      <c r="X29" s="549" t="s">
        <v>83</v>
      </c>
      <c r="Y29" s="550">
        <f>+IF(AA19&gt;0,Y9,0)</f>
        <v>1111</v>
      </c>
      <c r="Z29" s="599">
        <f>+ROUND(IF(AA19&gt;0,(Z16*Y105)/Y29,0),0)</f>
        <v>125</v>
      </c>
      <c r="AA29" s="689">
        <f t="shared" si="4"/>
        <v>138875</v>
      </c>
      <c r="AB29" s="8"/>
      <c r="AC29" s="593" t="s">
        <v>97</v>
      </c>
      <c r="AD29" s="143" t="s">
        <v>83</v>
      </c>
      <c r="AE29" s="144" t="e">
        <f>+IF(AG19&gt;0,AE9,0)</f>
        <v>#REF!</v>
      </c>
      <c r="AF29" s="145" t="e">
        <f>+IF(AG19&gt;0,(AF16*AE105)/AE29,0)</f>
        <v>#REF!</v>
      </c>
      <c r="AG29" s="146" t="e">
        <f t="shared" si="5"/>
        <v>#REF!</v>
      </c>
      <c r="AH29" s="147"/>
      <c r="AI29" s="8"/>
      <c r="AJ29" s="593" t="s">
        <v>97</v>
      </c>
      <c r="AK29" s="143" t="s">
        <v>83</v>
      </c>
      <c r="AL29" s="144" t="e">
        <f>+IF(AN19&gt;0,AL9,0)</f>
        <v>#REF!</v>
      </c>
      <c r="AM29" s="145" t="e">
        <f>+IF(AN19&gt;0,(AM16*AL105)/AL29,0)</f>
        <v>#REF!</v>
      </c>
      <c r="AN29" s="146" t="e">
        <f t="shared" si="6"/>
        <v>#REF!</v>
      </c>
      <c r="AO29" s="147"/>
      <c r="AP29" s="8"/>
      <c r="AQ29" s="164" t="s">
        <v>102</v>
      </c>
      <c r="AR29" s="165">
        <f>SUM(AR25:AR28)</f>
        <v>0</v>
      </c>
      <c r="AS29" s="166"/>
      <c r="AT29" s="167">
        <f>SUM(AT25:AT28)</f>
        <v>0</v>
      </c>
      <c r="AU29" s="168">
        <f>SUM(AU25:AU28)</f>
        <v>0</v>
      </c>
      <c r="AV29" s="169">
        <f>SUM(AV25:AV28)</f>
        <v>0</v>
      </c>
      <c r="AW29" s="600" t="e">
        <f>+AV29*AV19</f>
        <v>#REF!</v>
      </c>
      <c r="AX29" s="229">
        <f t="shared" si="8"/>
        <v>69600</v>
      </c>
      <c r="AY29" s="702">
        <f t="shared" si="7"/>
        <v>1.9953304597701149</v>
      </c>
    </row>
    <row r="30" spans="1:54">
      <c r="A30" s="327"/>
      <c r="B30" s="593" t="s">
        <v>95</v>
      </c>
      <c r="C30" s="143" t="s">
        <v>256</v>
      </c>
      <c r="D30" s="594">
        <v>0</v>
      </c>
      <c r="E30" s="214">
        <f t="shared" si="0"/>
        <v>0</v>
      </c>
      <c r="F30" s="146">
        <f t="shared" si="1"/>
        <v>0</v>
      </c>
      <c r="G30" s="147"/>
      <c r="H30" s="8"/>
      <c r="I30" s="593" t="s">
        <v>95</v>
      </c>
      <c r="J30" s="143" t="s">
        <v>256</v>
      </c>
      <c r="K30" s="594">
        <v>0</v>
      </c>
      <c r="L30" s="214">
        <f>+IF(K30&gt;0,$E$16,0)</f>
        <v>0</v>
      </c>
      <c r="M30" s="146">
        <f t="shared" si="2"/>
        <v>0</v>
      </c>
      <c r="N30" s="147"/>
      <c r="O30" s="8"/>
      <c r="P30" s="593" t="s">
        <v>95</v>
      </c>
      <c r="Q30" s="143" t="s">
        <v>256</v>
      </c>
      <c r="R30" s="594">
        <v>0</v>
      </c>
      <c r="S30" s="214">
        <f>+IF(R30&gt;0,$E$16,0)</f>
        <v>0</v>
      </c>
      <c r="T30" s="146">
        <f t="shared" si="3"/>
        <v>0</v>
      </c>
      <c r="U30" s="147"/>
      <c r="V30" s="8"/>
      <c r="W30" s="595" t="s">
        <v>95</v>
      </c>
      <c r="X30" s="549" t="s">
        <v>256</v>
      </c>
      <c r="Y30" s="554">
        <v>0</v>
      </c>
      <c r="Z30" s="599">
        <f>+IF(Y30&gt;0,$E$16,0)</f>
        <v>0</v>
      </c>
      <c r="AA30" s="689">
        <f t="shared" si="4"/>
        <v>0</v>
      </c>
      <c r="AB30" s="8"/>
      <c r="AC30" s="593" t="s">
        <v>95</v>
      </c>
      <c r="AD30" s="143" t="s">
        <v>256</v>
      </c>
      <c r="AE30" s="594">
        <v>0</v>
      </c>
      <c r="AF30" s="214">
        <f>+IF(AE30&gt;0,$E$16,0)</f>
        <v>0</v>
      </c>
      <c r="AG30" s="146">
        <f t="shared" si="5"/>
        <v>0</v>
      </c>
      <c r="AH30" s="147"/>
      <c r="AI30" s="8"/>
      <c r="AJ30" s="593" t="s">
        <v>95</v>
      </c>
      <c r="AK30" s="143" t="s">
        <v>256</v>
      </c>
      <c r="AL30" s="594">
        <v>0</v>
      </c>
      <c r="AM30" s="214">
        <f>+IF(AL30&gt;0,$E$16,0)</f>
        <v>0</v>
      </c>
      <c r="AN30" s="146">
        <f t="shared" si="6"/>
        <v>0</v>
      </c>
      <c r="AO30" s="147"/>
      <c r="AP30" s="8"/>
      <c r="AQ30" s="886" t="s">
        <v>103</v>
      </c>
      <c r="AR30" s="887"/>
      <c r="AS30" s="887"/>
      <c r="AT30" s="887"/>
      <c r="AU30" s="887"/>
      <c r="AV30" s="887"/>
      <c r="AW30" s="888"/>
      <c r="AX30" s="229">
        <f t="shared" si="8"/>
        <v>69600</v>
      </c>
      <c r="AY30" s="702">
        <f t="shared" si="7"/>
        <v>0</v>
      </c>
    </row>
    <row r="31" spans="1:54">
      <c r="A31" s="327"/>
      <c r="B31" s="593" t="s">
        <v>99</v>
      </c>
      <c r="C31" s="143" t="s">
        <v>83</v>
      </c>
      <c r="D31" s="144" t="e">
        <f>+IF(F19&gt;0,D9*D10,0)</f>
        <v>#REF!</v>
      </c>
      <c r="E31" s="145" t="e">
        <f>+IF(F19&gt;0,E16/D106,0)</f>
        <v>#REF!</v>
      </c>
      <c r="F31" s="146" t="e">
        <f t="shared" si="1"/>
        <v>#REF!</v>
      </c>
      <c r="G31" s="147"/>
      <c r="H31" s="8"/>
      <c r="I31" s="593" t="s">
        <v>99</v>
      </c>
      <c r="J31" s="143" t="s">
        <v>83</v>
      </c>
      <c r="K31" s="144" t="e">
        <f>+IF(M19&gt;0,K9*K10,0)</f>
        <v>#REF!</v>
      </c>
      <c r="L31" s="145" t="e">
        <f>+IF(M19&gt;0,L16/K106,0)</f>
        <v>#REF!</v>
      </c>
      <c r="M31" s="146" t="e">
        <f t="shared" si="2"/>
        <v>#REF!</v>
      </c>
      <c r="N31" s="147"/>
      <c r="O31" s="8"/>
      <c r="P31" s="593" t="s">
        <v>99</v>
      </c>
      <c r="Q31" s="143" t="s">
        <v>83</v>
      </c>
      <c r="R31" s="144" t="e">
        <f>+IF(T19&gt;0,R9*R10,0)</f>
        <v>#REF!</v>
      </c>
      <c r="S31" s="145" t="e">
        <f>+IF(T19&gt;0,S16/R106,0)</f>
        <v>#REF!</v>
      </c>
      <c r="T31" s="146" t="e">
        <f t="shared" si="3"/>
        <v>#REF!</v>
      </c>
      <c r="U31" s="147"/>
      <c r="V31" s="8"/>
      <c r="W31" s="595" t="s">
        <v>99</v>
      </c>
      <c r="X31" s="549" t="s">
        <v>83</v>
      </c>
      <c r="Y31" s="550">
        <f>+ROUND(IF(AA19&gt;0,Y9*Y10,0),0)</f>
        <v>111</v>
      </c>
      <c r="Z31" s="599">
        <f>ROUND(+IF(AA19&gt;0,Z16/Y106,0),0)</f>
        <v>314</v>
      </c>
      <c r="AA31" s="689">
        <f t="shared" si="4"/>
        <v>34854</v>
      </c>
      <c r="AB31" s="8"/>
      <c r="AC31" s="593" t="s">
        <v>99</v>
      </c>
      <c r="AD31" s="143" t="s">
        <v>83</v>
      </c>
      <c r="AE31" s="144" t="e">
        <f>+IF(AG19&gt;0,AE9*AE10,0)</f>
        <v>#REF!</v>
      </c>
      <c r="AF31" s="145" t="e">
        <f>+IF(AG19&gt;0,AF16/AE106,0)</f>
        <v>#REF!</v>
      </c>
      <c r="AG31" s="146" t="e">
        <f t="shared" si="5"/>
        <v>#REF!</v>
      </c>
      <c r="AH31" s="147"/>
      <c r="AI31" s="8"/>
      <c r="AJ31" s="593" t="s">
        <v>99</v>
      </c>
      <c r="AK31" s="143" t="s">
        <v>83</v>
      </c>
      <c r="AL31" s="144" t="e">
        <f>+IF(AN19&gt;0,AL9*AL10,0)</f>
        <v>#REF!</v>
      </c>
      <c r="AM31" s="145" t="e">
        <f>+IF(AN19&gt;0,AM16/AL106,0)</f>
        <v>#REF!</v>
      </c>
      <c r="AN31" s="146" t="e">
        <f t="shared" si="6"/>
        <v>#REF!</v>
      </c>
      <c r="AO31" s="147"/>
      <c r="AP31" s="8"/>
      <c r="AQ31" s="187" t="s">
        <v>105</v>
      </c>
      <c r="AR31" s="188">
        <f>+AS13</f>
        <v>0</v>
      </c>
      <c r="AS31" s="189">
        <f>+AT13</f>
        <v>0</v>
      </c>
      <c r="AT31" s="158">
        <f>+AR31*AS31</f>
        <v>0</v>
      </c>
      <c r="AU31" s="159">
        <f t="shared" ref="AU31:AU37" si="9">+AT31/1000</f>
        <v>0</v>
      </c>
      <c r="AV31" s="160">
        <f>+AU31*AS18</f>
        <v>0</v>
      </c>
      <c r="AW31" s="601" t="e">
        <f>+AV31*AV19</f>
        <v>#REF!</v>
      </c>
      <c r="AX31" s="229">
        <f t="shared" si="8"/>
        <v>69600</v>
      </c>
      <c r="AY31" s="702">
        <f t="shared" si="7"/>
        <v>0.50077586206896552</v>
      </c>
    </row>
    <row r="32" spans="1:54">
      <c r="A32" s="327"/>
      <c r="B32" s="593" t="s">
        <v>99</v>
      </c>
      <c r="C32" s="50" t="s">
        <v>254</v>
      </c>
      <c r="D32" s="594">
        <v>0</v>
      </c>
      <c r="E32" s="214">
        <f t="shared" si="0"/>
        <v>0</v>
      </c>
      <c r="F32" s="146">
        <f t="shared" si="1"/>
        <v>0</v>
      </c>
      <c r="G32" s="147"/>
      <c r="H32" s="8"/>
      <c r="I32" s="602" t="s">
        <v>99</v>
      </c>
      <c r="J32" s="50" t="s">
        <v>254</v>
      </c>
      <c r="K32" s="594">
        <v>0</v>
      </c>
      <c r="L32" s="214">
        <f>+IF(K32&gt;0,$L$16,0)</f>
        <v>0</v>
      </c>
      <c r="M32" s="146">
        <f t="shared" si="2"/>
        <v>0</v>
      </c>
      <c r="N32" s="147"/>
      <c r="O32" s="8"/>
      <c r="P32" s="602" t="s">
        <v>99</v>
      </c>
      <c r="Q32" s="50" t="s">
        <v>254</v>
      </c>
      <c r="R32" s="594">
        <v>0</v>
      </c>
      <c r="S32" s="214">
        <f>+IF(R32&gt;0,$L$16,0)</f>
        <v>0</v>
      </c>
      <c r="T32" s="146">
        <f t="shared" si="3"/>
        <v>0</v>
      </c>
      <c r="U32" s="147"/>
      <c r="V32" s="8"/>
      <c r="W32" s="595" t="s">
        <v>99</v>
      </c>
      <c r="X32" s="549" t="s">
        <v>254</v>
      </c>
      <c r="Y32" s="554">
        <v>0</v>
      </c>
      <c r="Z32" s="599">
        <f>+IF(Y32&gt;0,$L$16,0)</f>
        <v>0</v>
      </c>
      <c r="AA32" s="689">
        <f t="shared" si="4"/>
        <v>0</v>
      </c>
      <c r="AB32" s="8"/>
      <c r="AC32" s="602" t="s">
        <v>99</v>
      </c>
      <c r="AD32" s="50" t="s">
        <v>254</v>
      </c>
      <c r="AE32" s="594">
        <v>0</v>
      </c>
      <c r="AF32" s="214">
        <f>+IF(AE32&gt;0,$L$16,0)</f>
        <v>0</v>
      </c>
      <c r="AG32" s="146">
        <f t="shared" si="5"/>
        <v>0</v>
      </c>
      <c r="AH32" s="147"/>
      <c r="AI32" s="8"/>
      <c r="AJ32" s="602" t="s">
        <v>99</v>
      </c>
      <c r="AK32" s="50" t="s">
        <v>254</v>
      </c>
      <c r="AL32" s="594">
        <v>0</v>
      </c>
      <c r="AM32" s="214">
        <f>+IF(AL32&gt;0,$L$16,0)</f>
        <v>0</v>
      </c>
      <c r="AN32" s="146">
        <f t="shared" si="6"/>
        <v>0</v>
      </c>
      <c r="AO32" s="147"/>
      <c r="AP32" s="8"/>
      <c r="AQ32" s="156" t="s">
        <v>108</v>
      </c>
      <c r="AR32" s="200">
        <f>+AS11</f>
        <v>0</v>
      </c>
      <c r="AS32" s="189">
        <f>+AT11</f>
        <v>0</v>
      </c>
      <c r="AT32" s="201">
        <f>+AR32*AS32</f>
        <v>0</v>
      </c>
      <c r="AU32" s="202">
        <f t="shared" si="9"/>
        <v>0</v>
      </c>
      <c r="AV32" s="203">
        <f>+AU32*AS18</f>
        <v>0</v>
      </c>
      <c r="AW32" s="603" t="e">
        <f>+AV32*AV19</f>
        <v>#REF!</v>
      </c>
      <c r="AY32" s="704">
        <f>SUM(AY26:AY31)</f>
        <v>18.426824712643679</v>
      </c>
      <c r="BA32" s="704">
        <f>+'APU Est'!AC34+'APU Aisl'!I28+'APU Mant aisl'!J32+'APU Mant '!AY32</f>
        <v>90.936709770114945</v>
      </c>
      <c r="BB32" s="704">
        <f>+BA32*100</f>
        <v>9093.670977011494</v>
      </c>
    </row>
    <row r="33" spans="1:54">
      <c r="A33" s="327"/>
      <c r="B33" s="604" t="s">
        <v>101</v>
      </c>
      <c r="C33" s="50" t="s">
        <v>254</v>
      </c>
      <c r="D33" s="594">
        <v>0</v>
      </c>
      <c r="E33" s="214">
        <f t="shared" si="0"/>
        <v>0</v>
      </c>
      <c r="F33" s="146">
        <f t="shared" si="1"/>
        <v>0</v>
      </c>
      <c r="G33" s="147"/>
      <c r="H33" s="8"/>
      <c r="I33" s="605" t="s">
        <v>101</v>
      </c>
      <c r="J33" s="50" t="s">
        <v>254</v>
      </c>
      <c r="K33" s="594">
        <v>0</v>
      </c>
      <c r="L33" s="214">
        <f>+IF(K33&gt;0,$L$16,0)</f>
        <v>0</v>
      </c>
      <c r="M33" s="146">
        <f t="shared" si="2"/>
        <v>0</v>
      </c>
      <c r="N33" s="147"/>
      <c r="O33" s="8"/>
      <c r="P33" s="605" t="s">
        <v>101</v>
      </c>
      <c r="Q33" s="50" t="s">
        <v>254</v>
      </c>
      <c r="R33" s="594">
        <v>0</v>
      </c>
      <c r="S33" s="214">
        <f>+IF(R33&gt;0,$L$16,0)</f>
        <v>0</v>
      </c>
      <c r="T33" s="146">
        <f t="shared" si="3"/>
        <v>0</v>
      </c>
      <c r="U33" s="147"/>
      <c r="V33" s="8"/>
      <c r="W33" s="606" t="s">
        <v>101</v>
      </c>
      <c r="X33" s="549" t="s">
        <v>254</v>
      </c>
      <c r="Y33" s="554">
        <v>0</v>
      </c>
      <c r="Z33" s="599">
        <f>+IF(Y33&gt;0,$L$16,0)</f>
        <v>0</v>
      </c>
      <c r="AA33" s="689">
        <f t="shared" si="4"/>
        <v>0</v>
      </c>
      <c r="AB33" s="8"/>
      <c r="AC33" s="605" t="s">
        <v>101</v>
      </c>
      <c r="AD33" s="50" t="s">
        <v>254</v>
      </c>
      <c r="AE33" s="594">
        <v>0</v>
      </c>
      <c r="AF33" s="214">
        <f>+IF(AE33&gt;0,$L$16,0)</f>
        <v>0</v>
      </c>
      <c r="AG33" s="146">
        <f t="shared" si="5"/>
        <v>0</v>
      </c>
      <c r="AH33" s="147"/>
      <c r="AI33" s="8"/>
      <c r="AJ33" s="605" t="s">
        <v>101</v>
      </c>
      <c r="AK33" s="50" t="s">
        <v>254</v>
      </c>
      <c r="AL33" s="594">
        <v>0</v>
      </c>
      <c r="AM33" s="214">
        <f>+IF(AL33&gt;0,$L$16,0)</f>
        <v>0</v>
      </c>
      <c r="AN33" s="146">
        <f t="shared" si="6"/>
        <v>0</v>
      </c>
      <c r="AO33" s="147"/>
      <c r="AP33" s="8"/>
      <c r="AQ33" s="156" t="s">
        <v>111</v>
      </c>
      <c r="AR33" s="200">
        <f>+AS12</f>
        <v>0</v>
      </c>
      <c r="AS33" s="189">
        <f>+AT12</f>
        <v>0</v>
      </c>
      <c r="AT33" s="201">
        <f>+AR33*AS33</f>
        <v>0</v>
      </c>
      <c r="AU33" s="202">
        <f t="shared" si="9"/>
        <v>0</v>
      </c>
      <c r="AV33" s="203">
        <f>+AU33*AS18</f>
        <v>0</v>
      </c>
      <c r="AW33" s="603" t="e">
        <f>+AV33*AV19</f>
        <v>#REF!</v>
      </c>
      <c r="BB33" s="702">
        <f>+BB32*Z16</f>
        <v>632919500</v>
      </c>
    </row>
    <row r="34" spans="1:54" ht="15.75" thickBot="1">
      <c r="A34" s="327"/>
      <c r="B34" s="607" t="s">
        <v>102</v>
      </c>
      <c r="C34" s="177"/>
      <c r="D34" s="178"/>
      <c r="E34" s="179"/>
      <c r="F34" s="179" t="e">
        <f>SUM(F25:F33)</f>
        <v>#REF!</v>
      </c>
      <c r="G34" s="608" t="e">
        <f>+F34*F19</f>
        <v>#REF!</v>
      </c>
      <c r="H34" s="8"/>
      <c r="I34" s="607" t="s">
        <v>102</v>
      </c>
      <c r="J34" s="177"/>
      <c r="K34" s="178"/>
      <c r="L34" s="179"/>
      <c r="M34" s="179" t="e">
        <f>SUM(M25:M33)</f>
        <v>#REF!</v>
      </c>
      <c r="N34" s="180" t="e">
        <f>+M34*M19</f>
        <v>#REF!</v>
      </c>
      <c r="O34" s="8"/>
      <c r="P34" s="607" t="s">
        <v>102</v>
      </c>
      <c r="Q34" s="177"/>
      <c r="R34" s="178"/>
      <c r="S34" s="179"/>
      <c r="T34" s="179" t="e">
        <f>SUM(T25:T33)</f>
        <v>#REF!</v>
      </c>
      <c r="U34" s="180" t="e">
        <f>+T34*T19</f>
        <v>#REF!</v>
      </c>
      <c r="V34" s="8"/>
      <c r="W34" s="609" t="s">
        <v>102</v>
      </c>
      <c r="X34" s="610"/>
      <c r="Y34" s="611"/>
      <c r="Z34" s="612"/>
      <c r="AA34" s="613">
        <f>SUM(AA25:AA33)</f>
        <v>1282507</v>
      </c>
      <c r="AB34" s="8"/>
      <c r="AC34" s="607" t="s">
        <v>102</v>
      </c>
      <c r="AD34" s="177"/>
      <c r="AE34" s="178"/>
      <c r="AF34" s="179"/>
      <c r="AG34" s="179" t="e">
        <f>SUM(AG25:AG33)</f>
        <v>#REF!</v>
      </c>
      <c r="AH34" s="180" t="e">
        <f>+AG34*AG19</f>
        <v>#REF!</v>
      </c>
      <c r="AI34" s="8"/>
      <c r="AJ34" s="607" t="s">
        <v>102</v>
      </c>
      <c r="AK34" s="177"/>
      <c r="AL34" s="178"/>
      <c r="AM34" s="179"/>
      <c r="AN34" s="179" t="e">
        <f>SUM(AN25:AN33)</f>
        <v>#REF!</v>
      </c>
      <c r="AO34" s="180" t="e">
        <f>+AN34*AN19</f>
        <v>#REF!</v>
      </c>
      <c r="AP34" s="8"/>
      <c r="AQ34" s="187" t="s">
        <v>113</v>
      </c>
      <c r="AR34" s="188">
        <f>+AS14</f>
        <v>0</v>
      </c>
      <c r="AS34" s="189">
        <f>+AT14</f>
        <v>0</v>
      </c>
      <c r="AT34" s="158">
        <f>+AR34*AS34</f>
        <v>0</v>
      </c>
      <c r="AU34" s="159">
        <f t="shared" si="9"/>
        <v>0</v>
      </c>
      <c r="AV34" s="160">
        <f>+AU34*AS18</f>
        <v>0</v>
      </c>
      <c r="AW34" s="601" t="e">
        <f>+AV34*AV19</f>
        <v>#REF!</v>
      </c>
      <c r="AZ34" s="10">
        <f>1/12</f>
        <v>8.3333333333333329E-2</v>
      </c>
    </row>
    <row r="35" spans="1:54" ht="15.75" thickBot="1">
      <c r="A35" s="327"/>
      <c r="B35" s="889"/>
      <c r="C35" s="890"/>
      <c r="D35" s="890"/>
      <c r="E35" s="890"/>
      <c r="F35" s="890"/>
      <c r="G35" s="891"/>
      <c r="H35" s="8"/>
      <c r="I35" s="889" t="s">
        <v>104</v>
      </c>
      <c r="J35" s="890"/>
      <c r="K35" s="890"/>
      <c r="L35" s="890"/>
      <c r="M35" s="890"/>
      <c r="N35" s="891"/>
      <c r="O35" s="8"/>
      <c r="P35" s="889" t="s">
        <v>104</v>
      </c>
      <c r="Q35" s="890"/>
      <c r="R35" s="890"/>
      <c r="S35" s="890"/>
      <c r="T35" s="890"/>
      <c r="U35" s="891"/>
      <c r="V35" s="8"/>
      <c r="W35" s="892" t="s">
        <v>104</v>
      </c>
      <c r="X35" s="893"/>
      <c r="Y35" s="893"/>
      <c r="Z35" s="893"/>
      <c r="AA35" s="894"/>
      <c r="AB35" s="8"/>
      <c r="AC35" s="889" t="s">
        <v>104</v>
      </c>
      <c r="AD35" s="890"/>
      <c r="AE35" s="890"/>
      <c r="AF35" s="890"/>
      <c r="AG35" s="890"/>
      <c r="AH35" s="891"/>
      <c r="AI35" s="8"/>
      <c r="AJ35" s="889" t="s">
        <v>104</v>
      </c>
      <c r="AK35" s="890"/>
      <c r="AL35" s="890"/>
      <c r="AM35" s="890"/>
      <c r="AN35" s="890"/>
      <c r="AO35" s="891"/>
      <c r="AP35" s="8"/>
      <c r="AQ35" s="164" t="s">
        <v>120</v>
      </c>
      <c r="AR35" s="224"/>
      <c r="AS35" s="225"/>
      <c r="AT35" s="226">
        <f>SUM(AT31:AT34)</f>
        <v>0</v>
      </c>
      <c r="AU35" s="227">
        <f>SUM(AU31:AU34)</f>
        <v>0</v>
      </c>
      <c r="AV35" s="228">
        <f>+AU35*AS18</f>
        <v>0</v>
      </c>
      <c r="AW35" s="277" t="e">
        <f>+AV35*AV19</f>
        <v>#REF!</v>
      </c>
    </row>
    <row r="36" spans="1:54">
      <c r="A36" s="327"/>
      <c r="B36" s="614" t="s">
        <v>257</v>
      </c>
      <c r="C36" s="208" t="s">
        <v>107</v>
      </c>
      <c r="D36" s="615">
        <f>+D9*D10</f>
        <v>0</v>
      </c>
      <c r="E36" s="210">
        <f t="shared" ref="E36:E41" si="10">+E10</f>
        <v>0</v>
      </c>
      <c r="F36" s="146">
        <f t="shared" ref="F36:F41" si="11">+D36*E36</f>
        <v>0</v>
      </c>
      <c r="G36" s="211" t="e">
        <f>+F36*F19</f>
        <v>#REF!</v>
      </c>
      <c r="H36" s="195"/>
      <c r="I36" s="614" t="s">
        <v>258</v>
      </c>
      <c r="J36" s="208" t="s">
        <v>107</v>
      </c>
      <c r="K36" s="209">
        <f>+K9*K10</f>
        <v>0</v>
      </c>
      <c r="L36" s="210">
        <f t="shared" ref="L36:L41" si="12">+L10</f>
        <v>0</v>
      </c>
      <c r="M36" s="146">
        <f t="shared" ref="M36:M41" si="13">+K36*L36</f>
        <v>0</v>
      </c>
      <c r="N36" s="211" t="e">
        <f>+M36*M19</f>
        <v>#REF!</v>
      </c>
      <c r="O36" s="195"/>
      <c r="P36" s="614" t="s">
        <v>257</v>
      </c>
      <c r="Q36" s="208" t="s">
        <v>107</v>
      </c>
      <c r="R36" s="209">
        <f>+R9*R10</f>
        <v>0</v>
      </c>
      <c r="S36" s="210">
        <f t="shared" ref="S36:S41" si="14">+S10</f>
        <v>0</v>
      </c>
      <c r="T36" s="146">
        <f t="shared" ref="T36:T41" si="15">+R36*S36</f>
        <v>0</v>
      </c>
      <c r="U36" s="211" t="e">
        <f>+T36*T19</f>
        <v>#REF!</v>
      </c>
      <c r="V36" s="195"/>
      <c r="W36" s="616" t="s">
        <v>257</v>
      </c>
      <c r="X36" s="617" t="s">
        <v>107</v>
      </c>
      <c r="Y36" s="618">
        <f>ROUND(+Y9*Y10,0)</f>
        <v>111</v>
      </c>
      <c r="Z36" s="618" t="e">
        <f t="shared" ref="Z36:Z41" si="16">+Z10</f>
        <v>#REF!</v>
      </c>
      <c r="AA36" s="689" t="e">
        <f t="shared" ref="AA36:AA41" si="17">+Y36*Z36</f>
        <v>#REF!</v>
      </c>
      <c r="AB36" s="195"/>
      <c r="AC36" s="614" t="s">
        <v>257</v>
      </c>
      <c r="AD36" s="208" t="s">
        <v>107</v>
      </c>
      <c r="AE36" s="209">
        <f>+AE9*AE10</f>
        <v>0</v>
      </c>
      <c r="AF36" s="210">
        <f t="shared" ref="AF36:AF41" si="18">+AF10</f>
        <v>0</v>
      </c>
      <c r="AG36" s="146">
        <f t="shared" ref="AG36:AG41" si="19">+AE36*AF36</f>
        <v>0</v>
      </c>
      <c r="AH36" s="211" t="e">
        <f>+AG36*AG19</f>
        <v>#REF!</v>
      </c>
      <c r="AI36" s="195"/>
      <c r="AJ36" s="614" t="s">
        <v>257</v>
      </c>
      <c r="AK36" s="208" t="s">
        <v>107</v>
      </c>
      <c r="AL36" s="209">
        <f>+AL9*AL10</f>
        <v>0</v>
      </c>
      <c r="AM36" s="210">
        <f t="shared" ref="AM36:AM41" si="20">+AM10</f>
        <v>0</v>
      </c>
      <c r="AN36" s="146">
        <f t="shared" ref="AN36:AN41" si="21">+AL36*AM36</f>
        <v>0</v>
      </c>
      <c r="AO36" s="211" t="e">
        <f>+AN36*AN19</f>
        <v>#REF!</v>
      </c>
      <c r="AP36" s="195"/>
      <c r="AQ36" s="242" t="s">
        <v>123</v>
      </c>
      <c r="AR36" s="243"/>
      <c r="AS36" s="244"/>
      <c r="AT36" s="245">
        <f>+AT35*AS16</f>
        <v>0</v>
      </c>
      <c r="AU36" s="246">
        <f t="shared" si="9"/>
        <v>0</v>
      </c>
      <c r="AV36" s="247">
        <f>+AU36*AS18</f>
        <v>0</v>
      </c>
      <c r="AW36" s="619" t="e">
        <f>+AV36*AV19</f>
        <v>#REF!</v>
      </c>
    </row>
    <row r="37" spans="1:54">
      <c r="A37" s="327"/>
      <c r="B37" s="620" t="s">
        <v>109</v>
      </c>
      <c r="C37" s="213" t="s">
        <v>110</v>
      </c>
      <c r="D37" s="621">
        <f>+D11*D9/1000</f>
        <v>0</v>
      </c>
      <c r="E37" s="214">
        <f t="shared" si="10"/>
        <v>0</v>
      </c>
      <c r="F37" s="146">
        <f t="shared" si="11"/>
        <v>0</v>
      </c>
      <c r="G37" s="147" t="e">
        <f>+F37*F19</f>
        <v>#REF!</v>
      </c>
      <c r="H37" s="195"/>
      <c r="I37" s="620" t="s">
        <v>109</v>
      </c>
      <c r="J37" s="213" t="s">
        <v>110</v>
      </c>
      <c r="K37" s="214">
        <f>+K11*K9/1000</f>
        <v>0</v>
      </c>
      <c r="L37" s="214">
        <f t="shared" si="12"/>
        <v>0</v>
      </c>
      <c r="M37" s="146">
        <f t="shared" si="13"/>
        <v>0</v>
      </c>
      <c r="N37" s="147" t="e">
        <f>+M37*M19</f>
        <v>#REF!</v>
      </c>
      <c r="O37" s="195"/>
      <c r="P37" s="620" t="s">
        <v>109</v>
      </c>
      <c r="Q37" s="213" t="s">
        <v>110</v>
      </c>
      <c r="R37" s="214">
        <f>+R11*R9/1000</f>
        <v>0</v>
      </c>
      <c r="S37" s="214">
        <f t="shared" si="14"/>
        <v>0</v>
      </c>
      <c r="T37" s="146">
        <f t="shared" si="15"/>
        <v>0</v>
      </c>
      <c r="U37" s="147" t="e">
        <f>+T37*T19</f>
        <v>#REF!</v>
      </c>
      <c r="V37" s="195"/>
      <c r="W37" s="622" t="s">
        <v>109</v>
      </c>
      <c r="X37" s="623" t="s">
        <v>110</v>
      </c>
      <c r="Y37" s="599">
        <f>+ROUND(Y11*Y9/1000,0)</f>
        <v>56</v>
      </c>
      <c r="Z37" s="599" t="e">
        <f t="shared" si="16"/>
        <v>#REF!</v>
      </c>
      <c r="AA37" s="689" t="e">
        <f t="shared" si="17"/>
        <v>#REF!</v>
      </c>
      <c r="AB37" s="195"/>
      <c r="AC37" s="620" t="s">
        <v>109</v>
      </c>
      <c r="AD37" s="213" t="s">
        <v>110</v>
      </c>
      <c r="AE37" s="214">
        <f>+AE11*AE9/1000</f>
        <v>0</v>
      </c>
      <c r="AF37" s="214">
        <f t="shared" si="18"/>
        <v>0</v>
      </c>
      <c r="AG37" s="146">
        <f t="shared" si="19"/>
        <v>0</v>
      </c>
      <c r="AH37" s="147" t="e">
        <f>+AG37*AG19</f>
        <v>#REF!</v>
      </c>
      <c r="AI37" s="195"/>
      <c r="AJ37" s="620" t="s">
        <v>109</v>
      </c>
      <c r="AK37" s="213" t="s">
        <v>110</v>
      </c>
      <c r="AL37" s="214">
        <f>+AL11*AL9/1000</f>
        <v>0</v>
      </c>
      <c r="AM37" s="214">
        <f t="shared" si="20"/>
        <v>0</v>
      </c>
      <c r="AN37" s="146">
        <f t="shared" si="21"/>
        <v>0</v>
      </c>
      <c r="AO37" s="147" t="e">
        <f>+AN37*AN19</f>
        <v>#REF!</v>
      </c>
      <c r="AP37" s="195"/>
      <c r="AQ37" s="259" t="s">
        <v>125</v>
      </c>
      <c r="AR37" s="260"/>
      <c r="AS37" s="261"/>
      <c r="AT37" s="262">
        <f>+AT29*AS17</f>
        <v>0</v>
      </c>
      <c r="AU37" s="263">
        <f t="shared" si="9"/>
        <v>0</v>
      </c>
      <c r="AV37" s="264">
        <f>+AU37*AS18</f>
        <v>0</v>
      </c>
      <c r="AW37" s="624" t="e">
        <f>+AV37*AV19</f>
        <v>#REF!</v>
      </c>
    </row>
    <row r="38" spans="1:54" ht="15" customHeight="1" thickBot="1">
      <c r="A38" s="327"/>
      <c r="B38" s="620" t="s">
        <v>115</v>
      </c>
      <c r="C38" s="213" t="s">
        <v>110</v>
      </c>
      <c r="D38" s="621">
        <f>+D12*D9/1000</f>
        <v>0</v>
      </c>
      <c r="E38" s="214">
        <f t="shared" si="10"/>
        <v>0</v>
      </c>
      <c r="F38" s="146">
        <f t="shared" si="11"/>
        <v>0</v>
      </c>
      <c r="G38" s="147" t="e">
        <f>+F38*F19</f>
        <v>#REF!</v>
      </c>
      <c r="H38" s="195"/>
      <c r="I38" s="620" t="s">
        <v>115</v>
      </c>
      <c r="J38" s="213" t="s">
        <v>110</v>
      </c>
      <c r="K38" s="214">
        <f>+K12*K9/1000</f>
        <v>0</v>
      </c>
      <c r="L38" s="214">
        <f t="shared" si="12"/>
        <v>0</v>
      </c>
      <c r="M38" s="146">
        <f t="shared" si="13"/>
        <v>0</v>
      </c>
      <c r="N38" s="147" t="e">
        <f>+M38*M19</f>
        <v>#REF!</v>
      </c>
      <c r="O38" s="195"/>
      <c r="P38" s="620" t="s">
        <v>115</v>
      </c>
      <c r="Q38" s="213" t="s">
        <v>110</v>
      </c>
      <c r="R38" s="214">
        <f>+R12*R9/1000</f>
        <v>0</v>
      </c>
      <c r="S38" s="214">
        <f t="shared" si="14"/>
        <v>0</v>
      </c>
      <c r="T38" s="146">
        <f t="shared" si="15"/>
        <v>0</v>
      </c>
      <c r="U38" s="147" t="e">
        <f>+T38*T19</f>
        <v>#REF!</v>
      </c>
      <c r="V38" s="195"/>
      <c r="W38" s="622" t="s">
        <v>31</v>
      </c>
      <c r="X38" s="623" t="s">
        <v>112</v>
      </c>
      <c r="Y38" s="599">
        <f>+ROUND(Y12*Y9/1000,0)</f>
        <v>2</v>
      </c>
      <c r="Z38" s="599" t="e">
        <f t="shared" si="16"/>
        <v>#REF!</v>
      </c>
      <c r="AA38" s="689" t="e">
        <f t="shared" si="17"/>
        <v>#REF!</v>
      </c>
      <c r="AB38" s="195"/>
      <c r="AC38" s="620" t="s">
        <v>115</v>
      </c>
      <c r="AD38" s="213" t="s">
        <v>110</v>
      </c>
      <c r="AE38" s="214">
        <f>+AE12*AE9/1000</f>
        <v>0</v>
      </c>
      <c r="AF38" s="214">
        <f t="shared" si="18"/>
        <v>0</v>
      </c>
      <c r="AG38" s="146">
        <f t="shared" si="19"/>
        <v>0</v>
      </c>
      <c r="AH38" s="147" t="e">
        <f>+AG38*AG19</f>
        <v>#REF!</v>
      </c>
      <c r="AI38" s="195"/>
      <c r="AJ38" s="620" t="s">
        <v>115</v>
      </c>
      <c r="AK38" s="213" t="s">
        <v>110</v>
      </c>
      <c r="AL38" s="214">
        <f>+AL12*AL9/1000</f>
        <v>0</v>
      </c>
      <c r="AM38" s="214">
        <f t="shared" si="20"/>
        <v>0</v>
      </c>
      <c r="AN38" s="146">
        <f t="shared" si="21"/>
        <v>0</v>
      </c>
      <c r="AO38" s="147" t="e">
        <f>+AN38*AN19</f>
        <v>#REF!</v>
      </c>
      <c r="AP38" s="195"/>
      <c r="AQ38" s="164" t="s">
        <v>259</v>
      </c>
      <c r="AR38" s="275"/>
      <c r="AS38" s="276"/>
      <c r="AT38" s="226">
        <f>+(AT29+AT35)*$AS$19</f>
        <v>0</v>
      </c>
      <c r="AU38" s="277">
        <f>+(AU29+AU35)*$AS$19</f>
        <v>0</v>
      </c>
      <c r="AV38" s="226">
        <f>+(AV29+AV35)*$AS$19</f>
        <v>0</v>
      </c>
      <c r="AW38" s="226" t="e">
        <f>+(AW29+AW35)*$AS$19</f>
        <v>#REF!</v>
      </c>
    </row>
    <row r="39" spans="1:54" ht="15.75" thickBot="1">
      <c r="A39" s="327"/>
      <c r="B39" s="620" t="s">
        <v>114</v>
      </c>
      <c r="C39" s="213" t="s">
        <v>110</v>
      </c>
      <c r="D39" s="621">
        <f>+D13*D9/1000</f>
        <v>0</v>
      </c>
      <c r="E39" s="214">
        <f t="shared" si="10"/>
        <v>0</v>
      </c>
      <c r="F39" s="146">
        <f t="shared" si="11"/>
        <v>0</v>
      </c>
      <c r="G39" s="147" t="e">
        <f>+F39*F19</f>
        <v>#REF!</v>
      </c>
      <c r="H39" s="195"/>
      <c r="I39" s="620" t="s">
        <v>114</v>
      </c>
      <c r="J39" s="213" t="s">
        <v>110</v>
      </c>
      <c r="K39" s="214">
        <f>+K13*K9/1000</f>
        <v>0</v>
      </c>
      <c r="L39" s="214">
        <f t="shared" si="12"/>
        <v>0</v>
      </c>
      <c r="M39" s="146">
        <f t="shared" si="13"/>
        <v>0</v>
      </c>
      <c r="N39" s="147" t="e">
        <f>+M39*M19</f>
        <v>#REF!</v>
      </c>
      <c r="O39" s="195"/>
      <c r="P39" s="620" t="s">
        <v>114</v>
      </c>
      <c r="Q39" s="213" t="s">
        <v>110</v>
      </c>
      <c r="R39" s="214">
        <f>+R13*R9/1000</f>
        <v>0</v>
      </c>
      <c r="S39" s="214">
        <f t="shared" si="14"/>
        <v>0</v>
      </c>
      <c r="T39" s="146">
        <f t="shared" si="15"/>
        <v>0</v>
      </c>
      <c r="U39" s="147" t="e">
        <f>+T39*T19</f>
        <v>#REF!</v>
      </c>
      <c r="V39" s="195"/>
      <c r="W39" s="622" t="s">
        <v>114</v>
      </c>
      <c r="X39" s="623" t="s">
        <v>110</v>
      </c>
      <c r="Y39" s="599">
        <f>+Y13*Y9/1000</f>
        <v>0</v>
      </c>
      <c r="Z39" s="599">
        <f t="shared" si="16"/>
        <v>0</v>
      </c>
      <c r="AA39" s="689">
        <f t="shared" si="17"/>
        <v>0</v>
      </c>
      <c r="AB39" s="195"/>
      <c r="AC39" s="620" t="s">
        <v>114</v>
      </c>
      <c r="AD39" s="213" t="s">
        <v>110</v>
      </c>
      <c r="AE39" s="214">
        <f>+AE13*AE9/1000</f>
        <v>0</v>
      </c>
      <c r="AF39" s="214">
        <f t="shared" si="18"/>
        <v>0</v>
      </c>
      <c r="AG39" s="146">
        <f t="shared" si="19"/>
        <v>0</v>
      </c>
      <c r="AH39" s="147" t="e">
        <f>+AG39*AG19</f>
        <v>#REF!</v>
      </c>
      <c r="AI39" s="195"/>
      <c r="AJ39" s="620" t="s">
        <v>114</v>
      </c>
      <c r="AK39" s="213" t="s">
        <v>110</v>
      </c>
      <c r="AL39" s="214">
        <f>+AL13*AL9/1000</f>
        <v>0</v>
      </c>
      <c r="AM39" s="214">
        <f t="shared" si="20"/>
        <v>0</v>
      </c>
      <c r="AN39" s="146">
        <f t="shared" si="21"/>
        <v>0</v>
      </c>
      <c r="AO39" s="147" t="e">
        <f>+AN39*AN19</f>
        <v>#REF!</v>
      </c>
      <c r="AP39" s="195"/>
      <c r="AQ39" s="284" t="s">
        <v>127</v>
      </c>
      <c r="AR39" s="285"/>
      <c r="AS39" s="286"/>
      <c r="AT39" s="287">
        <f>+AT29+AT35+AT36+AT37+AT38</f>
        <v>0</v>
      </c>
      <c r="AU39" s="288">
        <f>+AU29+AU35+AU36+AU37+AU38</f>
        <v>0</v>
      </c>
      <c r="AV39" s="289">
        <f>+AV29+AV35+AV36+AV37+AV38</f>
        <v>0</v>
      </c>
      <c r="AW39" s="625" t="e">
        <f>+AW29+AW35+AW36+AW37+AW38</f>
        <v>#REF!</v>
      </c>
    </row>
    <row r="40" spans="1:54">
      <c r="A40" s="327"/>
      <c r="B40" s="620" t="s">
        <v>117</v>
      </c>
      <c r="C40" s="213" t="s">
        <v>110</v>
      </c>
      <c r="D40" s="621">
        <f>+D14*D9/1000</f>
        <v>0</v>
      </c>
      <c r="E40" s="214">
        <f t="shared" si="10"/>
        <v>0</v>
      </c>
      <c r="F40" s="146">
        <f t="shared" si="11"/>
        <v>0</v>
      </c>
      <c r="G40" s="147" t="e">
        <f>+F40*F19</f>
        <v>#REF!</v>
      </c>
      <c r="H40" s="195"/>
      <c r="I40" s="620" t="s">
        <v>117</v>
      </c>
      <c r="J40" s="213" t="s">
        <v>110</v>
      </c>
      <c r="K40" s="214">
        <f>+K14*K9/1000</f>
        <v>0</v>
      </c>
      <c r="L40" s="214">
        <f t="shared" si="12"/>
        <v>0</v>
      </c>
      <c r="M40" s="146">
        <f t="shared" si="13"/>
        <v>0</v>
      </c>
      <c r="N40" s="147" t="e">
        <f>+M40*M19</f>
        <v>#REF!</v>
      </c>
      <c r="O40" s="195"/>
      <c r="P40" s="620" t="s">
        <v>260</v>
      </c>
      <c r="Q40" s="213" t="s">
        <v>110</v>
      </c>
      <c r="R40" s="214">
        <f>+R14*R9/1000</f>
        <v>0</v>
      </c>
      <c r="S40" s="214">
        <f t="shared" si="14"/>
        <v>0</v>
      </c>
      <c r="T40" s="146">
        <f t="shared" si="15"/>
        <v>0</v>
      </c>
      <c r="U40" s="147" t="e">
        <f>+T40*T19</f>
        <v>#REF!</v>
      </c>
      <c r="V40" s="195"/>
      <c r="W40" s="622" t="s">
        <v>117</v>
      </c>
      <c r="X40" s="623" t="s">
        <v>110</v>
      </c>
      <c r="Y40" s="599">
        <f>+ROUND(Y14*Y9/1000,0)</f>
        <v>6</v>
      </c>
      <c r="Z40" s="599" t="e">
        <f t="shared" si="16"/>
        <v>#REF!</v>
      </c>
      <c r="AA40" s="689" t="e">
        <f t="shared" si="17"/>
        <v>#REF!</v>
      </c>
      <c r="AB40" s="195"/>
      <c r="AC40" s="620" t="s">
        <v>117</v>
      </c>
      <c r="AD40" s="213" t="s">
        <v>110</v>
      </c>
      <c r="AE40" s="214">
        <f>+AE14*AE9/1000</f>
        <v>0</v>
      </c>
      <c r="AF40" s="214">
        <f t="shared" si="18"/>
        <v>0</v>
      </c>
      <c r="AG40" s="146">
        <f t="shared" si="19"/>
        <v>0</v>
      </c>
      <c r="AH40" s="147" t="e">
        <f>+AG40*AG19</f>
        <v>#REF!</v>
      </c>
      <c r="AI40" s="195"/>
      <c r="AJ40" s="620" t="s">
        <v>117</v>
      </c>
      <c r="AK40" s="213" t="s">
        <v>110</v>
      </c>
      <c r="AL40" s="214">
        <f>+AL14*AL9/1000</f>
        <v>0</v>
      </c>
      <c r="AM40" s="214">
        <f t="shared" si="20"/>
        <v>0</v>
      </c>
      <c r="AN40" s="146">
        <f t="shared" si="21"/>
        <v>0</v>
      </c>
      <c r="AO40" s="147" t="e">
        <f>+AN40*AN19</f>
        <v>#REF!</v>
      </c>
      <c r="AP40" s="195"/>
      <c r="AQ40" s="297"/>
      <c r="AR40" s="298"/>
      <c r="AS40" s="299"/>
      <c r="AT40" s="299"/>
      <c r="AU40" s="299"/>
      <c r="AV40" s="299"/>
      <c r="AW40" s="626"/>
    </row>
    <row r="41" spans="1:54" ht="15.75" thickBot="1">
      <c r="A41" s="327"/>
      <c r="B41" s="627" t="s">
        <v>118</v>
      </c>
      <c r="C41" s="222" t="s">
        <v>121</v>
      </c>
      <c r="D41" s="621">
        <f>+D15</f>
        <v>0</v>
      </c>
      <c r="E41" s="214">
        <f t="shared" si="10"/>
        <v>0</v>
      </c>
      <c r="F41" s="146">
        <f t="shared" si="11"/>
        <v>0</v>
      </c>
      <c r="G41" s="223" t="e">
        <f>+F41*F19</f>
        <v>#REF!</v>
      </c>
      <c r="H41" s="195"/>
      <c r="I41" s="627" t="s">
        <v>118</v>
      </c>
      <c r="J41" s="222" t="s">
        <v>121</v>
      </c>
      <c r="K41" s="214">
        <f>+K15</f>
        <v>0</v>
      </c>
      <c r="L41" s="214">
        <f t="shared" si="12"/>
        <v>0</v>
      </c>
      <c r="M41" s="146">
        <f t="shared" si="13"/>
        <v>0</v>
      </c>
      <c r="N41" s="223" t="e">
        <f>+M41*M19</f>
        <v>#REF!</v>
      </c>
      <c r="O41" s="195"/>
      <c r="P41" s="627" t="s">
        <v>118</v>
      </c>
      <c r="Q41" s="222" t="s">
        <v>121</v>
      </c>
      <c r="R41" s="214">
        <f>+R15</f>
        <v>0</v>
      </c>
      <c r="S41" s="214">
        <f t="shared" si="14"/>
        <v>0</v>
      </c>
      <c r="T41" s="146">
        <f t="shared" si="15"/>
        <v>0</v>
      </c>
      <c r="U41" s="223" t="e">
        <f>+T41*T19</f>
        <v>#REF!</v>
      </c>
      <c r="V41" s="195"/>
      <c r="W41" s="628" t="s">
        <v>118</v>
      </c>
      <c r="X41" s="629" t="s">
        <v>119</v>
      </c>
      <c r="Y41" s="599">
        <f>+Y15</f>
        <v>1</v>
      </c>
      <c r="Z41" s="599" t="e">
        <f t="shared" si="16"/>
        <v>#REF!</v>
      </c>
      <c r="AA41" s="689" t="e">
        <f t="shared" si="17"/>
        <v>#REF!</v>
      </c>
      <c r="AB41" s="195"/>
      <c r="AC41" s="627" t="s">
        <v>118</v>
      </c>
      <c r="AD41" s="222" t="s">
        <v>121</v>
      </c>
      <c r="AE41" s="214">
        <f>+AE15</f>
        <v>0</v>
      </c>
      <c r="AF41" s="214">
        <f t="shared" si="18"/>
        <v>0</v>
      </c>
      <c r="AG41" s="146">
        <f t="shared" si="19"/>
        <v>0</v>
      </c>
      <c r="AH41" s="223" t="e">
        <f>+AG41*AG19</f>
        <v>#REF!</v>
      </c>
      <c r="AI41" s="195"/>
      <c r="AJ41" s="627" t="s">
        <v>118</v>
      </c>
      <c r="AK41" s="222" t="s">
        <v>121</v>
      </c>
      <c r="AL41" s="214">
        <f>+AL15</f>
        <v>0</v>
      </c>
      <c r="AM41" s="214">
        <f t="shared" si="20"/>
        <v>0</v>
      </c>
      <c r="AN41" s="146">
        <f t="shared" si="21"/>
        <v>0</v>
      </c>
      <c r="AO41" s="223" t="e">
        <f>+AN41*AN19</f>
        <v>#REF!</v>
      </c>
      <c r="AP41" s="195"/>
      <c r="AQ41" s="593" t="s">
        <v>129</v>
      </c>
      <c r="AR41" s="630" t="s">
        <v>232</v>
      </c>
      <c r="AS41" s="299"/>
      <c r="AT41" s="631" t="s">
        <v>201</v>
      </c>
      <c r="AU41" s="632"/>
      <c r="AV41" s="633">
        <f>+AS10</f>
        <v>0</v>
      </c>
      <c r="AW41" s="626"/>
    </row>
    <row r="42" spans="1:54" ht="15.75" thickBot="1">
      <c r="A42" s="327"/>
      <c r="B42" s="634" t="s">
        <v>120</v>
      </c>
      <c r="C42" s="232"/>
      <c r="D42" s="233"/>
      <c r="E42" s="233"/>
      <c r="F42" s="234">
        <f>SUM(F36:F41)</f>
        <v>0</v>
      </c>
      <c r="G42" s="235" t="e">
        <f>SUM(G36:G41)</f>
        <v>#REF!</v>
      </c>
      <c r="H42" s="8"/>
      <c r="I42" s="634" t="s">
        <v>120</v>
      </c>
      <c r="J42" s="232"/>
      <c r="K42" s="233"/>
      <c r="L42" s="233"/>
      <c r="M42" s="234">
        <f>SUM(M36:M41)</f>
        <v>0</v>
      </c>
      <c r="N42" s="235" t="e">
        <f>SUM(N36:N41)</f>
        <v>#REF!</v>
      </c>
      <c r="O42" s="8"/>
      <c r="P42" s="634" t="s">
        <v>120</v>
      </c>
      <c r="Q42" s="232"/>
      <c r="R42" s="233"/>
      <c r="S42" s="233"/>
      <c r="T42" s="234">
        <f>SUM(T36:T41)</f>
        <v>0</v>
      </c>
      <c r="U42" s="235" t="e">
        <f>SUM(U36:U41)</f>
        <v>#REF!</v>
      </c>
      <c r="V42" s="8"/>
      <c r="W42" s="635" t="s">
        <v>120</v>
      </c>
      <c r="X42" s="636"/>
      <c r="Y42" s="637"/>
      <c r="Z42" s="637"/>
      <c r="AA42" s="692" t="e">
        <f>SUM(AA36:AA41)</f>
        <v>#REF!</v>
      </c>
      <c r="AB42" s="8"/>
      <c r="AC42" s="634" t="s">
        <v>120</v>
      </c>
      <c r="AD42" s="232"/>
      <c r="AE42" s="233"/>
      <c r="AF42" s="233"/>
      <c r="AG42" s="234">
        <f>SUM(AG36:AG41)</f>
        <v>0</v>
      </c>
      <c r="AH42" s="235" t="e">
        <f>SUM(AH36:AH41)</f>
        <v>#REF!</v>
      </c>
      <c r="AI42" s="8"/>
      <c r="AJ42" s="634" t="s">
        <v>120</v>
      </c>
      <c r="AK42" s="232"/>
      <c r="AL42" s="233"/>
      <c r="AM42" s="233"/>
      <c r="AN42" s="234">
        <f>SUM(AN36:AN41)</f>
        <v>0</v>
      </c>
      <c r="AO42" s="235" t="e">
        <f>SUM(AO36:AO41)</f>
        <v>#REF!</v>
      </c>
      <c r="AP42" s="8"/>
      <c r="AQ42" s="638" t="s">
        <v>133</v>
      </c>
      <c r="AR42" s="639" t="s">
        <v>232</v>
      </c>
      <c r="AS42" s="299"/>
      <c r="AT42" s="631" t="s">
        <v>135</v>
      </c>
      <c r="AU42" s="632"/>
      <c r="AV42" s="640" t="s">
        <v>261</v>
      </c>
      <c r="AW42" s="641"/>
      <c r="AX42" s="229"/>
    </row>
    <row r="43" spans="1:54" ht="15.75" thickBot="1">
      <c r="A43" s="327"/>
      <c r="B43" s="642" t="s">
        <v>122</v>
      </c>
      <c r="C43" s="249"/>
      <c r="D43" s="250"/>
      <c r="E43" s="250"/>
      <c r="F43" s="251" t="e">
        <f>+F34+F42</f>
        <v>#REF!</v>
      </c>
      <c r="G43" s="252" t="e">
        <f>+G34+G42</f>
        <v>#REF!</v>
      </c>
      <c r="H43" s="8"/>
      <c r="I43" s="642" t="s">
        <v>122</v>
      </c>
      <c r="J43" s="249"/>
      <c r="K43" s="250"/>
      <c r="L43" s="250"/>
      <c r="M43" s="251" t="e">
        <f>+M34+M42</f>
        <v>#REF!</v>
      </c>
      <c r="N43" s="252" t="e">
        <f>+N34+N42</f>
        <v>#REF!</v>
      </c>
      <c r="O43" s="8"/>
      <c r="P43" s="642" t="s">
        <v>122</v>
      </c>
      <c r="Q43" s="249"/>
      <c r="R43" s="250"/>
      <c r="S43" s="250"/>
      <c r="T43" s="251" t="e">
        <f>+T34+T42</f>
        <v>#REF!</v>
      </c>
      <c r="U43" s="252" t="e">
        <f>+U34+U42</f>
        <v>#REF!</v>
      </c>
      <c r="V43" s="8"/>
      <c r="W43" s="635" t="s">
        <v>122</v>
      </c>
      <c r="X43" s="636"/>
      <c r="Y43" s="643"/>
      <c r="Z43" s="643"/>
      <c r="AA43" s="692" t="e">
        <f>+AA34+AA42</f>
        <v>#REF!</v>
      </c>
      <c r="AB43" s="8"/>
      <c r="AC43" s="642" t="s">
        <v>122</v>
      </c>
      <c r="AD43" s="249"/>
      <c r="AE43" s="250"/>
      <c r="AF43" s="250"/>
      <c r="AG43" s="251" t="e">
        <f>+AG34+AG42</f>
        <v>#REF!</v>
      </c>
      <c r="AH43" s="252" t="e">
        <f>+AH34+AH42</f>
        <v>#REF!</v>
      </c>
      <c r="AI43" s="8"/>
      <c r="AJ43" s="642" t="s">
        <v>122</v>
      </c>
      <c r="AK43" s="249"/>
      <c r="AL43" s="250"/>
      <c r="AM43" s="250"/>
      <c r="AN43" s="251" t="e">
        <f>+AN34+AN42</f>
        <v>#REF!</v>
      </c>
      <c r="AO43" s="252" t="e">
        <f>+AO34+AO42</f>
        <v>#REF!</v>
      </c>
      <c r="AP43" s="8"/>
      <c r="AQ43" s="638" t="s">
        <v>137</v>
      </c>
      <c r="AR43" s="639" t="s">
        <v>232</v>
      </c>
      <c r="AS43" s="299"/>
      <c r="AT43" s="631" t="s">
        <v>204</v>
      </c>
      <c r="AU43" s="632"/>
      <c r="AV43" s="640" t="s">
        <v>261</v>
      </c>
      <c r="AW43" s="641"/>
    </row>
    <row r="44" spans="1:54" ht="15.75" thickBot="1">
      <c r="A44" s="327"/>
      <c r="B44" s="871" t="s">
        <v>124</v>
      </c>
      <c r="C44" s="872"/>
      <c r="D44" s="872"/>
      <c r="E44" s="872"/>
      <c r="F44" s="872"/>
      <c r="G44" s="873"/>
      <c r="H44" s="8"/>
      <c r="I44" s="871" t="s">
        <v>124</v>
      </c>
      <c r="J44" s="872"/>
      <c r="K44" s="872"/>
      <c r="L44" s="872"/>
      <c r="M44" s="872"/>
      <c r="N44" s="873"/>
      <c r="O44" s="8"/>
      <c r="P44" s="871" t="s">
        <v>124</v>
      </c>
      <c r="Q44" s="872"/>
      <c r="R44" s="872"/>
      <c r="S44" s="872"/>
      <c r="T44" s="872"/>
      <c r="U44" s="873"/>
      <c r="V44" s="8"/>
      <c r="W44" s="874" t="s">
        <v>124</v>
      </c>
      <c r="X44" s="875"/>
      <c r="Y44" s="875"/>
      <c r="Z44" s="875"/>
      <c r="AA44" s="876"/>
      <c r="AB44" s="8"/>
      <c r="AC44" s="871" t="s">
        <v>124</v>
      </c>
      <c r="AD44" s="872"/>
      <c r="AE44" s="872"/>
      <c r="AF44" s="872"/>
      <c r="AG44" s="872"/>
      <c r="AH44" s="873"/>
      <c r="AI44" s="8"/>
      <c r="AJ44" s="871" t="s">
        <v>124</v>
      </c>
      <c r="AK44" s="872"/>
      <c r="AL44" s="872"/>
      <c r="AM44" s="872"/>
      <c r="AN44" s="872"/>
      <c r="AO44" s="873"/>
      <c r="AP44" s="8"/>
      <c r="AQ44" s="593" t="s">
        <v>143</v>
      </c>
      <c r="AR44" s="644">
        <f>+AS8</f>
        <v>0</v>
      </c>
      <c r="AS44" s="299"/>
      <c r="AT44" s="631" t="s">
        <v>144</v>
      </c>
      <c r="AU44" s="632"/>
      <c r="AV44" s="645" t="s">
        <v>261</v>
      </c>
      <c r="AW44" s="646"/>
    </row>
    <row r="45" spans="1:54">
      <c r="A45" s="327"/>
      <c r="B45" s="647" t="s">
        <v>125</v>
      </c>
      <c r="C45" s="282"/>
      <c r="D45" s="210"/>
      <c r="E45" s="210"/>
      <c r="F45" s="283" t="e">
        <f>+F34*D17</f>
        <v>#REF!</v>
      </c>
      <c r="G45" s="211" t="e">
        <f>+F45*F19</f>
        <v>#REF!</v>
      </c>
      <c r="H45" s="8"/>
      <c r="I45" s="647" t="s">
        <v>125</v>
      </c>
      <c r="J45" s="282"/>
      <c r="K45" s="210"/>
      <c r="L45" s="210"/>
      <c r="M45" s="283" t="e">
        <f>+M34*K17</f>
        <v>#REF!</v>
      </c>
      <c r="N45" s="211" t="e">
        <f>+M45*M19</f>
        <v>#REF!</v>
      </c>
      <c r="O45" s="8"/>
      <c r="P45" s="647" t="s">
        <v>125</v>
      </c>
      <c r="Q45" s="282"/>
      <c r="R45" s="210"/>
      <c r="S45" s="210"/>
      <c r="T45" s="283" t="e">
        <f>+T34*R17</f>
        <v>#REF!</v>
      </c>
      <c r="U45" s="211" t="e">
        <f>+T45*T19</f>
        <v>#REF!</v>
      </c>
      <c r="V45" s="8"/>
      <c r="W45" s="648" t="s">
        <v>125</v>
      </c>
      <c r="X45" s="649"/>
      <c r="Y45" s="650"/>
      <c r="Z45" s="650"/>
      <c r="AA45" s="688">
        <f>+ROUND(AA34*Y17,0)</f>
        <v>25650</v>
      </c>
      <c r="AB45" s="8"/>
      <c r="AC45" s="647" t="s">
        <v>125</v>
      </c>
      <c r="AD45" s="282"/>
      <c r="AE45" s="210"/>
      <c r="AF45" s="210"/>
      <c r="AG45" s="283" t="e">
        <f>+AG34*AE17</f>
        <v>#REF!</v>
      </c>
      <c r="AH45" s="211" t="e">
        <f>+AG45*AG19</f>
        <v>#REF!</v>
      </c>
      <c r="AI45" s="8"/>
      <c r="AJ45" s="647" t="s">
        <v>125</v>
      </c>
      <c r="AK45" s="282"/>
      <c r="AL45" s="210"/>
      <c r="AM45" s="210"/>
      <c r="AN45" s="283" t="e">
        <f>+AN34*AL17</f>
        <v>#REF!</v>
      </c>
      <c r="AO45" s="211" t="e">
        <f>+AN45*AN19</f>
        <v>#REF!</v>
      </c>
      <c r="AP45" s="8"/>
      <c r="AQ45" s="593" t="s">
        <v>147</v>
      </c>
      <c r="AR45" s="651">
        <f>+AS9</f>
        <v>0</v>
      </c>
      <c r="AS45" s="299"/>
      <c r="AT45" s="631" t="s">
        <v>148</v>
      </c>
      <c r="AU45" s="632"/>
      <c r="AV45" s="645" t="s">
        <v>261</v>
      </c>
      <c r="AW45" s="626"/>
    </row>
    <row r="46" spans="1:54" ht="12.75" customHeight="1">
      <c r="A46" s="327"/>
      <c r="B46" s="652" t="s">
        <v>126</v>
      </c>
      <c r="C46" s="295"/>
      <c r="D46" s="214"/>
      <c r="E46" s="214"/>
      <c r="F46" s="296">
        <f>+F42*D18</f>
        <v>0</v>
      </c>
      <c r="G46" s="147" t="e">
        <f>+F46*F19</f>
        <v>#REF!</v>
      </c>
      <c r="H46" s="8"/>
      <c r="I46" s="652" t="s">
        <v>126</v>
      </c>
      <c r="J46" s="295"/>
      <c r="K46" s="214"/>
      <c r="L46" s="214"/>
      <c r="M46" s="296">
        <f>+M42*K18</f>
        <v>0</v>
      </c>
      <c r="N46" s="147" t="e">
        <f>+M46*M19</f>
        <v>#REF!</v>
      </c>
      <c r="O46" s="8"/>
      <c r="P46" s="652" t="s">
        <v>126</v>
      </c>
      <c r="Q46" s="295"/>
      <c r="R46" s="214"/>
      <c r="S46" s="214"/>
      <c r="T46" s="296">
        <f>+T42*R18</f>
        <v>0</v>
      </c>
      <c r="U46" s="147" t="e">
        <f>+T46*T19</f>
        <v>#REF!</v>
      </c>
      <c r="V46" s="8"/>
      <c r="W46" s="653" t="s">
        <v>126</v>
      </c>
      <c r="X46" s="654"/>
      <c r="Y46" s="596"/>
      <c r="Z46" s="596"/>
      <c r="AA46" s="689" t="e">
        <f>+ROUND(AA42*Y18,0)</f>
        <v>#REF!</v>
      </c>
      <c r="AB46" s="8"/>
      <c r="AC46" s="652" t="s">
        <v>126</v>
      </c>
      <c r="AD46" s="295"/>
      <c r="AE46" s="214"/>
      <c r="AF46" s="214"/>
      <c r="AG46" s="296">
        <f>+AG42*AE18</f>
        <v>0</v>
      </c>
      <c r="AH46" s="147" t="e">
        <f>+AG46*AG19</f>
        <v>#REF!</v>
      </c>
      <c r="AI46" s="8"/>
      <c r="AJ46" s="652" t="s">
        <v>126</v>
      </c>
      <c r="AK46" s="295"/>
      <c r="AL46" s="214"/>
      <c r="AM46" s="214"/>
      <c r="AN46" s="296">
        <f>+AN42*AL18</f>
        <v>0</v>
      </c>
      <c r="AO46" s="147" t="e">
        <f>+AN46*AN19</f>
        <v>#REF!</v>
      </c>
      <c r="AP46" s="8"/>
      <c r="AQ46" s="593" t="s">
        <v>150</v>
      </c>
      <c r="AR46" s="655" t="s">
        <v>232</v>
      </c>
      <c r="AS46" s="299"/>
      <c r="AT46" s="656" t="s">
        <v>205</v>
      </c>
      <c r="AU46" s="656"/>
      <c r="AV46" s="657">
        <f>+(AR32+AR33)*AS18/1000</f>
        <v>0</v>
      </c>
      <c r="AW46" s="626"/>
    </row>
    <row r="47" spans="1:54" ht="15" customHeight="1" thickBot="1">
      <c r="A47" s="658" t="s">
        <v>262</v>
      </c>
      <c r="B47" s="659" t="str">
        <f>CONCATENATE(A47," ",C21)</f>
        <v>IPC proyectado 2020</v>
      </c>
      <c r="C47" s="306"/>
      <c r="D47" s="307"/>
      <c r="E47" s="307"/>
      <c r="F47" s="308" t="e">
        <f>+F43*D19</f>
        <v>#REF!</v>
      </c>
      <c r="G47" s="223" t="e">
        <f>+F47*F19</f>
        <v>#REF!</v>
      </c>
      <c r="H47" s="8"/>
      <c r="I47" s="659" t="str">
        <f>B47</f>
        <v>IPC proyectado 2020</v>
      </c>
      <c r="J47" s="306"/>
      <c r="K47" s="307"/>
      <c r="L47" s="307"/>
      <c r="M47" s="308" t="e">
        <f>+M43*K19</f>
        <v>#REF!</v>
      </c>
      <c r="N47" s="223" t="e">
        <f>+M47*M19</f>
        <v>#REF!</v>
      </c>
      <c r="O47" s="8"/>
      <c r="P47" s="659" t="str">
        <f>I47</f>
        <v>IPC proyectado 2020</v>
      </c>
      <c r="Q47" s="306"/>
      <c r="R47" s="307"/>
      <c r="S47" s="307"/>
      <c r="T47" s="308" t="e">
        <f>+T43*R19</f>
        <v>#REF!</v>
      </c>
      <c r="U47" s="223" t="e">
        <f>+T47*T19</f>
        <v>#REF!</v>
      </c>
      <c r="V47" s="8"/>
      <c r="W47" s="660" t="s">
        <v>263</v>
      </c>
      <c r="X47" s="661"/>
      <c r="Y47" s="662"/>
      <c r="Z47" s="662"/>
      <c r="AA47" s="690" t="e">
        <f>+ROUND(AA43*Y19,0)</f>
        <v>#REF!</v>
      </c>
      <c r="AB47" s="8"/>
      <c r="AC47" s="659" t="str">
        <f>W47</f>
        <v>IPC proyectado 2024</v>
      </c>
      <c r="AD47" s="306"/>
      <c r="AE47" s="307"/>
      <c r="AF47" s="307"/>
      <c r="AG47" s="308" t="e">
        <f>+AG43*AE19</f>
        <v>#REF!</v>
      </c>
      <c r="AH47" s="223" t="e">
        <f>+AG47*AG19</f>
        <v>#REF!</v>
      </c>
      <c r="AI47" s="8"/>
      <c r="AJ47" s="659" t="str">
        <f>AC47</f>
        <v>IPC proyectado 2024</v>
      </c>
      <c r="AK47" s="306"/>
      <c r="AL47" s="307"/>
      <c r="AM47" s="307"/>
      <c r="AN47" s="308" t="e">
        <f>+AN43*AL19</f>
        <v>#REF!</v>
      </c>
      <c r="AO47" s="223" t="e">
        <f>+AN47*AN19</f>
        <v>#REF!</v>
      </c>
      <c r="AP47" s="8"/>
      <c r="AQ47" s="593" t="s">
        <v>264</v>
      </c>
      <c r="AR47" s="651">
        <f>+AR31*AS18/1000</f>
        <v>0</v>
      </c>
      <c r="AS47" s="24"/>
      <c r="AT47" s="901" t="s">
        <v>265</v>
      </c>
      <c r="AU47" s="902"/>
      <c r="AV47" s="651">
        <f>+AR34*AS18/1000</f>
        <v>0</v>
      </c>
      <c r="AW47" s="35"/>
    </row>
    <row r="48" spans="1:54" ht="15" customHeight="1" thickBot="1">
      <c r="A48" s="327"/>
      <c r="B48" s="663" t="s">
        <v>128</v>
      </c>
      <c r="C48" s="314"/>
      <c r="D48" s="315"/>
      <c r="E48" s="315"/>
      <c r="F48" s="664" t="e">
        <f>SUM(F45:F47)</f>
        <v>#REF!</v>
      </c>
      <c r="G48" s="665" t="e">
        <f>SUM(G45:G47)</f>
        <v>#REF!</v>
      </c>
      <c r="H48" s="8"/>
      <c r="I48" s="663" t="s">
        <v>128</v>
      </c>
      <c r="J48" s="314"/>
      <c r="K48" s="315"/>
      <c r="L48" s="315"/>
      <c r="M48" s="316" t="e">
        <f>SUM(M45:M47)</f>
        <v>#REF!</v>
      </c>
      <c r="N48" s="252" t="e">
        <f>SUM(N45:N47)</f>
        <v>#REF!</v>
      </c>
      <c r="O48" s="8"/>
      <c r="P48" s="663" t="s">
        <v>128</v>
      </c>
      <c r="Q48" s="314"/>
      <c r="R48" s="315"/>
      <c r="S48" s="315"/>
      <c r="T48" s="316" t="e">
        <f>SUM(T45:T47)</f>
        <v>#REF!</v>
      </c>
      <c r="U48" s="252" t="e">
        <f>SUM(U45:U47)</f>
        <v>#REF!</v>
      </c>
      <c r="V48" s="8"/>
      <c r="W48" s="666" t="s">
        <v>128</v>
      </c>
      <c r="X48" s="667"/>
      <c r="Y48" s="668"/>
      <c r="Z48" s="668"/>
      <c r="AA48" s="691" t="e">
        <f>SUM(AA45:AA47)</f>
        <v>#REF!</v>
      </c>
      <c r="AB48" s="8"/>
      <c r="AC48" s="663" t="s">
        <v>128</v>
      </c>
      <c r="AD48" s="314"/>
      <c r="AE48" s="315"/>
      <c r="AF48" s="315"/>
      <c r="AG48" s="316" t="e">
        <f>SUM(AG45:AG47)</f>
        <v>#REF!</v>
      </c>
      <c r="AH48" s="252" t="e">
        <f>SUM(AH45:AH47)</f>
        <v>#REF!</v>
      </c>
      <c r="AI48" s="8"/>
      <c r="AJ48" s="663" t="s">
        <v>128</v>
      </c>
      <c r="AK48" s="314"/>
      <c r="AL48" s="315"/>
      <c r="AM48" s="315"/>
      <c r="AN48" s="316" t="e">
        <f>SUM(AN45:AN47)</f>
        <v>#REF!</v>
      </c>
      <c r="AO48" s="252" t="e">
        <f>SUM(AO45:AO47)</f>
        <v>#REF!</v>
      </c>
      <c r="AP48" s="8"/>
      <c r="AQ48" s="669"/>
      <c r="AR48" s="333"/>
      <c r="AS48" s="333"/>
      <c r="AT48" s="333"/>
      <c r="AU48" s="333"/>
      <c r="AV48" s="333"/>
      <c r="AW48" s="670"/>
    </row>
    <row r="49" spans="1:49" ht="18.75" customHeight="1" thickBot="1">
      <c r="A49" s="327"/>
      <c r="B49" s="903" t="s">
        <v>266</v>
      </c>
      <c r="C49" s="904"/>
      <c r="D49" s="904"/>
      <c r="E49" s="904"/>
      <c r="F49" s="251" t="e">
        <f>+F43+F48</f>
        <v>#REF!</v>
      </c>
      <c r="G49" s="252" t="e">
        <f>+G43+G48</f>
        <v>#REF!</v>
      </c>
      <c r="H49" s="8"/>
      <c r="I49" s="903" t="str">
        <f>+B49</f>
        <v xml:space="preserve">TOTAL COSTO MANTENIMIENTO </v>
      </c>
      <c r="J49" s="904"/>
      <c r="K49" s="904"/>
      <c r="L49" s="904"/>
      <c r="M49" s="251" t="e">
        <f>+M43+M48</f>
        <v>#REF!</v>
      </c>
      <c r="N49" s="252" t="e">
        <f>+N43+N48</f>
        <v>#REF!</v>
      </c>
      <c r="O49" s="8"/>
      <c r="P49" s="903" t="str">
        <f>+I49</f>
        <v xml:space="preserve">TOTAL COSTO MANTENIMIENTO </v>
      </c>
      <c r="Q49" s="904"/>
      <c r="R49" s="904"/>
      <c r="S49" s="904"/>
      <c r="T49" s="251" t="e">
        <f>+T43+T48</f>
        <v>#REF!</v>
      </c>
      <c r="U49" s="252" t="e">
        <f>+U43+U48</f>
        <v>#REF!</v>
      </c>
      <c r="V49" s="8"/>
      <c r="W49" s="905" t="str">
        <f>+P49</f>
        <v xml:space="preserve">TOTAL COSTO MANTENIMIENTO </v>
      </c>
      <c r="X49" s="906"/>
      <c r="Y49" s="906"/>
      <c r="Z49" s="906"/>
      <c r="AA49" s="692" t="e">
        <f>+AA43+AA48</f>
        <v>#REF!</v>
      </c>
      <c r="AB49" s="8"/>
      <c r="AC49" s="903" t="str">
        <f>+W49</f>
        <v xml:space="preserve">TOTAL COSTO MANTENIMIENTO </v>
      </c>
      <c r="AD49" s="904"/>
      <c r="AE49" s="904"/>
      <c r="AF49" s="904"/>
      <c r="AG49" s="251" t="e">
        <f>+AG43+AG48</f>
        <v>#REF!</v>
      </c>
      <c r="AH49" s="252" t="e">
        <f>+AH43+AH48</f>
        <v>#REF!</v>
      </c>
      <c r="AI49" s="8"/>
      <c r="AJ49" s="903" t="str">
        <f>+AC49</f>
        <v xml:space="preserve">TOTAL COSTO MANTENIMIENTO </v>
      </c>
      <c r="AK49" s="904"/>
      <c r="AL49" s="904"/>
      <c r="AM49" s="904"/>
      <c r="AN49" s="251" t="e">
        <f>+AN43+AN48</f>
        <v>#REF!</v>
      </c>
      <c r="AO49" s="252" t="e">
        <f>+AO43+AO48</f>
        <v>#REF!</v>
      </c>
      <c r="AP49" s="8"/>
      <c r="AQ49" s="671"/>
      <c r="AR49" s="335"/>
      <c r="AS49" s="335"/>
      <c r="AT49" s="335"/>
      <c r="AU49" s="335"/>
      <c r="AV49" s="335"/>
      <c r="AW49" s="672"/>
    </row>
    <row r="50" spans="1:49" s="10" customFormat="1">
      <c r="A50" s="327"/>
      <c r="W50" s="320"/>
      <c r="X50" s="321"/>
      <c r="Y50" s="321"/>
      <c r="Z50" s="321"/>
      <c r="AA50" s="322"/>
    </row>
    <row r="51" spans="1:49" s="10" customFormat="1" ht="16.5" customHeight="1">
      <c r="A51" s="327"/>
      <c r="C51" s="767" t="s">
        <v>140</v>
      </c>
      <c r="D51" s="768"/>
      <c r="E51" s="114" t="s">
        <v>141</v>
      </c>
      <c r="F51" s="340" t="s">
        <v>142</v>
      </c>
      <c r="G51" s="114" t="s">
        <v>163</v>
      </c>
      <c r="J51" s="767" t="s">
        <v>140</v>
      </c>
      <c r="K51" s="768"/>
      <c r="L51" s="114" t="s">
        <v>141</v>
      </c>
      <c r="M51" s="340" t="s">
        <v>142</v>
      </c>
      <c r="N51" s="114" t="s">
        <v>163</v>
      </c>
      <c r="Q51" s="767" t="s">
        <v>140</v>
      </c>
      <c r="R51" s="768"/>
      <c r="S51" s="114" t="s">
        <v>141</v>
      </c>
      <c r="T51" s="340" t="s">
        <v>142</v>
      </c>
      <c r="U51" s="114" t="s">
        <v>163</v>
      </c>
      <c r="W51" s="320"/>
      <c r="X51" s="899" t="s">
        <v>140</v>
      </c>
      <c r="Y51" s="900"/>
      <c r="Z51" s="673" t="s">
        <v>141</v>
      </c>
      <c r="AA51" s="674" t="s">
        <v>142</v>
      </c>
      <c r="AD51" s="767" t="s">
        <v>140</v>
      </c>
      <c r="AE51" s="768"/>
      <c r="AF51" s="114" t="s">
        <v>141</v>
      </c>
      <c r="AG51" s="340" t="s">
        <v>142</v>
      </c>
      <c r="AH51" s="114" t="s">
        <v>163</v>
      </c>
      <c r="AK51" s="767" t="s">
        <v>140</v>
      </c>
      <c r="AL51" s="768"/>
      <c r="AM51" s="114" t="s">
        <v>141</v>
      </c>
      <c r="AN51" s="340" t="s">
        <v>142</v>
      </c>
      <c r="AO51" s="114" t="s">
        <v>163</v>
      </c>
    </row>
    <row r="52" spans="1:49" s="10" customFormat="1" ht="17.25" customHeight="1">
      <c r="A52" s="327"/>
      <c r="C52" s="769" t="s">
        <v>146</v>
      </c>
      <c r="D52" s="769"/>
      <c r="E52" s="344"/>
      <c r="F52" s="345" t="e">
        <f>+F49*E52</f>
        <v>#REF!</v>
      </c>
      <c r="G52" s="345" t="e">
        <f>+G49*E52</f>
        <v>#REF!</v>
      </c>
      <c r="J52" s="769" t="s">
        <v>146</v>
      </c>
      <c r="K52" s="769"/>
      <c r="L52" s="344"/>
      <c r="M52" s="345" t="e">
        <f>+M49*L52</f>
        <v>#REF!</v>
      </c>
      <c r="N52" s="345" t="e">
        <f>+N49*L52</f>
        <v>#REF!</v>
      </c>
      <c r="Q52" s="769" t="s">
        <v>146</v>
      </c>
      <c r="R52" s="769"/>
      <c r="S52" s="344"/>
      <c r="T52" s="345" t="e">
        <f>+T49*S52</f>
        <v>#REF!</v>
      </c>
      <c r="U52" s="345" t="e">
        <f>+U49*S52</f>
        <v>#REF!</v>
      </c>
      <c r="W52" s="320"/>
      <c r="X52" s="907" t="s">
        <v>146</v>
      </c>
      <c r="Y52" s="907"/>
      <c r="Z52" s="467">
        <v>0.22</v>
      </c>
      <c r="AA52" s="675" t="e">
        <f>+ROUND(AA49*Z52,0)</f>
        <v>#REF!</v>
      </c>
      <c r="AD52" s="769" t="s">
        <v>146</v>
      </c>
      <c r="AE52" s="769"/>
      <c r="AF52" s="344"/>
      <c r="AG52" s="345" t="e">
        <f>+AG49*AF52</f>
        <v>#REF!</v>
      </c>
      <c r="AH52" s="345" t="e">
        <f>+AH49*AF52</f>
        <v>#REF!</v>
      </c>
      <c r="AK52" s="769" t="s">
        <v>146</v>
      </c>
      <c r="AL52" s="769"/>
      <c r="AM52" s="344"/>
      <c r="AN52" s="345" t="e">
        <f>+AN49*AM52</f>
        <v>#REF!</v>
      </c>
      <c r="AO52" s="345" t="e">
        <f>+AO49*AM52</f>
        <v>#REF!</v>
      </c>
    </row>
    <row r="53" spans="1:49" s="10" customFormat="1">
      <c r="A53" s="327"/>
      <c r="B53" s="327"/>
      <c r="C53" s="769" t="s">
        <v>149</v>
      </c>
      <c r="D53" s="769"/>
      <c r="E53" s="344"/>
      <c r="F53" s="347" t="e">
        <f>+F49*E53</f>
        <v>#REF!</v>
      </c>
      <c r="G53" s="345" t="e">
        <f>+G49*E53</f>
        <v>#REF!</v>
      </c>
      <c r="I53" s="327"/>
      <c r="J53" s="769" t="s">
        <v>149</v>
      </c>
      <c r="K53" s="769"/>
      <c r="L53" s="344"/>
      <c r="M53" s="347" t="e">
        <f>+M49*L53</f>
        <v>#REF!</v>
      </c>
      <c r="N53" s="345" t="e">
        <f>+N49*L53</f>
        <v>#REF!</v>
      </c>
      <c r="P53" s="327"/>
      <c r="Q53" s="769" t="s">
        <v>149</v>
      </c>
      <c r="R53" s="769"/>
      <c r="S53" s="344"/>
      <c r="T53" s="347" t="e">
        <f>+T49*S53</f>
        <v>#REF!</v>
      </c>
      <c r="U53" s="345" t="e">
        <f>+U49*S53</f>
        <v>#REF!</v>
      </c>
      <c r="W53" s="471"/>
      <c r="X53" s="907" t="s">
        <v>149</v>
      </c>
      <c r="Y53" s="907"/>
      <c r="Z53" s="467">
        <v>0.03</v>
      </c>
      <c r="AA53" s="676" t="e">
        <f>+ROUND(AA49*Z53,0)</f>
        <v>#REF!</v>
      </c>
      <c r="AC53" s="327"/>
      <c r="AD53" s="769" t="s">
        <v>149</v>
      </c>
      <c r="AE53" s="769"/>
      <c r="AF53" s="344"/>
      <c r="AG53" s="347" t="e">
        <f>+AG49*AF53</f>
        <v>#REF!</v>
      </c>
      <c r="AH53" s="345" t="e">
        <f>+AH49*AF53</f>
        <v>#REF!</v>
      </c>
      <c r="AJ53" s="327"/>
      <c r="AK53" s="769" t="s">
        <v>149</v>
      </c>
      <c r="AL53" s="769"/>
      <c r="AM53" s="344"/>
      <c r="AN53" s="347" t="e">
        <f>+AN49*AM53</f>
        <v>#REF!</v>
      </c>
      <c r="AO53" s="345" t="e">
        <f>+AO49*AM53</f>
        <v>#REF!</v>
      </c>
    </row>
    <row r="54" spans="1:49" s="10" customFormat="1">
      <c r="C54" s="769" t="s">
        <v>152</v>
      </c>
      <c r="D54" s="769"/>
      <c r="E54" s="344"/>
      <c r="F54" s="345" t="e">
        <f>+F49*E54</f>
        <v>#REF!</v>
      </c>
      <c r="G54" s="345" t="e">
        <f>+G49*E54</f>
        <v>#REF!</v>
      </c>
      <c r="J54" s="769" t="s">
        <v>152</v>
      </c>
      <c r="K54" s="769"/>
      <c r="L54" s="344"/>
      <c r="M54" s="345" t="e">
        <f>+M49*L54</f>
        <v>#REF!</v>
      </c>
      <c r="N54" s="345" t="e">
        <f>+N49*L54</f>
        <v>#REF!</v>
      </c>
      <c r="Q54" s="769" t="s">
        <v>152</v>
      </c>
      <c r="R54" s="769"/>
      <c r="S54" s="344"/>
      <c r="T54" s="345" t="e">
        <f>+T49*S54</f>
        <v>#REF!</v>
      </c>
      <c r="U54" s="345" t="e">
        <f>+U49*S54</f>
        <v>#REF!</v>
      </c>
      <c r="W54" s="320"/>
      <c r="X54" s="907" t="s">
        <v>152</v>
      </c>
      <c r="Y54" s="907"/>
      <c r="Z54" s="467">
        <v>0.05</v>
      </c>
      <c r="AA54" s="675" t="e">
        <f>+ROUND(AA49*Z54,0)</f>
        <v>#REF!</v>
      </c>
      <c r="AD54" s="769" t="s">
        <v>152</v>
      </c>
      <c r="AE54" s="769"/>
      <c r="AF54" s="344"/>
      <c r="AG54" s="345" t="e">
        <f>+AG49*AF54</f>
        <v>#REF!</v>
      </c>
      <c r="AH54" s="345" t="e">
        <f>+AH49*AF54</f>
        <v>#REF!</v>
      </c>
      <c r="AK54" s="769" t="s">
        <v>152</v>
      </c>
      <c r="AL54" s="769"/>
      <c r="AM54" s="344"/>
      <c r="AN54" s="345" t="e">
        <f>+AN49*AM54</f>
        <v>#REF!</v>
      </c>
      <c r="AO54" s="345" t="e">
        <f>+AO49*AM54</f>
        <v>#REF!</v>
      </c>
    </row>
    <row r="55" spans="1:49" s="10" customFormat="1">
      <c r="C55" s="769" t="s">
        <v>155</v>
      </c>
      <c r="D55" s="769"/>
      <c r="E55" s="344"/>
      <c r="F55" s="345" t="e">
        <f>+F54*E55</f>
        <v>#REF!</v>
      </c>
      <c r="G55" s="345" t="e">
        <f>+G54*E55</f>
        <v>#REF!</v>
      </c>
      <c r="J55" s="769" t="s">
        <v>155</v>
      </c>
      <c r="K55" s="769"/>
      <c r="L55" s="344"/>
      <c r="M55" s="345" t="e">
        <f>+M54*L55</f>
        <v>#REF!</v>
      </c>
      <c r="N55" s="345" t="e">
        <f>+N54*L55</f>
        <v>#REF!</v>
      </c>
      <c r="Q55" s="769" t="s">
        <v>155</v>
      </c>
      <c r="R55" s="769"/>
      <c r="S55" s="344"/>
      <c r="T55" s="345" t="e">
        <f>+T54*S55</f>
        <v>#REF!</v>
      </c>
      <c r="U55" s="345" t="e">
        <f>+U54*S55</f>
        <v>#REF!</v>
      </c>
      <c r="W55" s="320"/>
      <c r="X55" s="907" t="s">
        <v>155</v>
      </c>
      <c r="Y55" s="907"/>
      <c r="Z55" s="467">
        <v>0.19</v>
      </c>
      <c r="AA55" s="675" t="e">
        <f>+ROUND(AA54*Z55,0)</f>
        <v>#REF!</v>
      </c>
      <c r="AD55" s="769" t="s">
        <v>155</v>
      </c>
      <c r="AE55" s="769"/>
      <c r="AF55" s="344"/>
      <c r="AG55" s="345" t="e">
        <f>+AG54*AF55</f>
        <v>#REF!</v>
      </c>
      <c r="AH55" s="345" t="e">
        <f>+AH54*AF55</f>
        <v>#REF!</v>
      </c>
      <c r="AK55" s="769" t="s">
        <v>155</v>
      </c>
      <c r="AL55" s="769"/>
      <c r="AM55" s="344"/>
      <c r="AN55" s="345" t="e">
        <f>+AN54*AM55</f>
        <v>#REF!</v>
      </c>
      <c r="AO55" s="345" t="e">
        <f>+AO54*AM55</f>
        <v>#REF!</v>
      </c>
    </row>
    <row r="56" spans="1:49" s="10" customFormat="1">
      <c r="C56" s="772" t="s">
        <v>158</v>
      </c>
      <c r="D56" s="772"/>
      <c r="E56" s="772"/>
      <c r="F56" s="772"/>
      <c r="G56" s="354" t="e">
        <f>SUM(G52:G55)</f>
        <v>#REF!</v>
      </c>
      <c r="J56" s="772" t="s">
        <v>158</v>
      </c>
      <c r="K56" s="772"/>
      <c r="L56" s="772"/>
      <c r="M56" s="772"/>
      <c r="N56" s="354" t="e">
        <f>SUM(N52:N55)</f>
        <v>#REF!</v>
      </c>
      <c r="Q56" s="772" t="s">
        <v>158</v>
      </c>
      <c r="R56" s="772"/>
      <c r="S56" s="772"/>
      <c r="T56" s="772"/>
      <c r="U56" s="354" t="e">
        <f>SUM(U52:U55)</f>
        <v>#REF!</v>
      </c>
      <c r="W56" s="320"/>
      <c r="X56" s="907" t="s">
        <v>158</v>
      </c>
      <c r="Y56" s="907"/>
      <c r="Z56" s="467"/>
      <c r="AA56" s="675" t="e">
        <f>SUM(AA52:AA55)</f>
        <v>#REF!</v>
      </c>
      <c r="AD56" s="772" t="s">
        <v>158</v>
      </c>
      <c r="AE56" s="772"/>
      <c r="AF56" s="772"/>
      <c r="AG56" s="772"/>
      <c r="AH56" s="354" t="e">
        <f>SUM(AH52:AH55)</f>
        <v>#REF!</v>
      </c>
      <c r="AK56" s="772" t="s">
        <v>158</v>
      </c>
      <c r="AL56" s="772"/>
      <c r="AM56" s="772"/>
      <c r="AN56" s="772"/>
      <c r="AO56" s="354" t="e">
        <f>SUM(AO52:AO55)</f>
        <v>#REF!</v>
      </c>
    </row>
    <row r="57" spans="1:49" s="10" customFormat="1" ht="15.75" thickBot="1">
      <c r="C57" s="763" t="s">
        <v>161</v>
      </c>
      <c r="D57" s="763"/>
      <c r="E57" s="763"/>
      <c r="F57" s="355" t="e">
        <f>SUM(F52:F55)+F49</f>
        <v>#REF!</v>
      </c>
      <c r="G57" s="355" t="e">
        <f>SUM(G52:G55)+G49</f>
        <v>#REF!</v>
      </c>
      <c r="J57" s="763" t="s">
        <v>161</v>
      </c>
      <c r="K57" s="763"/>
      <c r="L57" s="763"/>
      <c r="M57" s="355" t="e">
        <f>SUM(M52:M55)+M49</f>
        <v>#REF!</v>
      </c>
      <c r="N57" s="355" t="e">
        <f>SUM(N52:N55)+N49</f>
        <v>#REF!</v>
      </c>
      <c r="Q57" s="763" t="s">
        <v>161</v>
      </c>
      <c r="R57" s="763"/>
      <c r="S57" s="763"/>
      <c r="T57" s="355" t="e">
        <f>SUM(T52:T55)+T49</f>
        <v>#REF!</v>
      </c>
      <c r="U57" s="355" t="e">
        <f>SUM(U52:U55)+U49</f>
        <v>#REF!</v>
      </c>
      <c r="W57" s="337"/>
      <c r="X57" s="909" t="s">
        <v>267</v>
      </c>
      <c r="Y57" s="909"/>
      <c r="Z57" s="909"/>
      <c r="AA57" s="677" t="e">
        <f>+AA56+AA49</f>
        <v>#REF!</v>
      </c>
      <c r="AD57" s="763" t="s">
        <v>161</v>
      </c>
      <c r="AE57" s="763"/>
      <c r="AF57" s="763"/>
      <c r="AG57" s="355" t="e">
        <f>SUM(AG52:AG55)+AG49</f>
        <v>#REF!</v>
      </c>
      <c r="AH57" s="355" t="e">
        <f>SUM(AH52:AH55)+AH49</f>
        <v>#REF!</v>
      </c>
      <c r="AK57" s="763" t="s">
        <v>161</v>
      </c>
      <c r="AL57" s="763"/>
      <c r="AM57" s="763"/>
      <c r="AN57" s="355" t="e">
        <f>SUM(AN52:AN55)+AN49</f>
        <v>#REF!</v>
      </c>
      <c r="AO57" s="355" t="e">
        <f>SUM(AO52:AO55)+AO49</f>
        <v>#REF!</v>
      </c>
    </row>
    <row r="58" spans="1:49" s="10" customFormat="1" ht="20.45" customHeight="1"/>
    <row r="59" spans="1:49" s="10" customFormat="1"/>
    <row r="60" spans="1:49" s="10" customFormat="1"/>
    <row r="61" spans="1:49" s="10" customFormat="1"/>
    <row r="62" spans="1:49" s="10" customFormat="1"/>
    <row r="63" spans="1:49" s="10" customFormat="1"/>
    <row r="64" spans="1:49" s="10" customFormat="1"/>
    <row r="65" spans="1:49" s="10" customFormat="1">
      <c r="A65" s="363"/>
      <c r="B65" s="363"/>
      <c r="C65" s="908" t="s">
        <v>268</v>
      </c>
      <c r="D65" s="908"/>
      <c r="E65" s="908"/>
      <c r="AW65" s="356"/>
    </row>
    <row r="66" spans="1:49" s="10" customFormat="1">
      <c r="A66" s="317">
        <v>1</v>
      </c>
      <c r="B66" s="678" t="s">
        <v>269</v>
      </c>
      <c r="C66" s="317">
        <v>1</v>
      </c>
      <c r="D66" s="679" t="s">
        <v>270</v>
      </c>
      <c r="E66" s="680"/>
      <c r="F66" s="678" t="s">
        <v>271</v>
      </c>
    </row>
    <row r="67" spans="1:49" s="10" customFormat="1">
      <c r="A67" s="317">
        <v>2</v>
      </c>
      <c r="B67" s="681" t="s">
        <v>272</v>
      </c>
      <c r="C67" s="317">
        <v>2</v>
      </c>
      <c r="D67" s="679" t="s">
        <v>273</v>
      </c>
      <c r="E67" s="680"/>
      <c r="F67" s="678" t="s">
        <v>274</v>
      </c>
    </row>
    <row r="68" spans="1:49" s="10" customFormat="1">
      <c r="A68" s="317">
        <v>3</v>
      </c>
      <c r="B68" s="681" t="s">
        <v>275</v>
      </c>
      <c r="C68" s="317">
        <v>3</v>
      </c>
      <c r="D68" s="679" t="s">
        <v>276</v>
      </c>
      <c r="E68" s="680"/>
      <c r="F68" s="681" t="s">
        <v>277</v>
      </c>
    </row>
    <row r="69" spans="1:49" s="10" customFormat="1">
      <c r="A69" s="317">
        <v>4</v>
      </c>
      <c r="B69" s="681" t="s">
        <v>27</v>
      </c>
      <c r="C69" s="317">
        <v>4</v>
      </c>
      <c r="D69" s="679" t="s">
        <v>278</v>
      </c>
      <c r="E69" s="680"/>
      <c r="F69" s="681" t="s">
        <v>279</v>
      </c>
    </row>
    <row r="70" spans="1:49" s="10" customFormat="1">
      <c r="A70" s="317">
        <v>5</v>
      </c>
      <c r="B70" s="681" t="s">
        <v>280</v>
      </c>
      <c r="C70" s="317">
        <v>5</v>
      </c>
      <c r="D70" s="679" t="s">
        <v>43</v>
      </c>
      <c r="E70" s="680"/>
      <c r="F70" s="678" t="s">
        <v>281</v>
      </c>
    </row>
    <row r="71" spans="1:49" s="10" customFormat="1">
      <c r="A71" s="317">
        <v>6</v>
      </c>
      <c r="B71" s="681" t="s">
        <v>282</v>
      </c>
      <c r="C71" s="317">
        <v>6</v>
      </c>
      <c r="D71" s="679" t="s">
        <v>283</v>
      </c>
      <c r="E71" s="680"/>
      <c r="F71" s="678" t="s">
        <v>284</v>
      </c>
    </row>
    <row r="72" spans="1:49" s="10" customFormat="1">
      <c r="A72" s="317">
        <v>7</v>
      </c>
      <c r="B72" s="678" t="s">
        <v>271</v>
      </c>
      <c r="C72" s="317">
        <v>7</v>
      </c>
      <c r="D72" s="679" t="s">
        <v>285</v>
      </c>
      <c r="E72" s="680"/>
      <c r="F72" s="678" t="s">
        <v>38</v>
      </c>
    </row>
    <row r="73" spans="1:49" s="10" customFormat="1">
      <c r="A73" s="317">
        <v>8</v>
      </c>
      <c r="B73" s="678" t="s">
        <v>274</v>
      </c>
      <c r="C73" s="317">
        <v>8</v>
      </c>
      <c r="D73" s="679" t="s">
        <v>286</v>
      </c>
      <c r="E73" s="680"/>
    </row>
    <row r="74" spans="1:49" s="10" customFormat="1">
      <c r="A74" s="317">
        <v>9</v>
      </c>
      <c r="B74" s="681" t="s">
        <v>277</v>
      </c>
      <c r="C74" s="317">
        <v>9</v>
      </c>
      <c r="D74" s="679" t="s">
        <v>287</v>
      </c>
      <c r="E74" s="680"/>
    </row>
    <row r="75" spans="1:49" s="10" customFormat="1">
      <c r="A75" s="317">
        <v>10</v>
      </c>
      <c r="B75" s="681" t="s">
        <v>279</v>
      </c>
      <c r="C75" s="317">
        <v>10</v>
      </c>
      <c r="D75" s="679" t="s">
        <v>288</v>
      </c>
      <c r="E75" s="680"/>
    </row>
    <row r="76" spans="1:49" s="10" customFormat="1">
      <c r="A76" s="317">
        <v>11</v>
      </c>
      <c r="B76" s="681" t="s">
        <v>289</v>
      </c>
      <c r="C76" s="317">
        <v>11</v>
      </c>
      <c r="D76" s="679" t="s">
        <v>290</v>
      </c>
      <c r="E76" s="680"/>
    </row>
    <row r="77" spans="1:49" s="10" customFormat="1">
      <c r="A77" s="317">
        <v>12</v>
      </c>
      <c r="B77" s="678" t="s">
        <v>291</v>
      </c>
      <c r="C77" s="317">
        <v>12</v>
      </c>
      <c r="D77" s="679" t="s">
        <v>292</v>
      </c>
      <c r="E77" s="680"/>
    </row>
    <row r="78" spans="1:49" s="10" customFormat="1">
      <c r="A78" s="317">
        <v>13</v>
      </c>
      <c r="B78" s="678" t="s">
        <v>281</v>
      </c>
      <c r="C78" s="317">
        <v>13</v>
      </c>
      <c r="D78" s="679" t="s">
        <v>293</v>
      </c>
      <c r="E78" s="680"/>
    </row>
    <row r="79" spans="1:49" s="10" customFormat="1">
      <c r="A79" s="317">
        <v>14</v>
      </c>
      <c r="B79" s="678" t="s">
        <v>284</v>
      </c>
      <c r="C79" s="317">
        <v>14</v>
      </c>
      <c r="D79" s="679" t="s">
        <v>294</v>
      </c>
      <c r="E79" s="680"/>
    </row>
    <row r="80" spans="1:49" s="10" customFormat="1">
      <c r="A80" s="317">
        <v>15</v>
      </c>
      <c r="B80" s="681" t="s">
        <v>295</v>
      </c>
      <c r="C80" s="317">
        <v>15</v>
      </c>
      <c r="D80" s="679" t="s">
        <v>296</v>
      </c>
      <c r="E80" s="680"/>
    </row>
    <row r="81" spans="1:52" s="10" customFormat="1">
      <c r="A81" s="317">
        <v>16</v>
      </c>
      <c r="B81" s="678" t="s">
        <v>297</v>
      </c>
      <c r="C81" s="317">
        <v>16</v>
      </c>
      <c r="D81" s="679" t="s">
        <v>298</v>
      </c>
      <c r="E81" s="680"/>
    </row>
    <row r="82" spans="1:52" s="10" customFormat="1">
      <c r="A82" s="317">
        <v>17</v>
      </c>
      <c r="B82" s="681" t="s">
        <v>299</v>
      </c>
      <c r="C82" s="317">
        <v>17</v>
      </c>
      <c r="D82" s="679" t="s">
        <v>300</v>
      </c>
      <c r="E82" s="680"/>
    </row>
    <row r="83" spans="1:52" s="10" customFormat="1">
      <c r="A83" s="317">
        <v>18</v>
      </c>
      <c r="B83" s="681" t="s">
        <v>38</v>
      </c>
      <c r="C83" s="317">
        <v>18</v>
      </c>
      <c r="D83" s="679" t="s">
        <v>38</v>
      </c>
      <c r="E83" s="680"/>
    </row>
    <row r="84" spans="1:52" s="10" customFormat="1">
      <c r="A84" s="317">
        <v>19</v>
      </c>
      <c r="B84" s="681" t="s">
        <v>39</v>
      </c>
      <c r="C84" s="363"/>
      <c r="D84" s="363"/>
      <c r="E84" s="363"/>
    </row>
    <row r="85" spans="1:52" s="10" customFormat="1">
      <c r="A85" s="317">
        <v>20</v>
      </c>
      <c r="B85" s="681" t="s">
        <v>301</v>
      </c>
      <c r="C85" s="363"/>
      <c r="D85" s="363"/>
      <c r="E85" s="363"/>
    </row>
    <row r="86" spans="1:52">
      <c r="A86" s="317">
        <v>21</v>
      </c>
      <c r="B86" s="678" t="s">
        <v>302</v>
      </c>
      <c r="C86" s="363"/>
      <c r="D86" s="363"/>
      <c r="E86" s="363"/>
      <c r="F86" s="10"/>
      <c r="G86" s="10"/>
      <c r="I86" s="10"/>
      <c r="J86" s="10"/>
      <c r="K86" s="10"/>
      <c r="L86" s="10"/>
      <c r="M86" s="10"/>
      <c r="N86" s="10"/>
      <c r="P86" s="10"/>
      <c r="Q86" s="10"/>
      <c r="R86" s="10"/>
      <c r="S86" s="10"/>
      <c r="T86" s="10"/>
      <c r="U86" s="10"/>
      <c r="W86" s="10"/>
      <c r="X86" s="10"/>
      <c r="Y86" s="10"/>
      <c r="Z86" s="10"/>
      <c r="AA86" s="10"/>
      <c r="AC86" s="10"/>
      <c r="AD86" s="10"/>
      <c r="AE86" s="10"/>
      <c r="AF86" s="10"/>
      <c r="AG86" s="10"/>
      <c r="AH86" s="10"/>
      <c r="AJ86" s="10"/>
      <c r="AK86" s="10"/>
      <c r="AL86" s="10"/>
      <c r="AM86" s="10"/>
      <c r="AN86" s="10"/>
      <c r="AO86" s="10"/>
      <c r="AY86" s="311"/>
      <c r="AZ86" s="311"/>
    </row>
    <row r="87" spans="1:52">
      <c r="A87" s="317">
        <v>22</v>
      </c>
      <c r="B87" s="681" t="s">
        <v>38</v>
      </c>
      <c r="C87" s="363"/>
      <c r="D87" s="363"/>
      <c r="E87" s="363"/>
      <c r="F87" s="10"/>
      <c r="G87" s="10"/>
      <c r="I87" s="10"/>
      <c r="J87" s="10"/>
      <c r="K87" s="10"/>
      <c r="L87" s="10"/>
      <c r="M87" s="10"/>
      <c r="N87" s="10"/>
      <c r="P87" s="10"/>
      <c r="Q87" s="10"/>
      <c r="R87" s="10"/>
      <c r="S87" s="10"/>
      <c r="T87" s="10"/>
      <c r="U87" s="10"/>
      <c r="W87" s="10"/>
      <c r="X87" s="10"/>
      <c r="Y87" s="10"/>
      <c r="Z87" s="10"/>
      <c r="AA87" s="10"/>
      <c r="AC87" s="10"/>
      <c r="AD87" s="10"/>
      <c r="AE87" s="10"/>
      <c r="AF87" s="10"/>
      <c r="AG87" s="10"/>
      <c r="AH87" s="10"/>
      <c r="AJ87" s="10"/>
      <c r="AK87" s="10"/>
      <c r="AL87" s="10"/>
      <c r="AM87" s="10"/>
      <c r="AN87" s="10"/>
      <c r="AO87" s="10"/>
      <c r="AY87" s="311"/>
      <c r="AZ87" s="311"/>
    </row>
    <row r="88" spans="1:52">
      <c r="A88" s="317">
        <v>23</v>
      </c>
      <c r="B88" s="681" t="s">
        <v>303</v>
      </c>
      <c r="C88" s="363"/>
      <c r="D88" s="363"/>
      <c r="E88" s="363"/>
      <c r="F88" s="10"/>
      <c r="G88" s="10"/>
      <c r="I88" s="10"/>
      <c r="J88" s="10"/>
      <c r="K88" s="10"/>
      <c r="L88" s="10"/>
      <c r="M88" s="10"/>
      <c r="N88" s="10"/>
      <c r="P88" s="10"/>
      <c r="Q88" s="10"/>
      <c r="R88" s="10"/>
      <c r="S88" s="10"/>
      <c r="T88" s="10"/>
      <c r="U88" s="10"/>
      <c r="W88" s="10"/>
      <c r="X88" s="10"/>
      <c r="Y88" s="10"/>
      <c r="Z88" s="10"/>
      <c r="AA88" s="10"/>
      <c r="AC88" s="10"/>
      <c r="AD88" s="10"/>
      <c r="AE88" s="10"/>
      <c r="AF88" s="10"/>
      <c r="AG88" s="10"/>
      <c r="AH88" s="10"/>
      <c r="AJ88" s="10"/>
      <c r="AK88" s="10"/>
      <c r="AL88" s="10"/>
      <c r="AM88" s="10"/>
      <c r="AN88" s="10"/>
      <c r="AO88" s="10"/>
      <c r="AY88" s="311"/>
      <c r="AZ88" s="311"/>
    </row>
    <row r="89" spans="1:52">
      <c r="A89" s="317">
        <v>24</v>
      </c>
      <c r="B89" s="678" t="s">
        <v>304</v>
      </c>
      <c r="C89" s="363"/>
      <c r="D89" s="363"/>
      <c r="E89" s="363"/>
      <c r="F89" s="10"/>
      <c r="G89" s="10"/>
      <c r="I89" s="10"/>
      <c r="J89" s="10"/>
      <c r="K89" s="10"/>
      <c r="L89" s="10"/>
      <c r="M89" s="10"/>
      <c r="N89" s="10"/>
      <c r="P89" s="10"/>
      <c r="Q89" s="10"/>
      <c r="R89" s="10"/>
      <c r="S89" s="10"/>
      <c r="T89" s="10"/>
      <c r="U89" s="10"/>
      <c r="W89" s="10"/>
      <c r="X89" s="10"/>
      <c r="Y89" s="10"/>
      <c r="Z89" s="10"/>
      <c r="AA89" s="10"/>
      <c r="AC89" s="10"/>
      <c r="AD89" s="10"/>
      <c r="AE89" s="10"/>
      <c r="AF89" s="10"/>
      <c r="AG89" s="10"/>
      <c r="AH89" s="10"/>
      <c r="AJ89" s="10"/>
      <c r="AK89" s="10"/>
      <c r="AL89" s="10"/>
      <c r="AM89" s="10"/>
      <c r="AN89" s="10"/>
      <c r="AO89" s="10"/>
      <c r="AY89" s="311"/>
      <c r="AZ89" s="311"/>
    </row>
    <row r="90" spans="1:52">
      <c r="A90" s="317">
        <v>25</v>
      </c>
      <c r="B90" s="681" t="s">
        <v>305</v>
      </c>
      <c r="C90" s="363"/>
      <c r="D90" s="363"/>
      <c r="E90" s="363"/>
      <c r="F90" s="10"/>
      <c r="G90" s="10"/>
      <c r="I90" s="10"/>
      <c r="J90" s="10"/>
      <c r="K90" s="10"/>
      <c r="L90" s="10"/>
      <c r="M90" s="10"/>
      <c r="N90" s="10"/>
      <c r="P90" s="10"/>
      <c r="Q90" s="10"/>
      <c r="R90" s="10"/>
      <c r="S90" s="10"/>
      <c r="T90" s="10"/>
      <c r="U90" s="10"/>
      <c r="W90" s="10"/>
      <c r="X90" s="10"/>
      <c r="Y90" s="10"/>
      <c r="Z90" s="10"/>
      <c r="AA90" s="10"/>
      <c r="AC90" s="10"/>
      <c r="AD90" s="10"/>
      <c r="AE90" s="10"/>
      <c r="AF90" s="10"/>
      <c r="AG90" s="10"/>
      <c r="AH90" s="10"/>
      <c r="AJ90" s="10"/>
      <c r="AK90" s="10"/>
      <c r="AL90" s="10"/>
      <c r="AM90" s="10"/>
      <c r="AN90" s="10"/>
      <c r="AO90" s="10"/>
      <c r="AY90" s="311"/>
      <c r="AZ90" s="311"/>
    </row>
    <row r="91" spans="1:52">
      <c r="A91" s="317">
        <v>26</v>
      </c>
      <c r="B91" s="681" t="s">
        <v>38</v>
      </c>
      <c r="C91" s="363"/>
      <c r="D91" s="363"/>
      <c r="E91" s="363"/>
      <c r="F91" s="10"/>
      <c r="G91" s="10"/>
      <c r="I91" s="10"/>
      <c r="J91" s="10"/>
      <c r="K91" s="10"/>
      <c r="L91" s="10"/>
      <c r="M91" s="10"/>
      <c r="N91" s="10"/>
      <c r="P91" s="10"/>
      <c r="Q91" s="10"/>
      <c r="R91" s="10"/>
      <c r="S91" s="10"/>
      <c r="T91" s="10"/>
      <c r="U91" s="10"/>
      <c r="W91" s="10"/>
      <c r="X91" s="10"/>
      <c r="Y91" s="10"/>
      <c r="Z91" s="10"/>
      <c r="AA91" s="10"/>
      <c r="AC91" s="10"/>
      <c r="AD91" s="10"/>
      <c r="AE91" s="10"/>
      <c r="AF91" s="10"/>
      <c r="AG91" s="10"/>
      <c r="AH91" s="10"/>
      <c r="AJ91" s="10"/>
      <c r="AK91" s="10"/>
      <c r="AL91" s="10"/>
      <c r="AM91" s="10"/>
      <c r="AN91" s="10"/>
      <c r="AO91" s="10"/>
      <c r="AY91" s="311"/>
      <c r="AZ91" s="311"/>
    </row>
    <row r="92" spans="1:52">
      <c r="A92" s="317"/>
      <c r="B92" s="678" t="s">
        <v>115</v>
      </c>
      <c r="C92" s="363"/>
      <c r="D92" s="363"/>
      <c r="E92" s="363"/>
      <c r="F92" s="10"/>
      <c r="G92" s="10"/>
      <c r="I92" s="10"/>
      <c r="J92" s="10"/>
      <c r="K92" s="10"/>
      <c r="L92" s="10"/>
      <c r="M92" s="10"/>
      <c r="N92" s="10"/>
      <c r="P92" s="10"/>
      <c r="Q92" s="10"/>
      <c r="R92" s="10"/>
      <c r="S92" s="10"/>
      <c r="T92" s="10"/>
      <c r="U92" s="10"/>
      <c r="W92" s="10"/>
      <c r="X92" s="10"/>
      <c r="Y92" s="10"/>
      <c r="Z92" s="10"/>
      <c r="AA92" s="10"/>
      <c r="AC92" s="10"/>
      <c r="AD92" s="10"/>
      <c r="AE92" s="10"/>
      <c r="AF92" s="10"/>
      <c r="AG92" s="10"/>
      <c r="AH92" s="10"/>
      <c r="AJ92" s="10"/>
      <c r="AK92" s="10"/>
      <c r="AL92" s="10"/>
      <c r="AM92" s="10"/>
      <c r="AN92" s="10"/>
      <c r="AO92" s="10"/>
      <c r="AY92" s="311"/>
      <c r="AZ92" s="311"/>
    </row>
    <row r="93" spans="1:52">
      <c r="A93" s="363"/>
      <c r="B93" s="363"/>
      <c r="C93" s="363"/>
      <c r="D93" s="363"/>
      <c r="E93" s="363"/>
      <c r="F93" s="10"/>
      <c r="G93" s="10"/>
      <c r="I93" s="10"/>
      <c r="J93" s="10"/>
      <c r="K93" s="10"/>
      <c r="L93" s="10"/>
      <c r="M93" s="10"/>
      <c r="N93" s="10"/>
      <c r="P93" s="10"/>
      <c r="Q93" s="10"/>
      <c r="R93" s="10"/>
      <c r="S93" s="10"/>
      <c r="T93" s="10"/>
      <c r="U93" s="10"/>
      <c r="W93" s="10"/>
      <c r="X93" s="10"/>
      <c r="Y93" s="10"/>
      <c r="Z93" s="10"/>
      <c r="AA93" s="10"/>
      <c r="AC93" s="10"/>
      <c r="AD93" s="10"/>
      <c r="AE93" s="10"/>
      <c r="AF93" s="10"/>
      <c r="AG93" s="10"/>
      <c r="AH93" s="10"/>
      <c r="AJ93" s="10"/>
      <c r="AK93" s="10"/>
      <c r="AL93" s="10"/>
      <c r="AM93" s="10"/>
      <c r="AN93" s="10"/>
      <c r="AO93" s="10"/>
      <c r="AY93" s="311"/>
      <c r="AZ93" s="311"/>
    </row>
    <row r="94" spans="1:52">
      <c r="A94" s="363"/>
      <c r="B94" s="358" t="s">
        <v>170</v>
      </c>
      <c r="C94" s="358"/>
      <c r="D94" s="358"/>
      <c r="E94" s="361"/>
      <c r="F94" s="10"/>
      <c r="G94" s="10"/>
      <c r="I94" s="358" t="s">
        <v>170</v>
      </c>
      <c r="J94" s="358"/>
      <c r="K94" s="358"/>
      <c r="L94" s="10"/>
      <c r="M94" s="10"/>
      <c r="N94" s="10"/>
      <c r="P94" s="358" t="s">
        <v>170</v>
      </c>
      <c r="Q94" s="358"/>
      <c r="R94" s="358"/>
      <c r="S94" s="10"/>
      <c r="T94" s="10"/>
      <c r="U94" s="10"/>
      <c r="W94" s="358" t="s">
        <v>170</v>
      </c>
      <c r="X94" s="358"/>
      <c r="Y94" s="358"/>
      <c r="Z94" s="10"/>
      <c r="AA94" s="10"/>
      <c r="AC94" s="358" t="s">
        <v>170</v>
      </c>
      <c r="AD94" s="358"/>
      <c r="AE94" s="358"/>
      <c r="AF94" s="10"/>
      <c r="AG94" s="10"/>
      <c r="AH94" s="10"/>
      <c r="AJ94" s="358" t="s">
        <v>170</v>
      </c>
      <c r="AK94" s="358"/>
      <c r="AL94" s="358"/>
      <c r="AM94" s="10"/>
      <c r="AN94" s="10"/>
      <c r="AO94" s="10"/>
      <c r="AY94" s="311"/>
      <c r="AZ94" s="311"/>
    </row>
    <row r="95" spans="1:52">
      <c r="A95" s="363"/>
      <c r="B95" s="361" t="s">
        <v>171</v>
      </c>
      <c r="C95" s="362" t="s">
        <v>172</v>
      </c>
      <c r="D95" s="362" t="e">
        <f>+ IF(D98&gt;0,10000,0)</f>
        <v>#REF!</v>
      </c>
      <c r="E95" s="363"/>
      <c r="I95" s="361" t="s">
        <v>171</v>
      </c>
      <c r="J95" s="362" t="s">
        <v>172</v>
      </c>
      <c r="K95" s="362" t="e">
        <f>+ IF(K98&gt;0,10000,0)</f>
        <v>#REF!</v>
      </c>
      <c r="P95" s="361" t="s">
        <v>171</v>
      </c>
      <c r="Q95" s="362" t="s">
        <v>172</v>
      </c>
      <c r="R95" s="362" t="e">
        <f>+ IF(R98&gt;0,10000,0)</f>
        <v>#REF!</v>
      </c>
      <c r="W95" s="361" t="s">
        <v>171</v>
      </c>
      <c r="X95" s="362" t="s">
        <v>172</v>
      </c>
      <c r="Y95" s="362">
        <f>+ IF(Y98&gt;0,10000,0)</f>
        <v>10000</v>
      </c>
      <c r="AC95" s="361" t="s">
        <v>171</v>
      </c>
      <c r="AD95" s="362" t="s">
        <v>172</v>
      </c>
      <c r="AE95" s="362" t="e">
        <f>+ IF(AE98&gt;0,10000,0)</f>
        <v>#REF!</v>
      </c>
      <c r="AJ95" s="361" t="s">
        <v>171</v>
      </c>
      <c r="AK95" s="362" t="s">
        <v>172</v>
      </c>
      <c r="AL95" s="362">
        <f>+ IF(AL98&gt;0,10000,0)</f>
        <v>0</v>
      </c>
      <c r="AY95" s="311"/>
      <c r="AZ95" s="311"/>
    </row>
    <row r="96" spans="1:52">
      <c r="A96" s="363"/>
      <c r="B96" s="363"/>
      <c r="C96" s="363"/>
      <c r="D96" s="363"/>
      <c r="E96" s="363"/>
      <c r="I96" s="363"/>
      <c r="J96" s="363"/>
      <c r="K96" s="363"/>
      <c r="P96" s="363"/>
      <c r="Q96" s="363"/>
      <c r="R96" s="363"/>
      <c r="W96" s="363"/>
      <c r="X96" s="363"/>
      <c r="Y96" s="363"/>
      <c r="AC96" s="363"/>
      <c r="AD96" s="363"/>
      <c r="AE96" s="363"/>
      <c r="AJ96" s="363"/>
      <c r="AK96" s="363"/>
      <c r="AL96" s="363"/>
      <c r="AY96" s="311"/>
      <c r="AZ96" s="311"/>
    </row>
    <row r="97" spans="1:52">
      <c r="A97" s="363"/>
      <c r="B97" s="362" t="s">
        <v>173</v>
      </c>
      <c r="C97" s="362" t="s">
        <v>174</v>
      </c>
      <c r="D97" s="1" t="s">
        <v>306</v>
      </c>
      <c r="E97" s="363"/>
      <c r="I97" s="362" t="s">
        <v>173</v>
      </c>
      <c r="J97" s="362" t="s">
        <v>174</v>
      </c>
      <c r="K97" s="1" t="s">
        <v>307</v>
      </c>
      <c r="P97" s="362" t="s">
        <v>173</v>
      </c>
      <c r="Q97" s="362" t="s">
        <v>174</v>
      </c>
      <c r="R97" s="1" t="s">
        <v>308</v>
      </c>
      <c r="W97" s="362" t="s">
        <v>173</v>
      </c>
      <c r="X97" s="362" t="s">
        <v>174</v>
      </c>
      <c r="Y97" s="1" t="s">
        <v>175</v>
      </c>
      <c r="AC97" s="362" t="s">
        <v>173</v>
      </c>
      <c r="AD97" s="362" t="s">
        <v>174</v>
      </c>
      <c r="AE97" s="1" t="s">
        <v>309</v>
      </c>
      <c r="AJ97" s="362" t="s">
        <v>173</v>
      </c>
      <c r="AK97" s="362" t="s">
        <v>174</v>
      </c>
      <c r="AL97" s="1" t="s">
        <v>176</v>
      </c>
      <c r="AY97" s="311"/>
      <c r="AZ97" s="311"/>
    </row>
    <row r="98" spans="1:52">
      <c r="A98" s="363"/>
      <c r="B98" s="363" t="s">
        <v>177</v>
      </c>
      <c r="C98" s="367" t="s">
        <v>178</v>
      </c>
      <c r="D98" s="368" t="e">
        <f>+IF(F19&gt;0,5,0)</f>
        <v>#REF!</v>
      </c>
      <c r="E98" s="363"/>
      <c r="I98" s="363" t="s">
        <v>177</v>
      </c>
      <c r="J98" s="367" t="s">
        <v>178</v>
      </c>
      <c r="K98" s="368" t="e">
        <f>+IF(M19&gt;0,5,0)</f>
        <v>#REF!</v>
      </c>
      <c r="P98" s="363" t="s">
        <v>177</v>
      </c>
      <c r="Q98" s="367" t="s">
        <v>178</v>
      </c>
      <c r="R98" s="368" t="e">
        <f>+IF(T19&gt;0,10,0)</f>
        <v>#REF!</v>
      </c>
      <c r="W98" s="363" t="s">
        <v>177</v>
      </c>
      <c r="X98" s="367" t="s">
        <v>178</v>
      </c>
      <c r="Y98" s="682">
        <f>+IF(AA19&gt;0,1,0)</f>
        <v>1</v>
      </c>
      <c r="AC98" s="363" t="s">
        <v>177</v>
      </c>
      <c r="AD98" s="367" t="s">
        <v>178</v>
      </c>
      <c r="AE98" s="368" t="e">
        <f>+IF(AG19&gt;0,2,0)</f>
        <v>#REF!</v>
      </c>
      <c r="AJ98" s="363" t="s">
        <v>177</v>
      </c>
      <c r="AK98" s="367" t="s">
        <v>178</v>
      </c>
      <c r="AL98" s="368"/>
      <c r="AY98" s="311"/>
      <c r="AZ98" s="311"/>
    </row>
    <row r="99" spans="1:52">
      <c r="A99" s="363"/>
      <c r="B99" s="363" t="s">
        <v>82</v>
      </c>
      <c r="C99" s="363" t="s">
        <v>178</v>
      </c>
      <c r="D99" s="372" t="e">
        <f>IF(F19&gt;0,5*D9/1111,0)</f>
        <v>#REF!</v>
      </c>
      <c r="E99" s="363"/>
      <c r="I99" s="363" t="s">
        <v>82</v>
      </c>
      <c r="J99" s="363" t="s">
        <v>178</v>
      </c>
      <c r="K99" s="372">
        <f>IF(M21&gt;0,5*(K9+K10+K11)/1111,0)</f>
        <v>0</v>
      </c>
      <c r="P99" s="363" t="s">
        <v>82</v>
      </c>
      <c r="Q99" s="363" t="s">
        <v>178</v>
      </c>
      <c r="R99" s="372" t="e">
        <f>IF(T19&gt;0,5*R9/1111,0)</f>
        <v>#REF!</v>
      </c>
      <c r="W99" s="363" t="s">
        <v>82</v>
      </c>
      <c r="X99" s="363" t="s">
        <v>178</v>
      </c>
      <c r="Y99" s="370">
        <f>IF(AA19&gt;0,5*Y9/1111,0)</f>
        <v>5</v>
      </c>
      <c r="AC99" s="363" t="s">
        <v>82</v>
      </c>
      <c r="AD99" s="363" t="s">
        <v>178</v>
      </c>
      <c r="AE99" s="372" t="e">
        <f>IF(AG19&gt;0,5*AE9/1111,0)</f>
        <v>#REF!</v>
      </c>
      <c r="AJ99" s="363" t="s">
        <v>82</v>
      </c>
      <c r="AK99" s="363" t="s">
        <v>178</v>
      </c>
      <c r="AL99" s="370">
        <f>IF(AN20&gt;0,5*(AL9+AL10)/1111,0)</f>
        <v>0</v>
      </c>
      <c r="AY99" s="311"/>
      <c r="AZ99" s="311"/>
    </row>
    <row r="100" spans="1:52">
      <c r="A100" s="363"/>
      <c r="B100" s="363" t="s">
        <v>179</v>
      </c>
      <c r="C100" s="363" t="s">
        <v>180</v>
      </c>
      <c r="D100" s="371" t="e">
        <f>+IF(F19&gt;0,93,0)</f>
        <v>#REF!</v>
      </c>
      <c r="E100" s="363"/>
      <c r="I100" s="363" t="s">
        <v>179</v>
      </c>
      <c r="J100" s="363" t="s">
        <v>180</v>
      </c>
      <c r="K100" s="371" t="e">
        <f>+IF(M19&gt;0,93,0)</f>
        <v>#REF!</v>
      </c>
      <c r="P100" s="363" t="s">
        <v>179</v>
      </c>
      <c r="Q100" s="363" t="s">
        <v>180</v>
      </c>
      <c r="R100" s="371" t="e">
        <f>+IF(T19&gt;0,80,0)</f>
        <v>#REF!</v>
      </c>
      <c r="W100" s="363" t="s">
        <v>179</v>
      </c>
      <c r="X100" s="363" t="s">
        <v>180</v>
      </c>
      <c r="Y100" s="683">
        <f>+IF(AA19&gt;0,93,0)</f>
        <v>93</v>
      </c>
      <c r="AC100" s="363" t="s">
        <v>179</v>
      </c>
      <c r="AD100" s="363" t="s">
        <v>180</v>
      </c>
      <c r="AE100" s="371" t="e">
        <f>+IF(AG19&gt;0,93,0)</f>
        <v>#REF!</v>
      </c>
      <c r="AJ100" s="363" t="s">
        <v>179</v>
      </c>
      <c r="AK100" s="363" t="s">
        <v>180</v>
      </c>
      <c r="AL100" s="371" t="e">
        <f>+IF(AN19&gt;0,80,0)</f>
        <v>#REF!</v>
      </c>
      <c r="AY100" s="311"/>
      <c r="AZ100" s="311"/>
    </row>
    <row r="101" spans="1:52" s="10" customFormat="1">
      <c r="A101" s="363"/>
      <c r="B101" s="363" t="s">
        <v>181</v>
      </c>
      <c r="C101" s="363" t="s">
        <v>91</v>
      </c>
      <c r="D101" s="371" t="e">
        <f>+IF(F19&gt;0,79,0)</f>
        <v>#REF!</v>
      </c>
      <c r="E101" s="363"/>
      <c r="F101" s="8"/>
      <c r="G101" s="8"/>
      <c r="I101" s="363" t="s">
        <v>181</v>
      </c>
      <c r="J101" s="363" t="s">
        <v>91</v>
      </c>
      <c r="K101" s="371">
        <f>+IF(M21&gt;0,79,0)</f>
        <v>0</v>
      </c>
      <c r="L101" s="8"/>
      <c r="M101" s="8"/>
      <c r="N101" s="8"/>
      <c r="P101" s="363" t="s">
        <v>181</v>
      </c>
      <c r="Q101" s="363" t="s">
        <v>91</v>
      </c>
      <c r="R101" s="371" t="e">
        <f>+IF(T19&gt;0,90,0)</f>
        <v>#REF!</v>
      </c>
      <c r="S101" s="8"/>
      <c r="T101" s="8"/>
      <c r="U101" s="8"/>
      <c r="W101" s="363" t="s">
        <v>181</v>
      </c>
      <c r="X101" s="363" t="s">
        <v>91</v>
      </c>
      <c r="Y101" s="683">
        <f>+IF(AA19&gt;0,79,0)</f>
        <v>79</v>
      </c>
      <c r="Z101" s="8"/>
      <c r="AA101" s="8"/>
      <c r="AC101" s="363" t="s">
        <v>181</v>
      </c>
      <c r="AD101" s="363" t="s">
        <v>91</v>
      </c>
      <c r="AE101" s="371" t="e">
        <f>+IF(AG19&gt;0,79,0)</f>
        <v>#REF!</v>
      </c>
      <c r="AF101" s="8"/>
      <c r="AG101" s="8"/>
      <c r="AH101" s="8"/>
      <c r="AJ101" s="363" t="s">
        <v>181</v>
      </c>
      <c r="AK101" s="363" t="s">
        <v>91</v>
      </c>
      <c r="AL101" s="371">
        <f>+IF(AN20&gt;0,90,0)</f>
        <v>0</v>
      </c>
      <c r="AM101" s="8"/>
      <c r="AN101" s="8"/>
      <c r="AO101" s="8"/>
    </row>
    <row r="102" spans="1:52" s="10" customFormat="1">
      <c r="A102" s="363"/>
      <c r="B102" s="363" t="s">
        <v>182</v>
      </c>
      <c r="C102" s="363" t="s">
        <v>178</v>
      </c>
      <c r="D102" s="372" t="e">
        <f>IF(F19&gt;0,2*D9/1111,0)</f>
        <v>#REF!</v>
      </c>
      <c r="E102" s="363"/>
      <c r="F102" s="8"/>
      <c r="G102" s="8"/>
      <c r="I102" s="363" t="s">
        <v>182</v>
      </c>
      <c r="J102" s="363" t="s">
        <v>178</v>
      </c>
      <c r="K102" s="372" t="e">
        <f>IF(M19&gt;0,2*(K9+K10+K11)/1111,0)</f>
        <v>#REF!</v>
      </c>
      <c r="L102" s="8"/>
      <c r="M102" s="8"/>
      <c r="N102" s="8"/>
      <c r="P102" s="363" t="s">
        <v>182</v>
      </c>
      <c r="Q102" s="363" t="s">
        <v>178</v>
      </c>
      <c r="R102" s="372" t="e">
        <f>IF(T19&gt;0,2*R9/1111,0)</f>
        <v>#REF!</v>
      </c>
      <c r="S102" s="8"/>
      <c r="T102" s="8"/>
      <c r="U102" s="8"/>
      <c r="W102" s="363" t="s">
        <v>182</v>
      </c>
      <c r="X102" s="363" t="s">
        <v>178</v>
      </c>
      <c r="Y102" s="370">
        <f>IF(AA19&gt;0,2*Y9/1111,0)</f>
        <v>2</v>
      </c>
      <c r="Z102" s="8"/>
      <c r="AA102" s="8"/>
      <c r="AC102" s="363" t="s">
        <v>182</v>
      </c>
      <c r="AD102" s="363" t="s">
        <v>178</v>
      </c>
      <c r="AE102" s="372" t="e">
        <f>IF(AG19&gt;0,2*AE9/1111,0)</f>
        <v>#REF!</v>
      </c>
      <c r="AF102" s="8"/>
      <c r="AG102" s="8"/>
      <c r="AH102" s="8"/>
      <c r="AJ102" s="363" t="s">
        <v>182</v>
      </c>
      <c r="AK102" s="363" t="s">
        <v>178</v>
      </c>
      <c r="AL102" s="372" t="e">
        <f>IF(AN19&gt;0,2*(AL9+AL10)/1111,0)</f>
        <v>#REF!</v>
      </c>
      <c r="AM102" s="8"/>
      <c r="AN102" s="8"/>
      <c r="AO102" s="8"/>
    </row>
    <row r="103" spans="1:52" s="10" customFormat="1">
      <c r="A103" s="363"/>
      <c r="B103" s="363" t="s">
        <v>183</v>
      </c>
      <c r="C103" s="363" t="s">
        <v>178</v>
      </c>
      <c r="D103" s="372" t="e">
        <f>IF(F19&gt;0,3*D9/1111,0)</f>
        <v>#REF!</v>
      </c>
      <c r="E103" s="363"/>
      <c r="F103" s="8"/>
      <c r="G103" s="8"/>
      <c r="I103" s="363" t="s">
        <v>183</v>
      </c>
      <c r="J103" s="363" t="s">
        <v>178</v>
      </c>
      <c r="K103" s="372" t="e">
        <f>IF(M19&gt;0,3*(K9+K10+K11)/1111,0)</f>
        <v>#REF!</v>
      </c>
      <c r="L103" s="8"/>
      <c r="M103" s="8"/>
      <c r="N103" s="8"/>
      <c r="P103" s="363" t="s">
        <v>183</v>
      </c>
      <c r="Q103" s="363" t="s">
        <v>178</v>
      </c>
      <c r="R103" s="372" t="e">
        <f>IF(T19&gt;0,3*R9/1111,0)</f>
        <v>#REF!</v>
      </c>
      <c r="S103" s="8"/>
      <c r="T103" s="8"/>
      <c r="U103" s="8"/>
      <c r="W103" s="363" t="s">
        <v>183</v>
      </c>
      <c r="X103" s="363" t="s">
        <v>178</v>
      </c>
      <c r="Y103" s="370">
        <f>IF(AA19&gt;0,3*Y9/1111,0)</f>
        <v>3</v>
      </c>
      <c r="Z103" s="8"/>
      <c r="AA103" s="8"/>
      <c r="AC103" s="363" t="s">
        <v>183</v>
      </c>
      <c r="AD103" s="363" t="s">
        <v>178</v>
      </c>
      <c r="AE103" s="372" t="e">
        <f>IF(AG19&gt;0,3*AE9/1111,0)</f>
        <v>#REF!</v>
      </c>
      <c r="AF103" s="8"/>
      <c r="AG103" s="8"/>
      <c r="AH103" s="8"/>
      <c r="AJ103" s="363" t="s">
        <v>183</v>
      </c>
      <c r="AK103" s="363" t="s">
        <v>178</v>
      </c>
      <c r="AL103" s="372" t="e">
        <f>IF(AN19&gt;0,3*(AL9+AL10)/1111,0)</f>
        <v>#REF!</v>
      </c>
      <c r="AM103" s="8"/>
      <c r="AN103" s="8"/>
      <c r="AO103" s="8"/>
    </row>
    <row r="104" spans="1:52" s="10" customFormat="1">
      <c r="A104" s="363"/>
      <c r="B104" s="363" t="s">
        <v>184</v>
      </c>
      <c r="C104" s="363" t="s">
        <v>83</v>
      </c>
      <c r="D104" s="371" t="e">
        <f>+IF(F19&gt;0,222,0)</f>
        <v>#REF!</v>
      </c>
      <c r="E104" s="363"/>
      <c r="F104" s="8"/>
      <c r="G104" s="8"/>
      <c r="I104" s="363" t="s">
        <v>184</v>
      </c>
      <c r="J104" s="363" t="s">
        <v>83</v>
      </c>
      <c r="K104" s="371" t="e">
        <f>+IF(M19&gt;0,222,0)</f>
        <v>#REF!</v>
      </c>
      <c r="L104" s="8"/>
      <c r="M104" s="8"/>
      <c r="N104" s="8"/>
      <c r="P104" s="363" t="s">
        <v>184</v>
      </c>
      <c r="Q104" s="363" t="s">
        <v>83</v>
      </c>
      <c r="R104" s="371" t="e">
        <f>+IF(T19&gt;0,250,0)</f>
        <v>#REF!</v>
      </c>
      <c r="S104" s="8"/>
      <c r="T104" s="8"/>
      <c r="U104" s="8"/>
      <c r="W104" s="363" t="s">
        <v>184</v>
      </c>
      <c r="X104" s="363" t="s">
        <v>83</v>
      </c>
      <c r="Y104" s="683">
        <f>+IF(AA19&gt;0,222,0)</f>
        <v>222</v>
      </c>
      <c r="Z104" s="8"/>
      <c r="AA104" s="8"/>
      <c r="AC104" s="363" t="s">
        <v>184</v>
      </c>
      <c r="AD104" s="363" t="s">
        <v>83</v>
      </c>
      <c r="AE104" s="371" t="e">
        <f>+IF(AG19&gt;0,222,0)</f>
        <v>#REF!</v>
      </c>
      <c r="AF104" s="8"/>
      <c r="AG104" s="8"/>
      <c r="AH104" s="8"/>
      <c r="AJ104" s="363" t="s">
        <v>184</v>
      </c>
      <c r="AK104" s="363" t="s">
        <v>83</v>
      </c>
      <c r="AL104" s="371" t="e">
        <f>+IF(AN19&gt;0,250,0)</f>
        <v>#REF!</v>
      </c>
      <c r="AM104" s="8"/>
      <c r="AN104" s="8"/>
      <c r="AO104" s="8"/>
    </row>
    <row r="105" spans="1:52" s="10" customFormat="1">
      <c r="A105" s="363"/>
      <c r="B105" s="363" t="s">
        <v>185</v>
      </c>
      <c r="C105" s="363" t="s">
        <v>178</v>
      </c>
      <c r="D105" s="372" t="e">
        <f>IF(F19&gt;0,2*D9/1111,0)</f>
        <v>#REF!</v>
      </c>
      <c r="E105" s="363"/>
      <c r="F105" s="8"/>
      <c r="G105" s="8"/>
      <c r="I105" s="363" t="s">
        <v>185</v>
      </c>
      <c r="J105" s="363" t="s">
        <v>178</v>
      </c>
      <c r="K105" s="372" t="e">
        <f>IF(M19&gt;0,2*(K9+K10+K11)/1111,0)</f>
        <v>#REF!</v>
      </c>
      <c r="L105" s="8"/>
      <c r="M105" s="8"/>
      <c r="N105" s="8"/>
      <c r="P105" s="363" t="s">
        <v>185</v>
      </c>
      <c r="Q105" s="363" t="s">
        <v>178</v>
      </c>
      <c r="R105" s="372" t="e">
        <f>IF(T19&gt;0,2*R9/1111,0)</f>
        <v>#REF!</v>
      </c>
      <c r="S105" s="8"/>
      <c r="T105" s="8"/>
      <c r="U105" s="8"/>
      <c r="W105" s="363" t="s">
        <v>185</v>
      </c>
      <c r="X105" s="363" t="s">
        <v>178</v>
      </c>
      <c r="Y105" s="370">
        <f>IF(AA19&gt;0,2*Y9/1111,0)</f>
        <v>2</v>
      </c>
      <c r="Z105" s="8"/>
      <c r="AA105" s="8"/>
      <c r="AC105" s="363" t="s">
        <v>185</v>
      </c>
      <c r="AD105" s="363" t="s">
        <v>178</v>
      </c>
      <c r="AE105" s="372" t="e">
        <f>IF(AG19&gt;0,2*AE9/1111,0)</f>
        <v>#REF!</v>
      </c>
      <c r="AF105" s="8"/>
      <c r="AG105" s="8"/>
      <c r="AH105" s="8"/>
      <c r="AJ105" s="363" t="s">
        <v>185</v>
      </c>
      <c r="AK105" s="363" t="s">
        <v>178</v>
      </c>
      <c r="AL105" s="372" t="e">
        <f>IF(AN19&gt;0,2*(AL9+AL10)/1111,0)</f>
        <v>#REF!</v>
      </c>
      <c r="AM105" s="8"/>
      <c r="AN105" s="8"/>
      <c r="AO105" s="8"/>
    </row>
    <row r="106" spans="1:52" s="10" customFormat="1">
      <c r="A106" s="363"/>
      <c r="B106" s="363" t="s">
        <v>186</v>
      </c>
      <c r="C106" s="363" t="str">
        <f>+C104</f>
        <v>Arboles</v>
      </c>
      <c r="D106" s="371" t="e">
        <f>+IF(F19&gt;0,D104,0)</f>
        <v>#REF!</v>
      </c>
      <c r="E106" s="363"/>
      <c r="F106" s="8"/>
      <c r="G106" s="8"/>
      <c r="I106" s="363" t="s">
        <v>186</v>
      </c>
      <c r="J106" s="363" t="str">
        <f>+J104</f>
        <v>Arboles</v>
      </c>
      <c r="K106" s="371" t="e">
        <f>+IF(M19&gt;0,K104,0)</f>
        <v>#REF!</v>
      </c>
      <c r="L106" s="8"/>
      <c r="M106" s="8"/>
      <c r="N106" s="8"/>
      <c r="P106" s="363" t="s">
        <v>186</v>
      </c>
      <c r="Q106" s="363" t="str">
        <f>+Q104</f>
        <v>Arboles</v>
      </c>
      <c r="R106" s="371" t="e">
        <f>+IF(T19&gt;0,R104,0)</f>
        <v>#REF!</v>
      </c>
      <c r="S106" s="8"/>
      <c r="T106" s="8"/>
      <c r="U106" s="8"/>
      <c r="W106" s="363" t="s">
        <v>186</v>
      </c>
      <c r="X106" s="363" t="str">
        <f>+X104</f>
        <v>Arboles</v>
      </c>
      <c r="Y106" s="683">
        <f>+IF(AA19&gt;0,Y104,0)</f>
        <v>222</v>
      </c>
      <c r="Z106" s="8"/>
      <c r="AA106" s="8"/>
      <c r="AC106" s="363" t="s">
        <v>186</v>
      </c>
      <c r="AD106" s="363" t="str">
        <f>+AD104</f>
        <v>Arboles</v>
      </c>
      <c r="AE106" s="371" t="e">
        <f>+IF(AG19&gt;0,AE104,0)</f>
        <v>#REF!</v>
      </c>
      <c r="AF106" s="8"/>
      <c r="AG106" s="8"/>
      <c r="AH106" s="8"/>
      <c r="AJ106" s="363" t="s">
        <v>186</v>
      </c>
      <c r="AK106" s="363" t="str">
        <f>+AK104</f>
        <v>Arboles</v>
      </c>
      <c r="AL106" s="371" t="e">
        <f>+IF(AN19&gt;0,AL104,0)</f>
        <v>#REF!</v>
      </c>
      <c r="AM106" s="8"/>
      <c r="AN106" s="8"/>
      <c r="AO106" s="8"/>
    </row>
    <row r="107" spans="1:52" s="10" customFormat="1">
      <c r="A107" s="363"/>
      <c r="B107" s="363" t="s">
        <v>187</v>
      </c>
      <c r="C107" s="363" t="s">
        <v>178</v>
      </c>
      <c r="D107" s="368" t="e">
        <f>IF(F19&gt;0,0*D9/1111,0)</f>
        <v>#REF!</v>
      </c>
      <c r="E107" s="363"/>
      <c r="F107" s="8"/>
      <c r="G107" s="8"/>
      <c r="I107" s="363" t="s">
        <v>187</v>
      </c>
      <c r="J107" s="363" t="s">
        <v>178</v>
      </c>
      <c r="K107" s="368">
        <f>IF(M21&gt;0,0*(K9+K10+K11)/1111,0)</f>
        <v>0</v>
      </c>
      <c r="L107" s="8"/>
      <c r="M107" s="8"/>
      <c r="N107" s="8"/>
      <c r="P107" s="363" t="s">
        <v>187</v>
      </c>
      <c r="Q107" s="363" t="s">
        <v>178</v>
      </c>
      <c r="R107" s="368" t="e">
        <f>IF(T19&gt;0,8*R9/1111,0)</f>
        <v>#REF!</v>
      </c>
      <c r="S107" s="8"/>
      <c r="T107" s="8"/>
      <c r="U107" s="8"/>
      <c r="W107" s="363" t="s">
        <v>187</v>
      </c>
      <c r="X107" s="363" t="s">
        <v>178</v>
      </c>
      <c r="Y107" s="682">
        <f>IF(AA19&gt;0,0*Y9/1111,0)</f>
        <v>0</v>
      </c>
      <c r="Z107" s="8"/>
      <c r="AA107" s="8"/>
      <c r="AC107" s="363" t="s">
        <v>187</v>
      </c>
      <c r="AD107" s="363" t="s">
        <v>178</v>
      </c>
      <c r="AE107" s="368" t="e">
        <f>IF(AG19&gt;0,0*AE9/1111,0)</f>
        <v>#REF!</v>
      </c>
      <c r="AF107" s="8"/>
      <c r="AG107" s="8"/>
      <c r="AH107" s="8"/>
      <c r="AJ107" s="363" t="s">
        <v>187</v>
      </c>
      <c r="AK107" s="363" t="s">
        <v>178</v>
      </c>
      <c r="AL107" s="368" t="e">
        <f>IF(AN19&gt;0,8*(AL9+AL10)/1111,0)</f>
        <v>#REF!</v>
      </c>
      <c r="AM107" s="8"/>
      <c r="AN107" s="8"/>
      <c r="AO107" s="8"/>
    </row>
    <row r="108" spans="1:52" s="10" customFormat="1">
      <c r="B108" s="8"/>
      <c r="C108" s="8"/>
      <c r="D108" s="8"/>
      <c r="E108" s="8"/>
      <c r="F108" s="8"/>
      <c r="G108" s="8"/>
      <c r="I108" s="8"/>
      <c r="J108" s="8"/>
      <c r="K108" s="8"/>
      <c r="L108" s="8"/>
      <c r="M108" s="8"/>
      <c r="N108" s="8"/>
      <c r="P108" s="8"/>
      <c r="Q108" s="8"/>
      <c r="R108" s="8"/>
      <c r="S108" s="8"/>
      <c r="T108" s="8"/>
      <c r="U108" s="8"/>
      <c r="W108" s="8"/>
      <c r="X108" s="8"/>
      <c r="Y108" s="8"/>
      <c r="Z108" s="8"/>
      <c r="AA108" s="8"/>
      <c r="AC108" s="8"/>
      <c r="AD108" s="8"/>
      <c r="AE108" s="8"/>
      <c r="AF108" s="8"/>
      <c r="AG108" s="8"/>
      <c r="AH108" s="8"/>
      <c r="AJ108" s="8"/>
      <c r="AK108" s="8"/>
      <c r="AL108" s="8"/>
      <c r="AM108" s="8"/>
      <c r="AN108" s="8"/>
      <c r="AO108" s="8"/>
    </row>
    <row r="109" spans="1:52" s="10" customFormat="1">
      <c r="B109" s="8"/>
      <c r="C109" s="8"/>
      <c r="D109" s="8"/>
      <c r="E109" s="8"/>
      <c r="F109" s="8"/>
      <c r="G109" s="8"/>
      <c r="I109" s="8"/>
      <c r="J109" s="8"/>
      <c r="K109" s="8"/>
      <c r="L109" s="8"/>
      <c r="M109" s="8"/>
      <c r="N109" s="8"/>
      <c r="P109" s="8"/>
      <c r="Q109" s="8"/>
      <c r="R109" s="8"/>
      <c r="S109" s="8"/>
      <c r="T109" s="8"/>
      <c r="U109" s="8"/>
      <c r="W109" s="8"/>
      <c r="X109" s="8"/>
      <c r="Y109" s="8"/>
      <c r="Z109" s="8"/>
      <c r="AA109" s="8"/>
      <c r="AC109" s="8"/>
      <c r="AD109" s="8"/>
      <c r="AE109" s="8"/>
      <c r="AF109" s="8"/>
      <c r="AG109" s="8"/>
      <c r="AH109" s="8"/>
      <c r="AJ109" s="8"/>
      <c r="AK109" s="8"/>
      <c r="AL109" s="8"/>
      <c r="AM109" s="8"/>
      <c r="AN109" s="8"/>
      <c r="AO109" s="8"/>
    </row>
  </sheetData>
  <mergeCells count="124">
    <mergeCell ref="C65:E65"/>
    <mergeCell ref="X56:Y56"/>
    <mergeCell ref="C57:E57"/>
    <mergeCell ref="J57:L57"/>
    <mergeCell ref="Q57:S57"/>
    <mergeCell ref="X57:Z57"/>
    <mergeCell ref="AD57:AF57"/>
    <mergeCell ref="AK57:AM57"/>
    <mergeCell ref="C56:F56"/>
    <mergeCell ref="J56:M56"/>
    <mergeCell ref="Q56:T56"/>
    <mergeCell ref="AD56:AG56"/>
    <mergeCell ref="AK56:AN56"/>
    <mergeCell ref="C55:D55"/>
    <mergeCell ref="J55:K55"/>
    <mergeCell ref="Q55:R55"/>
    <mergeCell ref="X55:Y55"/>
    <mergeCell ref="AD55:AE55"/>
    <mergeCell ref="AK55:AL55"/>
    <mergeCell ref="C54:D54"/>
    <mergeCell ref="J54:K54"/>
    <mergeCell ref="Q54:R54"/>
    <mergeCell ref="X54:Y54"/>
    <mergeCell ref="AD54:AE54"/>
    <mergeCell ref="AK54:AL54"/>
    <mergeCell ref="C53:D53"/>
    <mergeCell ref="J53:K53"/>
    <mergeCell ref="Q53:R53"/>
    <mergeCell ref="X53:Y53"/>
    <mergeCell ref="AD53:AE53"/>
    <mergeCell ref="AK53:AL53"/>
    <mergeCell ref="C52:D52"/>
    <mergeCell ref="J52:K52"/>
    <mergeCell ref="Q52:R52"/>
    <mergeCell ref="X52:Y52"/>
    <mergeCell ref="AD52:AE52"/>
    <mergeCell ref="AK52:AL52"/>
    <mergeCell ref="C51:D51"/>
    <mergeCell ref="J51:K51"/>
    <mergeCell ref="Q51:R51"/>
    <mergeCell ref="X51:Y51"/>
    <mergeCell ref="AD51:AE51"/>
    <mergeCell ref="AK51:AL51"/>
    <mergeCell ref="AT47:AU47"/>
    <mergeCell ref="B49:E49"/>
    <mergeCell ref="I49:L49"/>
    <mergeCell ref="P49:S49"/>
    <mergeCell ref="W49:Z49"/>
    <mergeCell ref="AC49:AF49"/>
    <mergeCell ref="AJ49:AM49"/>
    <mergeCell ref="B44:G44"/>
    <mergeCell ref="I44:N44"/>
    <mergeCell ref="P44:U44"/>
    <mergeCell ref="W44:AA44"/>
    <mergeCell ref="AC44:AH44"/>
    <mergeCell ref="AJ44:AO44"/>
    <mergeCell ref="AQ24:AW24"/>
    <mergeCell ref="AQ30:AW30"/>
    <mergeCell ref="B35:G35"/>
    <mergeCell ref="I35:N35"/>
    <mergeCell ref="P35:U35"/>
    <mergeCell ref="W35:AA35"/>
    <mergeCell ref="AC35:AH35"/>
    <mergeCell ref="AJ35:AO35"/>
    <mergeCell ref="C24:D24"/>
    <mergeCell ref="J24:K24"/>
    <mergeCell ref="Q24:R24"/>
    <mergeCell ref="X24:Y24"/>
    <mergeCell ref="AD24:AE24"/>
    <mergeCell ref="AK24:AL24"/>
    <mergeCell ref="AV22:AV23"/>
    <mergeCell ref="AW22:AW23"/>
    <mergeCell ref="B23:G23"/>
    <mergeCell ref="I23:N23"/>
    <mergeCell ref="P23:U23"/>
    <mergeCell ref="W23:AA23"/>
    <mergeCell ref="AC23:AH23"/>
    <mergeCell ref="AJ23:AO23"/>
    <mergeCell ref="AQ17:AR17"/>
    <mergeCell ref="AQ18:AR18"/>
    <mergeCell ref="AQ19:AR19"/>
    <mergeCell ref="AQ22:AQ23"/>
    <mergeCell ref="AR22:AT22"/>
    <mergeCell ref="AU22:AU23"/>
    <mergeCell ref="AQ11:AR11"/>
    <mergeCell ref="AQ12:AR12"/>
    <mergeCell ref="AQ13:AR13"/>
    <mergeCell ref="AQ14:AR14"/>
    <mergeCell ref="AQ15:AR15"/>
    <mergeCell ref="AQ16:AR16"/>
    <mergeCell ref="AQ6:AS7"/>
    <mergeCell ref="AT6:AT7"/>
    <mergeCell ref="AD8:AE8"/>
    <mergeCell ref="AQ8:AR8"/>
    <mergeCell ref="AQ9:AR9"/>
    <mergeCell ref="AQ10:AR10"/>
    <mergeCell ref="AR3:AW3"/>
    <mergeCell ref="C4:G4"/>
    <mergeCell ref="J4:N4"/>
    <mergeCell ref="Q4:U4"/>
    <mergeCell ref="X4:AA4"/>
    <mergeCell ref="AD4:AH4"/>
    <mergeCell ref="AK4:AO4"/>
    <mergeCell ref="AR4:AW4"/>
    <mergeCell ref="C3:G3"/>
    <mergeCell ref="J3:N3"/>
    <mergeCell ref="Q3:U3"/>
    <mergeCell ref="X3:AA3"/>
    <mergeCell ref="AD3:AH3"/>
    <mergeCell ref="AK3:AO3"/>
    <mergeCell ref="AQ1:AW1"/>
    <mergeCell ref="C2:G2"/>
    <mergeCell ref="J2:N2"/>
    <mergeCell ref="Q2:U2"/>
    <mergeCell ref="X2:AA2"/>
    <mergeCell ref="AD2:AH2"/>
    <mergeCell ref="AK2:AO2"/>
    <mergeCell ref="AR2:AW2"/>
    <mergeCell ref="B1:G1"/>
    <mergeCell ref="I1:N1"/>
    <mergeCell ref="P1:U1"/>
    <mergeCell ref="W1:AA1"/>
    <mergeCell ref="AC1:AH1"/>
    <mergeCell ref="AJ1:AO1"/>
  </mergeCells>
  <conditionalFormatting sqref="AS11:AS12 AR32:AR33 AT32:AW33 AT35:AW36 AT38:AW39 AV46">
    <cfRule type="cellIs" dxfId="2" priority="1" stopIfTrue="1" operator="greaterThan">
      <formula>0</formula>
    </cfRule>
  </conditionalFormatting>
  <dataValidations count="3">
    <dataValidation type="list" allowBlank="1" showInputMessage="1" showErrorMessage="1" sqref="C11 J11" xr:uid="{00000000-0002-0000-0500-000000000000}">
      <formula1>$B$66:$B$83</formula1>
    </dataValidation>
    <dataValidation type="list" allowBlank="1" showInputMessage="1" showErrorMessage="1" sqref="C14 J14" xr:uid="{00000000-0002-0000-0500-000001000000}">
      <formula1>$B$84:$B$91</formula1>
    </dataValidation>
    <dataValidation type="list" allowBlank="1" showInputMessage="1" showErrorMessage="1" sqref="C15 J15" xr:uid="{00000000-0002-0000-0500-000002000000}">
      <formula1>$D$66:$D$83</formula1>
    </dataValidation>
  </dataValidations>
  <printOptions horizontalCentered="1"/>
  <pageMargins left="0.70866141732283472" right="0.70866141732283472" top="0.74803149606299213" bottom="0.74803149606299213" header="0.31496062992125984" footer="0.31496062992125984"/>
  <pageSetup scale="68" orientation="portrait" horizontalDpi="360" verticalDpi="36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C9F41-56BB-4605-B5B9-469D4E6F8E1F}">
  <dimension ref="A1:IR23"/>
  <sheetViews>
    <sheetView zoomScale="120" zoomScaleNormal="120" zoomScaleSheetLayoutView="120" workbookViewId="0">
      <selection activeCell="A23" sqref="A23"/>
    </sheetView>
  </sheetViews>
  <sheetFormatPr defaultColWidth="11.42578125" defaultRowHeight="15"/>
  <cols>
    <col min="1" max="1" width="6" style="706" customWidth="1"/>
    <col min="2" max="2" width="33.85546875" style="706" bestFit="1" customWidth="1"/>
    <col min="3" max="3" width="11.5703125" style="706" bestFit="1" customWidth="1"/>
    <col min="4" max="4" width="10.5703125" style="706" bestFit="1" customWidth="1"/>
    <col min="5" max="5" width="9" style="706" bestFit="1" customWidth="1"/>
    <col min="6" max="6" width="15.28515625" style="706" bestFit="1" customWidth="1"/>
    <col min="7" max="7" width="13.28515625" style="706" bestFit="1" customWidth="1"/>
    <col min="8" max="8" width="16.28515625" style="706" customWidth="1"/>
    <col min="9" max="9" width="12.5703125" style="706" bestFit="1" customWidth="1"/>
    <col min="10" max="252" width="11.42578125" style="706"/>
    <col min="254" max="254" width="5.28515625" customWidth="1"/>
    <col min="255" max="255" width="33.85546875" bestFit="1" customWidth="1"/>
    <col min="256" max="256" width="8.5703125" customWidth="1"/>
    <col min="257" max="257" width="11.5703125" bestFit="1" customWidth="1"/>
    <col min="258" max="258" width="10.5703125" bestFit="1" customWidth="1"/>
    <col min="259" max="259" width="9" bestFit="1" customWidth="1"/>
    <col min="260" max="260" width="15.28515625" bestFit="1" customWidth="1"/>
    <col min="261" max="261" width="17.28515625" customWidth="1"/>
    <col min="262" max="262" width="17.5703125" customWidth="1"/>
    <col min="263" max="263" width="12.42578125" customWidth="1"/>
    <col min="264" max="264" width="16.28515625" customWidth="1"/>
    <col min="510" max="510" width="5.28515625" customWidth="1"/>
    <col min="511" max="511" width="33.85546875" bestFit="1" customWidth="1"/>
    <col min="512" max="512" width="8.5703125" customWidth="1"/>
    <col min="513" max="513" width="11.5703125" bestFit="1" customWidth="1"/>
    <col min="514" max="514" width="10.5703125" bestFit="1" customWidth="1"/>
    <col min="515" max="515" width="9" bestFit="1" customWidth="1"/>
    <col min="516" max="516" width="15.28515625" bestFit="1" customWidth="1"/>
    <col min="517" max="517" width="17.28515625" customWidth="1"/>
    <col min="518" max="518" width="17.5703125" customWidth="1"/>
    <col min="519" max="519" width="12.42578125" customWidth="1"/>
    <col min="520" max="520" width="16.28515625" customWidth="1"/>
    <col min="766" max="766" width="5.28515625" customWidth="1"/>
    <col min="767" max="767" width="33.85546875" bestFit="1" customWidth="1"/>
    <col min="768" max="768" width="8.5703125" customWidth="1"/>
    <col min="769" max="769" width="11.5703125" bestFit="1" customWidth="1"/>
    <col min="770" max="770" width="10.5703125" bestFit="1" customWidth="1"/>
    <col min="771" max="771" width="9" bestFit="1" customWidth="1"/>
    <col min="772" max="772" width="15.28515625" bestFit="1" customWidth="1"/>
    <col min="773" max="773" width="17.28515625" customWidth="1"/>
    <col min="774" max="774" width="17.5703125" customWidth="1"/>
    <col min="775" max="775" width="12.42578125" customWidth="1"/>
    <col min="776" max="776" width="16.28515625" customWidth="1"/>
    <col min="1022" max="1022" width="5.28515625" customWidth="1"/>
    <col min="1023" max="1023" width="33.85546875" bestFit="1" customWidth="1"/>
    <col min="1024" max="1024" width="8.5703125" customWidth="1"/>
    <col min="1025" max="1025" width="11.5703125" bestFit="1" customWidth="1"/>
    <col min="1026" max="1026" width="10.5703125" bestFit="1" customWidth="1"/>
    <col min="1027" max="1027" width="9" bestFit="1" customWidth="1"/>
    <col min="1028" max="1028" width="15.28515625" bestFit="1" customWidth="1"/>
    <col min="1029" max="1029" width="17.28515625" customWidth="1"/>
    <col min="1030" max="1030" width="17.5703125" customWidth="1"/>
    <col min="1031" max="1031" width="12.42578125" customWidth="1"/>
    <col min="1032" max="1032" width="16.28515625" customWidth="1"/>
    <col min="1278" max="1278" width="5.28515625" customWidth="1"/>
    <col min="1279" max="1279" width="33.85546875" bestFit="1" customWidth="1"/>
    <col min="1280" max="1280" width="8.5703125" customWidth="1"/>
    <col min="1281" max="1281" width="11.5703125" bestFit="1" customWidth="1"/>
    <col min="1282" max="1282" width="10.5703125" bestFit="1" customWidth="1"/>
    <col min="1283" max="1283" width="9" bestFit="1" customWidth="1"/>
    <col min="1284" max="1284" width="15.28515625" bestFit="1" customWidth="1"/>
    <col min="1285" max="1285" width="17.28515625" customWidth="1"/>
    <col min="1286" max="1286" width="17.5703125" customWidth="1"/>
    <col min="1287" max="1287" width="12.42578125" customWidth="1"/>
    <col min="1288" max="1288" width="16.28515625" customWidth="1"/>
    <col min="1534" max="1534" width="5.28515625" customWidth="1"/>
    <col min="1535" max="1535" width="33.85546875" bestFit="1" customWidth="1"/>
    <col min="1536" max="1536" width="8.5703125" customWidth="1"/>
    <col min="1537" max="1537" width="11.5703125" bestFit="1" customWidth="1"/>
    <col min="1538" max="1538" width="10.5703125" bestFit="1" customWidth="1"/>
    <col min="1539" max="1539" width="9" bestFit="1" customWidth="1"/>
    <col min="1540" max="1540" width="15.28515625" bestFit="1" customWidth="1"/>
    <col min="1541" max="1541" width="17.28515625" customWidth="1"/>
    <col min="1542" max="1542" width="17.5703125" customWidth="1"/>
    <col min="1543" max="1543" width="12.42578125" customWidth="1"/>
    <col min="1544" max="1544" width="16.28515625" customWidth="1"/>
    <col min="1790" max="1790" width="5.28515625" customWidth="1"/>
    <col min="1791" max="1791" width="33.85546875" bestFit="1" customWidth="1"/>
    <col min="1792" max="1792" width="8.5703125" customWidth="1"/>
    <col min="1793" max="1793" width="11.5703125" bestFit="1" customWidth="1"/>
    <col min="1794" max="1794" width="10.5703125" bestFit="1" customWidth="1"/>
    <col min="1795" max="1795" width="9" bestFit="1" customWidth="1"/>
    <col min="1796" max="1796" width="15.28515625" bestFit="1" customWidth="1"/>
    <col min="1797" max="1797" width="17.28515625" customWidth="1"/>
    <col min="1798" max="1798" width="17.5703125" customWidth="1"/>
    <col min="1799" max="1799" width="12.42578125" customWidth="1"/>
    <col min="1800" max="1800" width="16.28515625" customWidth="1"/>
    <col min="2046" max="2046" width="5.28515625" customWidth="1"/>
    <col min="2047" max="2047" width="33.85546875" bestFit="1" customWidth="1"/>
    <col min="2048" max="2048" width="8.5703125" customWidth="1"/>
    <col min="2049" max="2049" width="11.5703125" bestFit="1" customWidth="1"/>
    <col min="2050" max="2050" width="10.5703125" bestFit="1" customWidth="1"/>
    <col min="2051" max="2051" width="9" bestFit="1" customWidth="1"/>
    <col min="2052" max="2052" width="15.28515625" bestFit="1" customWidth="1"/>
    <col min="2053" max="2053" width="17.28515625" customWidth="1"/>
    <col min="2054" max="2054" width="17.5703125" customWidth="1"/>
    <col min="2055" max="2055" width="12.42578125" customWidth="1"/>
    <col min="2056" max="2056" width="16.28515625" customWidth="1"/>
    <col min="2302" max="2302" width="5.28515625" customWidth="1"/>
    <col min="2303" max="2303" width="33.85546875" bestFit="1" customWidth="1"/>
    <col min="2304" max="2304" width="8.5703125" customWidth="1"/>
    <col min="2305" max="2305" width="11.5703125" bestFit="1" customWidth="1"/>
    <col min="2306" max="2306" width="10.5703125" bestFit="1" customWidth="1"/>
    <col min="2307" max="2307" width="9" bestFit="1" customWidth="1"/>
    <col min="2308" max="2308" width="15.28515625" bestFit="1" customWidth="1"/>
    <col min="2309" max="2309" width="17.28515625" customWidth="1"/>
    <col min="2310" max="2310" width="17.5703125" customWidth="1"/>
    <col min="2311" max="2311" width="12.42578125" customWidth="1"/>
    <col min="2312" max="2312" width="16.28515625" customWidth="1"/>
    <col min="2558" max="2558" width="5.28515625" customWidth="1"/>
    <col min="2559" max="2559" width="33.85546875" bestFit="1" customWidth="1"/>
    <col min="2560" max="2560" width="8.5703125" customWidth="1"/>
    <col min="2561" max="2561" width="11.5703125" bestFit="1" customWidth="1"/>
    <col min="2562" max="2562" width="10.5703125" bestFit="1" customWidth="1"/>
    <col min="2563" max="2563" width="9" bestFit="1" customWidth="1"/>
    <col min="2564" max="2564" width="15.28515625" bestFit="1" customWidth="1"/>
    <col min="2565" max="2565" width="17.28515625" customWidth="1"/>
    <col min="2566" max="2566" width="17.5703125" customWidth="1"/>
    <col min="2567" max="2567" width="12.42578125" customWidth="1"/>
    <col min="2568" max="2568" width="16.28515625" customWidth="1"/>
    <col min="2814" max="2814" width="5.28515625" customWidth="1"/>
    <col min="2815" max="2815" width="33.85546875" bestFit="1" customWidth="1"/>
    <col min="2816" max="2816" width="8.5703125" customWidth="1"/>
    <col min="2817" max="2817" width="11.5703125" bestFit="1" customWidth="1"/>
    <col min="2818" max="2818" width="10.5703125" bestFit="1" customWidth="1"/>
    <col min="2819" max="2819" width="9" bestFit="1" customWidth="1"/>
    <col min="2820" max="2820" width="15.28515625" bestFit="1" customWidth="1"/>
    <col min="2821" max="2821" width="17.28515625" customWidth="1"/>
    <col min="2822" max="2822" width="17.5703125" customWidth="1"/>
    <col min="2823" max="2823" width="12.42578125" customWidth="1"/>
    <col min="2824" max="2824" width="16.28515625" customWidth="1"/>
    <col min="3070" max="3070" width="5.28515625" customWidth="1"/>
    <col min="3071" max="3071" width="33.85546875" bestFit="1" customWidth="1"/>
    <col min="3072" max="3072" width="8.5703125" customWidth="1"/>
    <col min="3073" max="3073" width="11.5703125" bestFit="1" customWidth="1"/>
    <col min="3074" max="3074" width="10.5703125" bestFit="1" customWidth="1"/>
    <col min="3075" max="3075" width="9" bestFit="1" customWidth="1"/>
    <col min="3076" max="3076" width="15.28515625" bestFit="1" customWidth="1"/>
    <col min="3077" max="3077" width="17.28515625" customWidth="1"/>
    <col min="3078" max="3078" width="17.5703125" customWidth="1"/>
    <col min="3079" max="3079" width="12.42578125" customWidth="1"/>
    <col min="3080" max="3080" width="16.28515625" customWidth="1"/>
    <col min="3326" max="3326" width="5.28515625" customWidth="1"/>
    <col min="3327" max="3327" width="33.85546875" bestFit="1" customWidth="1"/>
    <col min="3328" max="3328" width="8.5703125" customWidth="1"/>
    <col min="3329" max="3329" width="11.5703125" bestFit="1" customWidth="1"/>
    <col min="3330" max="3330" width="10.5703125" bestFit="1" customWidth="1"/>
    <col min="3331" max="3331" width="9" bestFit="1" customWidth="1"/>
    <col min="3332" max="3332" width="15.28515625" bestFit="1" customWidth="1"/>
    <col min="3333" max="3333" width="17.28515625" customWidth="1"/>
    <col min="3334" max="3334" width="17.5703125" customWidth="1"/>
    <col min="3335" max="3335" width="12.42578125" customWidth="1"/>
    <col min="3336" max="3336" width="16.28515625" customWidth="1"/>
    <col min="3582" max="3582" width="5.28515625" customWidth="1"/>
    <col min="3583" max="3583" width="33.85546875" bestFit="1" customWidth="1"/>
    <col min="3584" max="3584" width="8.5703125" customWidth="1"/>
    <col min="3585" max="3585" width="11.5703125" bestFit="1" customWidth="1"/>
    <col min="3586" max="3586" width="10.5703125" bestFit="1" customWidth="1"/>
    <col min="3587" max="3587" width="9" bestFit="1" customWidth="1"/>
    <col min="3588" max="3588" width="15.28515625" bestFit="1" customWidth="1"/>
    <col min="3589" max="3589" width="17.28515625" customWidth="1"/>
    <col min="3590" max="3590" width="17.5703125" customWidth="1"/>
    <col min="3591" max="3591" width="12.42578125" customWidth="1"/>
    <col min="3592" max="3592" width="16.28515625" customWidth="1"/>
    <col min="3838" max="3838" width="5.28515625" customWidth="1"/>
    <col min="3839" max="3839" width="33.85546875" bestFit="1" customWidth="1"/>
    <col min="3840" max="3840" width="8.5703125" customWidth="1"/>
    <col min="3841" max="3841" width="11.5703125" bestFit="1" customWidth="1"/>
    <col min="3842" max="3842" width="10.5703125" bestFit="1" customWidth="1"/>
    <col min="3843" max="3843" width="9" bestFit="1" customWidth="1"/>
    <col min="3844" max="3844" width="15.28515625" bestFit="1" customWidth="1"/>
    <col min="3845" max="3845" width="17.28515625" customWidth="1"/>
    <col min="3846" max="3846" width="17.5703125" customWidth="1"/>
    <col min="3847" max="3847" width="12.42578125" customWidth="1"/>
    <col min="3848" max="3848" width="16.28515625" customWidth="1"/>
    <col min="4094" max="4094" width="5.28515625" customWidth="1"/>
    <col min="4095" max="4095" width="33.85546875" bestFit="1" customWidth="1"/>
    <col min="4096" max="4096" width="8.5703125" customWidth="1"/>
    <col min="4097" max="4097" width="11.5703125" bestFit="1" customWidth="1"/>
    <col min="4098" max="4098" width="10.5703125" bestFit="1" customWidth="1"/>
    <col min="4099" max="4099" width="9" bestFit="1" customWidth="1"/>
    <col min="4100" max="4100" width="15.28515625" bestFit="1" customWidth="1"/>
    <col min="4101" max="4101" width="17.28515625" customWidth="1"/>
    <col min="4102" max="4102" width="17.5703125" customWidth="1"/>
    <col min="4103" max="4103" width="12.42578125" customWidth="1"/>
    <col min="4104" max="4104" width="16.28515625" customWidth="1"/>
    <col min="4350" max="4350" width="5.28515625" customWidth="1"/>
    <col min="4351" max="4351" width="33.85546875" bestFit="1" customWidth="1"/>
    <col min="4352" max="4352" width="8.5703125" customWidth="1"/>
    <col min="4353" max="4353" width="11.5703125" bestFit="1" customWidth="1"/>
    <col min="4354" max="4354" width="10.5703125" bestFit="1" customWidth="1"/>
    <col min="4355" max="4355" width="9" bestFit="1" customWidth="1"/>
    <col min="4356" max="4356" width="15.28515625" bestFit="1" customWidth="1"/>
    <col min="4357" max="4357" width="17.28515625" customWidth="1"/>
    <col min="4358" max="4358" width="17.5703125" customWidth="1"/>
    <col min="4359" max="4359" width="12.42578125" customWidth="1"/>
    <col min="4360" max="4360" width="16.28515625" customWidth="1"/>
    <col min="4606" max="4606" width="5.28515625" customWidth="1"/>
    <col min="4607" max="4607" width="33.85546875" bestFit="1" customWidth="1"/>
    <col min="4608" max="4608" width="8.5703125" customWidth="1"/>
    <col min="4609" max="4609" width="11.5703125" bestFit="1" customWidth="1"/>
    <col min="4610" max="4610" width="10.5703125" bestFit="1" customWidth="1"/>
    <col min="4611" max="4611" width="9" bestFit="1" customWidth="1"/>
    <col min="4612" max="4612" width="15.28515625" bestFit="1" customWidth="1"/>
    <col min="4613" max="4613" width="17.28515625" customWidth="1"/>
    <col min="4614" max="4614" width="17.5703125" customWidth="1"/>
    <col min="4615" max="4615" width="12.42578125" customWidth="1"/>
    <col min="4616" max="4616" width="16.28515625" customWidth="1"/>
    <col min="4862" max="4862" width="5.28515625" customWidth="1"/>
    <col min="4863" max="4863" width="33.85546875" bestFit="1" customWidth="1"/>
    <col min="4864" max="4864" width="8.5703125" customWidth="1"/>
    <col min="4865" max="4865" width="11.5703125" bestFit="1" customWidth="1"/>
    <col min="4866" max="4866" width="10.5703125" bestFit="1" customWidth="1"/>
    <col min="4867" max="4867" width="9" bestFit="1" customWidth="1"/>
    <col min="4868" max="4868" width="15.28515625" bestFit="1" customWidth="1"/>
    <col min="4869" max="4869" width="17.28515625" customWidth="1"/>
    <col min="4870" max="4870" width="17.5703125" customWidth="1"/>
    <col min="4871" max="4871" width="12.42578125" customWidth="1"/>
    <col min="4872" max="4872" width="16.28515625" customWidth="1"/>
    <col min="5118" max="5118" width="5.28515625" customWidth="1"/>
    <col min="5119" max="5119" width="33.85546875" bestFit="1" customWidth="1"/>
    <col min="5120" max="5120" width="8.5703125" customWidth="1"/>
    <col min="5121" max="5121" width="11.5703125" bestFit="1" customWidth="1"/>
    <col min="5122" max="5122" width="10.5703125" bestFit="1" customWidth="1"/>
    <col min="5123" max="5123" width="9" bestFit="1" customWidth="1"/>
    <col min="5124" max="5124" width="15.28515625" bestFit="1" customWidth="1"/>
    <col min="5125" max="5125" width="17.28515625" customWidth="1"/>
    <col min="5126" max="5126" width="17.5703125" customWidth="1"/>
    <col min="5127" max="5127" width="12.42578125" customWidth="1"/>
    <col min="5128" max="5128" width="16.28515625" customWidth="1"/>
    <col min="5374" max="5374" width="5.28515625" customWidth="1"/>
    <col min="5375" max="5375" width="33.85546875" bestFit="1" customWidth="1"/>
    <col min="5376" max="5376" width="8.5703125" customWidth="1"/>
    <col min="5377" max="5377" width="11.5703125" bestFit="1" customWidth="1"/>
    <col min="5378" max="5378" width="10.5703125" bestFit="1" customWidth="1"/>
    <col min="5379" max="5379" width="9" bestFit="1" customWidth="1"/>
    <col min="5380" max="5380" width="15.28515625" bestFit="1" customWidth="1"/>
    <col min="5381" max="5381" width="17.28515625" customWidth="1"/>
    <col min="5382" max="5382" width="17.5703125" customWidth="1"/>
    <col min="5383" max="5383" width="12.42578125" customWidth="1"/>
    <col min="5384" max="5384" width="16.28515625" customWidth="1"/>
    <col min="5630" max="5630" width="5.28515625" customWidth="1"/>
    <col min="5631" max="5631" width="33.85546875" bestFit="1" customWidth="1"/>
    <col min="5632" max="5632" width="8.5703125" customWidth="1"/>
    <col min="5633" max="5633" width="11.5703125" bestFit="1" customWidth="1"/>
    <col min="5634" max="5634" width="10.5703125" bestFit="1" customWidth="1"/>
    <col min="5635" max="5635" width="9" bestFit="1" customWidth="1"/>
    <col min="5636" max="5636" width="15.28515625" bestFit="1" customWidth="1"/>
    <col min="5637" max="5637" width="17.28515625" customWidth="1"/>
    <col min="5638" max="5638" width="17.5703125" customWidth="1"/>
    <col min="5639" max="5639" width="12.42578125" customWidth="1"/>
    <col min="5640" max="5640" width="16.28515625" customWidth="1"/>
    <col min="5886" max="5886" width="5.28515625" customWidth="1"/>
    <col min="5887" max="5887" width="33.85546875" bestFit="1" customWidth="1"/>
    <col min="5888" max="5888" width="8.5703125" customWidth="1"/>
    <col min="5889" max="5889" width="11.5703125" bestFit="1" customWidth="1"/>
    <col min="5890" max="5890" width="10.5703125" bestFit="1" customWidth="1"/>
    <col min="5891" max="5891" width="9" bestFit="1" customWidth="1"/>
    <col min="5892" max="5892" width="15.28515625" bestFit="1" customWidth="1"/>
    <col min="5893" max="5893" width="17.28515625" customWidth="1"/>
    <col min="5894" max="5894" width="17.5703125" customWidth="1"/>
    <col min="5895" max="5895" width="12.42578125" customWidth="1"/>
    <col min="5896" max="5896" width="16.28515625" customWidth="1"/>
    <col min="6142" max="6142" width="5.28515625" customWidth="1"/>
    <col min="6143" max="6143" width="33.85546875" bestFit="1" customWidth="1"/>
    <col min="6144" max="6144" width="8.5703125" customWidth="1"/>
    <col min="6145" max="6145" width="11.5703125" bestFit="1" customWidth="1"/>
    <col min="6146" max="6146" width="10.5703125" bestFit="1" customWidth="1"/>
    <col min="6147" max="6147" width="9" bestFit="1" customWidth="1"/>
    <col min="6148" max="6148" width="15.28515625" bestFit="1" customWidth="1"/>
    <col min="6149" max="6149" width="17.28515625" customWidth="1"/>
    <col min="6150" max="6150" width="17.5703125" customWidth="1"/>
    <col min="6151" max="6151" width="12.42578125" customWidth="1"/>
    <col min="6152" max="6152" width="16.28515625" customWidth="1"/>
    <col min="6398" max="6398" width="5.28515625" customWidth="1"/>
    <col min="6399" max="6399" width="33.85546875" bestFit="1" customWidth="1"/>
    <col min="6400" max="6400" width="8.5703125" customWidth="1"/>
    <col min="6401" max="6401" width="11.5703125" bestFit="1" customWidth="1"/>
    <col min="6402" max="6402" width="10.5703125" bestFit="1" customWidth="1"/>
    <col min="6403" max="6403" width="9" bestFit="1" customWidth="1"/>
    <col min="6404" max="6404" width="15.28515625" bestFit="1" customWidth="1"/>
    <col min="6405" max="6405" width="17.28515625" customWidth="1"/>
    <col min="6406" max="6406" width="17.5703125" customWidth="1"/>
    <col min="6407" max="6407" width="12.42578125" customWidth="1"/>
    <col min="6408" max="6408" width="16.28515625" customWidth="1"/>
    <col min="6654" max="6654" width="5.28515625" customWidth="1"/>
    <col min="6655" max="6655" width="33.85546875" bestFit="1" customWidth="1"/>
    <col min="6656" max="6656" width="8.5703125" customWidth="1"/>
    <col min="6657" max="6657" width="11.5703125" bestFit="1" customWidth="1"/>
    <col min="6658" max="6658" width="10.5703125" bestFit="1" customWidth="1"/>
    <col min="6659" max="6659" width="9" bestFit="1" customWidth="1"/>
    <col min="6660" max="6660" width="15.28515625" bestFit="1" customWidth="1"/>
    <col min="6661" max="6661" width="17.28515625" customWidth="1"/>
    <col min="6662" max="6662" width="17.5703125" customWidth="1"/>
    <col min="6663" max="6663" width="12.42578125" customWidth="1"/>
    <col min="6664" max="6664" width="16.28515625" customWidth="1"/>
    <col min="6910" max="6910" width="5.28515625" customWidth="1"/>
    <col min="6911" max="6911" width="33.85546875" bestFit="1" customWidth="1"/>
    <col min="6912" max="6912" width="8.5703125" customWidth="1"/>
    <col min="6913" max="6913" width="11.5703125" bestFit="1" customWidth="1"/>
    <col min="6914" max="6914" width="10.5703125" bestFit="1" customWidth="1"/>
    <col min="6915" max="6915" width="9" bestFit="1" customWidth="1"/>
    <col min="6916" max="6916" width="15.28515625" bestFit="1" customWidth="1"/>
    <col min="6917" max="6917" width="17.28515625" customWidth="1"/>
    <col min="6918" max="6918" width="17.5703125" customWidth="1"/>
    <col min="6919" max="6919" width="12.42578125" customWidth="1"/>
    <col min="6920" max="6920" width="16.28515625" customWidth="1"/>
    <col min="7166" max="7166" width="5.28515625" customWidth="1"/>
    <col min="7167" max="7167" width="33.85546875" bestFit="1" customWidth="1"/>
    <col min="7168" max="7168" width="8.5703125" customWidth="1"/>
    <col min="7169" max="7169" width="11.5703125" bestFit="1" customWidth="1"/>
    <col min="7170" max="7170" width="10.5703125" bestFit="1" customWidth="1"/>
    <col min="7171" max="7171" width="9" bestFit="1" customWidth="1"/>
    <col min="7172" max="7172" width="15.28515625" bestFit="1" customWidth="1"/>
    <col min="7173" max="7173" width="17.28515625" customWidth="1"/>
    <col min="7174" max="7174" width="17.5703125" customWidth="1"/>
    <col min="7175" max="7175" width="12.42578125" customWidth="1"/>
    <col min="7176" max="7176" width="16.28515625" customWidth="1"/>
    <col min="7422" max="7422" width="5.28515625" customWidth="1"/>
    <col min="7423" max="7423" width="33.85546875" bestFit="1" customWidth="1"/>
    <col min="7424" max="7424" width="8.5703125" customWidth="1"/>
    <col min="7425" max="7425" width="11.5703125" bestFit="1" customWidth="1"/>
    <col min="7426" max="7426" width="10.5703125" bestFit="1" customWidth="1"/>
    <col min="7427" max="7427" width="9" bestFit="1" customWidth="1"/>
    <col min="7428" max="7428" width="15.28515625" bestFit="1" customWidth="1"/>
    <col min="7429" max="7429" width="17.28515625" customWidth="1"/>
    <col min="7430" max="7430" width="17.5703125" customWidth="1"/>
    <col min="7431" max="7431" width="12.42578125" customWidth="1"/>
    <col min="7432" max="7432" width="16.28515625" customWidth="1"/>
    <col min="7678" max="7678" width="5.28515625" customWidth="1"/>
    <col min="7679" max="7679" width="33.85546875" bestFit="1" customWidth="1"/>
    <col min="7680" max="7680" width="8.5703125" customWidth="1"/>
    <col min="7681" max="7681" width="11.5703125" bestFit="1" customWidth="1"/>
    <col min="7682" max="7682" width="10.5703125" bestFit="1" customWidth="1"/>
    <col min="7683" max="7683" width="9" bestFit="1" customWidth="1"/>
    <col min="7684" max="7684" width="15.28515625" bestFit="1" customWidth="1"/>
    <col min="7685" max="7685" width="17.28515625" customWidth="1"/>
    <col min="7686" max="7686" width="17.5703125" customWidth="1"/>
    <col min="7687" max="7687" width="12.42578125" customWidth="1"/>
    <col min="7688" max="7688" width="16.28515625" customWidth="1"/>
    <col min="7934" max="7934" width="5.28515625" customWidth="1"/>
    <col min="7935" max="7935" width="33.85546875" bestFit="1" customWidth="1"/>
    <col min="7936" max="7936" width="8.5703125" customWidth="1"/>
    <col min="7937" max="7937" width="11.5703125" bestFit="1" customWidth="1"/>
    <col min="7938" max="7938" width="10.5703125" bestFit="1" customWidth="1"/>
    <col min="7939" max="7939" width="9" bestFit="1" customWidth="1"/>
    <col min="7940" max="7940" width="15.28515625" bestFit="1" customWidth="1"/>
    <col min="7941" max="7941" width="17.28515625" customWidth="1"/>
    <col min="7942" max="7942" width="17.5703125" customWidth="1"/>
    <col min="7943" max="7943" width="12.42578125" customWidth="1"/>
    <col min="7944" max="7944" width="16.28515625" customWidth="1"/>
    <col min="8190" max="8190" width="5.28515625" customWidth="1"/>
    <col min="8191" max="8191" width="33.85546875" bestFit="1" customWidth="1"/>
    <col min="8192" max="8192" width="8.5703125" customWidth="1"/>
    <col min="8193" max="8193" width="11.5703125" bestFit="1" customWidth="1"/>
    <col min="8194" max="8194" width="10.5703125" bestFit="1" customWidth="1"/>
    <col min="8195" max="8195" width="9" bestFit="1" customWidth="1"/>
    <col min="8196" max="8196" width="15.28515625" bestFit="1" customWidth="1"/>
    <col min="8197" max="8197" width="17.28515625" customWidth="1"/>
    <col min="8198" max="8198" width="17.5703125" customWidth="1"/>
    <col min="8199" max="8199" width="12.42578125" customWidth="1"/>
    <col min="8200" max="8200" width="16.28515625" customWidth="1"/>
    <col min="8446" max="8446" width="5.28515625" customWidth="1"/>
    <col min="8447" max="8447" width="33.85546875" bestFit="1" customWidth="1"/>
    <col min="8448" max="8448" width="8.5703125" customWidth="1"/>
    <col min="8449" max="8449" width="11.5703125" bestFit="1" customWidth="1"/>
    <col min="8450" max="8450" width="10.5703125" bestFit="1" customWidth="1"/>
    <col min="8451" max="8451" width="9" bestFit="1" customWidth="1"/>
    <col min="8452" max="8452" width="15.28515625" bestFit="1" customWidth="1"/>
    <col min="8453" max="8453" width="17.28515625" customWidth="1"/>
    <col min="8454" max="8454" width="17.5703125" customWidth="1"/>
    <col min="8455" max="8455" width="12.42578125" customWidth="1"/>
    <col min="8456" max="8456" width="16.28515625" customWidth="1"/>
    <col min="8702" max="8702" width="5.28515625" customWidth="1"/>
    <col min="8703" max="8703" width="33.85546875" bestFit="1" customWidth="1"/>
    <col min="8704" max="8704" width="8.5703125" customWidth="1"/>
    <col min="8705" max="8705" width="11.5703125" bestFit="1" customWidth="1"/>
    <col min="8706" max="8706" width="10.5703125" bestFit="1" customWidth="1"/>
    <col min="8707" max="8707" width="9" bestFit="1" customWidth="1"/>
    <col min="8708" max="8708" width="15.28515625" bestFit="1" customWidth="1"/>
    <col min="8709" max="8709" width="17.28515625" customWidth="1"/>
    <col min="8710" max="8710" width="17.5703125" customWidth="1"/>
    <col min="8711" max="8711" width="12.42578125" customWidth="1"/>
    <col min="8712" max="8712" width="16.28515625" customWidth="1"/>
    <col min="8958" max="8958" width="5.28515625" customWidth="1"/>
    <col min="8959" max="8959" width="33.85546875" bestFit="1" customWidth="1"/>
    <col min="8960" max="8960" width="8.5703125" customWidth="1"/>
    <col min="8961" max="8961" width="11.5703125" bestFit="1" customWidth="1"/>
    <col min="8962" max="8962" width="10.5703125" bestFit="1" customWidth="1"/>
    <col min="8963" max="8963" width="9" bestFit="1" customWidth="1"/>
    <col min="8964" max="8964" width="15.28515625" bestFit="1" customWidth="1"/>
    <col min="8965" max="8965" width="17.28515625" customWidth="1"/>
    <col min="8966" max="8966" width="17.5703125" customWidth="1"/>
    <col min="8967" max="8967" width="12.42578125" customWidth="1"/>
    <col min="8968" max="8968" width="16.28515625" customWidth="1"/>
    <col min="9214" max="9214" width="5.28515625" customWidth="1"/>
    <col min="9215" max="9215" width="33.85546875" bestFit="1" customWidth="1"/>
    <col min="9216" max="9216" width="8.5703125" customWidth="1"/>
    <col min="9217" max="9217" width="11.5703125" bestFit="1" customWidth="1"/>
    <col min="9218" max="9218" width="10.5703125" bestFit="1" customWidth="1"/>
    <col min="9219" max="9219" width="9" bestFit="1" customWidth="1"/>
    <col min="9220" max="9220" width="15.28515625" bestFit="1" customWidth="1"/>
    <col min="9221" max="9221" width="17.28515625" customWidth="1"/>
    <col min="9222" max="9222" width="17.5703125" customWidth="1"/>
    <col min="9223" max="9223" width="12.42578125" customWidth="1"/>
    <col min="9224" max="9224" width="16.28515625" customWidth="1"/>
    <col min="9470" max="9470" width="5.28515625" customWidth="1"/>
    <col min="9471" max="9471" width="33.85546875" bestFit="1" customWidth="1"/>
    <col min="9472" max="9472" width="8.5703125" customWidth="1"/>
    <col min="9473" max="9473" width="11.5703125" bestFit="1" customWidth="1"/>
    <col min="9474" max="9474" width="10.5703125" bestFit="1" customWidth="1"/>
    <col min="9475" max="9475" width="9" bestFit="1" customWidth="1"/>
    <col min="9476" max="9476" width="15.28515625" bestFit="1" customWidth="1"/>
    <col min="9477" max="9477" width="17.28515625" customWidth="1"/>
    <col min="9478" max="9478" width="17.5703125" customWidth="1"/>
    <col min="9479" max="9479" width="12.42578125" customWidth="1"/>
    <col min="9480" max="9480" width="16.28515625" customWidth="1"/>
    <col min="9726" max="9726" width="5.28515625" customWidth="1"/>
    <col min="9727" max="9727" width="33.85546875" bestFit="1" customWidth="1"/>
    <col min="9728" max="9728" width="8.5703125" customWidth="1"/>
    <col min="9729" max="9729" width="11.5703125" bestFit="1" customWidth="1"/>
    <col min="9730" max="9730" width="10.5703125" bestFit="1" customWidth="1"/>
    <col min="9731" max="9731" width="9" bestFit="1" customWidth="1"/>
    <col min="9732" max="9732" width="15.28515625" bestFit="1" customWidth="1"/>
    <col min="9733" max="9733" width="17.28515625" customWidth="1"/>
    <col min="9734" max="9734" width="17.5703125" customWidth="1"/>
    <col min="9735" max="9735" width="12.42578125" customWidth="1"/>
    <col min="9736" max="9736" width="16.28515625" customWidth="1"/>
    <col min="9982" max="9982" width="5.28515625" customWidth="1"/>
    <col min="9983" max="9983" width="33.85546875" bestFit="1" customWidth="1"/>
    <col min="9984" max="9984" width="8.5703125" customWidth="1"/>
    <col min="9985" max="9985" width="11.5703125" bestFit="1" customWidth="1"/>
    <col min="9986" max="9986" width="10.5703125" bestFit="1" customWidth="1"/>
    <col min="9987" max="9987" width="9" bestFit="1" customWidth="1"/>
    <col min="9988" max="9988" width="15.28515625" bestFit="1" customWidth="1"/>
    <col min="9989" max="9989" width="17.28515625" customWidth="1"/>
    <col min="9990" max="9990" width="17.5703125" customWidth="1"/>
    <col min="9991" max="9991" width="12.42578125" customWidth="1"/>
    <col min="9992" max="9992" width="16.28515625" customWidth="1"/>
    <col min="10238" max="10238" width="5.28515625" customWidth="1"/>
    <col min="10239" max="10239" width="33.85546875" bestFit="1" customWidth="1"/>
    <col min="10240" max="10240" width="8.5703125" customWidth="1"/>
    <col min="10241" max="10241" width="11.5703125" bestFit="1" customWidth="1"/>
    <col min="10242" max="10242" width="10.5703125" bestFit="1" customWidth="1"/>
    <col min="10243" max="10243" width="9" bestFit="1" customWidth="1"/>
    <col min="10244" max="10244" width="15.28515625" bestFit="1" customWidth="1"/>
    <col min="10245" max="10245" width="17.28515625" customWidth="1"/>
    <col min="10246" max="10246" width="17.5703125" customWidth="1"/>
    <col min="10247" max="10247" width="12.42578125" customWidth="1"/>
    <col min="10248" max="10248" width="16.28515625" customWidth="1"/>
    <col min="10494" max="10494" width="5.28515625" customWidth="1"/>
    <col min="10495" max="10495" width="33.85546875" bestFit="1" customWidth="1"/>
    <col min="10496" max="10496" width="8.5703125" customWidth="1"/>
    <col min="10497" max="10497" width="11.5703125" bestFit="1" customWidth="1"/>
    <col min="10498" max="10498" width="10.5703125" bestFit="1" customWidth="1"/>
    <col min="10499" max="10499" width="9" bestFit="1" customWidth="1"/>
    <col min="10500" max="10500" width="15.28515625" bestFit="1" customWidth="1"/>
    <col min="10501" max="10501" width="17.28515625" customWidth="1"/>
    <col min="10502" max="10502" width="17.5703125" customWidth="1"/>
    <col min="10503" max="10503" width="12.42578125" customWidth="1"/>
    <col min="10504" max="10504" width="16.28515625" customWidth="1"/>
    <col min="10750" max="10750" width="5.28515625" customWidth="1"/>
    <col min="10751" max="10751" width="33.85546875" bestFit="1" customWidth="1"/>
    <col min="10752" max="10752" width="8.5703125" customWidth="1"/>
    <col min="10753" max="10753" width="11.5703125" bestFit="1" customWidth="1"/>
    <col min="10754" max="10754" width="10.5703125" bestFit="1" customWidth="1"/>
    <col min="10755" max="10755" width="9" bestFit="1" customWidth="1"/>
    <col min="10756" max="10756" width="15.28515625" bestFit="1" customWidth="1"/>
    <col min="10757" max="10757" width="17.28515625" customWidth="1"/>
    <col min="10758" max="10758" width="17.5703125" customWidth="1"/>
    <col min="10759" max="10759" width="12.42578125" customWidth="1"/>
    <col min="10760" max="10760" width="16.28515625" customWidth="1"/>
    <col min="11006" max="11006" width="5.28515625" customWidth="1"/>
    <col min="11007" max="11007" width="33.85546875" bestFit="1" customWidth="1"/>
    <col min="11008" max="11008" width="8.5703125" customWidth="1"/>
    <col min="11009" max="11009" width="11.5703125" bestFit="1" customWidth="1"/>
    <col min="11010" max="11010" width="10.5703125" bestFit="1" customWidth="1"/>
    <col min="11011" max="11011" width="9" bestFit="1" customWidth="1"/>
    <col min="11012" max="11012" width="15.28515625" bestFit="1" customWidth="1"/>
    <col min="11013" max="11013" width="17.28515625" customWidth="1"/>
    <col min="11014" max="11014" width="17.5703125" customWidth="1"/>
    <col min="11015" max="11015" width="12.42578125" customWidth="1"/>
    <col min="11016" max="11016" width="16.28515625" customWidth="1"/>
    <col min="11262" max="11262" width="5.28515625" customWidth="1"/>
    <col min="11263" max="11263" width="33.85546875" bestFit="1" customWidth="1"/>
    <col min="11264" max="11264" width="8.5703125" customWidth="1"/>
    <col min="11265" max="11265" width="11.5703125" bestFit="1" customWidth="1"/>
    <col min="11266" max="11266" width="10.5703125" bestFit="1" customWidth="1"/>
    <col min="11267" max="11267" width="9" bestFit="1" customWidth="1"/>
    <col min="11268" max="11268" width="15.28515625" bestFit="1" customWidth="1"/>
    <col min="11269" max="11269" width="17.28515625" customWidth="1"/>
    <col min="11270" max="11270" width="17.5703125" customWidth="1"/>
    <col min="11271" max="11271" width="12.42578125" customWidth="1"/>
    <col min="11272" max="11272" width="16.28515625" customWidth="1"/>
    <col min="11518" max="11518" width="5.28515625" customWidth="1"/>
    <col min="11519" max="11519" width="33.85546875" bestFit="1" customWidth="1"/>
    <col min="11520" max="11520" width="8.5703125" customWidth="1"/>
    <col min="11521" max="11521" width="11.5703125" bestFit="1" customWidth="1"/>
    <col min="11522" max="11522" width="10.5703125" bestFit="1" customWidth="1"/>
    <col min="11523" max="11523" width="9" bestFit="1" customWidth="1"/>
    <col min="11524" max="11524" width="15.28515625" bestFit="1" customWidth="1"/>
    <col min="11525" max="11525" width="17.28515625" customWidth="1"/>
    <col min="11526" max="11526" width="17.5703125" customWidth="1"/>
    <col min="11527" max="11527" width="12.42578125" customWidth="1"/>
    <col min="11528" max="11528" width="16.28515625" customWidth="1"/>
    <col min="11774" max="11774" width="5.28515625" customWidth="1"/>
    <col min="11775" max="11775" width="33.85546875" bestFit="1" customWidth="1"/>
    <col min="11776" max="11776" width="8.5703125" customWidth="1"/>
    <col min="11777" max="11777" width="11.5703125" bestFit="1" customWidth="1"/>
    <col min="11778" max="11778" width="10.5703125" bestFit="1" customWidth="1"/>
    <col min="11779" max="11779" width="9" bestFit="1" customWidth="1"/>
    <col min="11780" max="11780" width="15.28515625" bestFit="1" customWidth="1"/>
    <col min="11781" max="11781" width="17.28515625" customWidth="1"/>
    <col min="11782" max="11782" width="17.5703125" customWidth="1"/>
    <col min="11783" max="11783" width="12.42578125" customWidth="1"/>
    <col min="11784" max="11784" width="16.28515625" customWidth="1"/>
    <col min="12030" max="12030" width="5.28515625" customWidth="1"/>
    <col min="12031" max="12031" width="33.85546875" bestFit="1" customWidth="1"/>
    <col min="12032" max="12032" width="8.5703125" customWidth="1"/>
    <col min="12033" max="12033" width="11.5703125" bestFit="1" customWidth="1"/>
    <col min="12034" max="12034" width="10.5703125" bestFit="1" customWidth="1"/>
    <col min="12035" max="12035" width="9" bestFit="1" customWidth="1"/>
    <col min="12036" max="12036" width="15.28515625" bestFit="1" customWidth="1"/>
    <col min="12037" max="12037" width="17.28515625" customWidth="1"/>
    <col min="12038" max="12038" width="17.5703125" customWidth="1"/>
    <col min="12039" max="12039" width="12.42578125" customWidth="1"/>
    <col min="12040" max="12040" width="16.28515625" customWidth="1"/>
    <col min="12286" max="12286" width="5.28515625" customWidth="1"/>
    <col min="12287" max="12287" width="33.85546875" bestFit="1" customWidth="1"/>
    <col min="12288" max="12288" width="8.5703125" customWidth="1"/>
    <col min="12289" max="12289" width="11.5703125" bestFit="1" customWidth="1"/>
    <col min="12290" max="12290" width="10.5703125" bestFit="1" customWidth="1"/>
    <col min="12291" max="12291" width="9" bestFit="1" customWidth="1"/>
    <col min="12292" max="12292" width="15.28515625" bestFit="1" customWidth="1"/>
    <col min="12293" max="12293" width="17.28515625" customWidth="1"/>
    <col min="12294" max="12294" width="17.5703125" customWidth="1"/>
    <col min="12295" max="12295" width="12.42578125" customWidth="1"/>
    <col min="12296" max="12296" width="16.28515625" customWidth="1"/>
    <col min="12542" max="12542" width="5.28515625" customWidth="1"/>
    <col min="12543" max="12543" width="33.85546875" bestFit="1" customWidth="1"/>
    <col min="12544" max="12544" width="8.5703125" customWidth="1"/>
    <col min="12545" max="12545" width="11.5703125" bestFit="1" customWidth="1"/>
    <col min="12546" max="12546" width="10.5703125" bestFit="1" customWidth="1"/>
    <col min="12547" max="12547" width="9" bestFit="1" customWidth="1"/>
    <col min="12548" max="12548" width="15.28515625" bestFit="1" customWidth="1"/>
    <col min="12549" max="12549" width="17.28515625" customWidth="1"/>
    <col min="12550" max="12550" width="17.5703125" customWidth="1"/>
    <col min="12551" max="12551" width="12.42578125" customWidth="1"/>
    <col min="12552" max="12552" width="16.28515625" customWidth="1"/>
    <col min="12798" max="12798" width="5.28515625" customWidth="1"/>
    <col min="12799" max="12799" width="33.85546875" bestFit="1" customWidth="1"/>
    <col min="12800" max="12800" width="8.5703125" customWidth="1"/>
    <col min="12801" max="12801" width="11.5703125" bestFit="1" customWidth="1"/>
    <col min="12802" max="12802" width="10.5703125" bestFit="1" customWidth="1"/>
    <col min="12803" max="12803" width="9" bestFit="1" customWidth="1"/>
    <col min="12804" max="12804" width="15.28515625" bestFit="1" customWidth="1"/>
    <col min="12805" max="12805" width="17.28515625" customWidth="1"/>
    <col min="12806" max="12806" width="17.5703125" customWidth="1"/>
    <col min="12807" max="12807" width="12.42578125" customWidth="1"/>
    <col min="12808" max="12808" width="16.28515625" customWidth="1"/>
    <col min="13054" max="13054" width="5.28515625" customWidth="1"/>
    <col min="13055" max="13055" width="33.85546875" bestFit="1" customWidth="1"/>
    <col min="13056" max="13056" width="8.5703125" customWidth="1"/>
    <col min="13057" max="13057" width="11.5703125" bestFit="1" customWidth="1"/>
    <col min="13058" max="13058" width="10.5703125" bestFit="1" customWidth="1"/>
    <col min="13059" max="13059" width="9" bestFit="1" customWidth="1"/>
    <col min="13060" max="13060" width="15.28515625" bestFit="1" customWidth="1"/>
    <col min="13061" max="13061" width="17.28515625" customWidth="1"/>
    <col min="13062" max="13062" width="17.5703125" customWidth="1"/>
    <col min="13063" max="13063" width="12.42578125" customWidth="1"/>
    <col min="13064" max="13064" width="16.28515625" customWidth="1"/>
    <col min="13310" max="13310" width="5.28515625" customWidth="1"/>
    <col min="13311" max="13311" width="33.85546875" bestFit="1" customWidth="1"/>
    <col min="13312" max="13312" width="8.5703125" customWidth="1"/>
    <col min="13313" max="13313" width="11.5703125" bestFit="1" customWidth="1"/>
    <col min="13314" max="13314" width="10.5703125" bestFit="1" customWidth="1"/>
    <col min="13315" max="13315" width="9" bestFit="1" customWidth="1"/>
    <col min="13316" max="13316" width="15.28515625" bestFit="1" customWidth="1"/>
    <col min="13317" max="13317" width="17.28515625" customWidth="1"/>
    <col min="13318" max="13318" width="17.5703125" customWidth="1"/>
    <col min="13319" max="13319" width="12.42578125" customWidth="1"/>
    <col min="13320" max="13320" width="16.28515625" customWidth="1"/>
    <col min="13566" max="13566" width="5.28515625" customWidth="1"/>
    <col min="13567" max="13567" width="33.85546875" bestFit="1" customWidth="1"/>
    <col min="13568" max="13568" width="8.5703125" customWidth="1"/>
    <col min="13569" max="13569" width="11.5703125" bestFit="1" customWidth="1"/>
    <col min="13570" max="13570" width="10.5703125" bestFit="1" customWidth="1"/>
    <col min="13571" max="13571" width="9" bestFit="1" customWidth="1"/>
    <col min="13572" max="13572" width="15.28515625" bestFit="1" customWidth="1"/>
    <col min="13573" max="13573" width="17.28515625" customWidth="1"/>
    <col min="13574" max="13574" width="17.5703125" customWidth="1"/>
    <col min="13575" max="13575" width="12.42578125" customWidth="1"/>
    <col min="13576" max="13576" width="16.28515625" customWidth="1"/>
    <col min="13822" max="13822" width="5.28515625" customWidth="1"/>
    <col min="13823" max="13823" width="33.85546875" bestFit="1" customWidth="1"/>
    <col min="13824" max="13824" width="8.5703125" customWidth="1"/>
    <col min="13825" max="13825" width="11.5703125" bestFit="1" customWidth="1"/>
    <col min="13826" max="13826" width="10.5703125" bestFit="1" customWidth="1"/>
    <col min="13827" max="13827" width="9" bestFit="1" customWidth="1"/>
    <col min="13828" max="13828" width="15.28515625" bestFit="1" customWidth="1"/>
    <col min="13829" max="13829" width="17.28515625" customWidth="1"/>
    <col min="13830" max="13830" width="17.5703125" customWidth="1"/>
    <col min="13831" max="13831" width="12.42578125" customWidth="1"/>
    <col min="13832" max="13832" width="16.28515625" customWidth="1"/>
    <col min="14078" max="14078" width="5.28515625" customWidth="1"/>
    <col min="14079" max="14079" width="33.85546875" bestFit="1" customWidth="1"/>
    <col min="14080" max="14080" width="8.5703125" customWidth="1"/>
    <col min="14081" max="14081" width="11.5703125" bestFit="1" customWidth="1"/>
    <col min="14082" max="14082" width="10.5703125" bestFit="1" customWidth="1"/>
    <col min="14083" max="14083" width="9" bestFit="1" customWidth="1"/>
    <col min="14084" max="14084" width="15.28515625" bestFit="1" customWidth="1"/>
    <col min="14085" max="14085" width="17.28515625" customWidth="1"/>
    <col min="14086" max="14086" width="17.5703125" customWidth="1"/>
    <col min="14087" max="14087" width="12.42578125" customWidth="1"/>
    <col min="14088" max="14088" width="16.28515625" customWidth="1"/>
    <col min="14334" max="14334" width="5.28515625" customWidth="1"/>
    <col min="14335" max="14335" width="33.85546875" bestFit="1" customWidth="1"/>
    <col min="14336" max="14336" width="8.5703125" customWidth="1"/>
    <col min="14337" max="14337" width="11.5703125" bestFit="1" customWidth="1"/>
    <col min="14338" max="14338" width="10.5703125" bestFit="1" customWidth="1"/>
    <col min="14339" max="14339" width="9" bestFit="1" customWidth="1"/>
    <col min="14340" max="14340" width="15.28515625" bestFit="1" customWidth="1"/>
    <col min="14341" max="14341" width="17.28515625" customWidth="1"/>
    <col min="14342" max="14342" width="17.5703125" customWidth="1"/>
    <col min="14343" max="14343" width="12.42578125" customWidth="1"/>
    <col min="14344" max="14344" width="16.28515625" customWidth="1"/>
    <col min="14590" max="14590" width="5.28515625" customWidth="1"/>
    <col min="14591" max="14591" width="33.85546875" bestFit="1" customWidth="1"/>
    <col min="14592" max="14592" width="8.5703125" customWidth="1"/>
    <col min="14593" max="14593" width="11.5703125" bestFit="1" customWidth="1"/>
    <col min="14594" max="14594" width="10.5703125" bestFit="1" customWidth="1"/>
    <col min="14595" max="14595" width="9" bestFit="1" customWidth="1"/>
    <col min="14596" max="14596" width="15.28515625" bestFit="1" customWidth="1"/>
    <col min="14597" max="14597" width="17.28515625" customWidth="1"/>
    <col min="14598" max="14598" width="17.5703125" customWidth="1"/>
    <col min="14599" max="14599" width="12.42578125" customWidth="1"/>
    <col min="14600" max="14600" width="16.28515625" customWidth="1"/>
    <col min="14846" max="14846" width="5.28515625" customWidth="1"/>
    <col min="14847" max="14847" width="33.85546875" bestFit="1" customWidth="1"/>
    <col min="14848" max="14848" width="8.5703125" customWidth="1"/>
    <col min="14849" max="14849" width="11.5703125" bestFit="1" customWidth="1"/>
    <col min="14850" max="14850" width="10.5703125" bestFit="1" customWidth="1"/>
    <col min="14851" max="14851" width="9" bestFit="1" customWidth="1"/>
    <col min="14852" max="14852" width="15.28515625" bestFit="1" customWidth="1"/>
    <col min="14853" max="14853" width="17.28515625" customWidth="1"/>
    <col min="14854" max="14854" width="17.5703125" customWidth="1"/>
    <col min="14855" max="14855" width="12.42578125" customWidth="1"/>
    <col min="14856" max="14856" width="16.28515625" customWidth="1"/>
    <col min="15102" max="15102" width="5.28515625" customWidth="1"/>
    <col min="15103" max="15103" width="33.85546875" bestFit="1" customWidth="1"/>
    <col min="15104" max="15104" width="8.5703125" customWidth="1"/>
    <col min="15105" max="15105" width="11.5703125" bestFit="1" customWidth="1"/>
    <col min="15106" max="15106" width="10.5703125" bestFit="1" customWidth="1"/>
    <col min="15107" max="15107" width="9" bestFit="1" customWidth="1"/>
    <col min="15108" max="15108" width="15.28515625" bestFit="1" customWidth="1"/>
    <col min="15109" max="15109" width="17.28515625" customWidth="1"/>
    <col min="15110" max="15110" width="17.5703125" customWidth="1"/>
    <col min="15111" max="15111" width="12.42578125" customWidth="1"/>
    <col min="15112" max="15112" width="16.28515625" customWidth="1"/>
    <col min="15358" max="15358" width="5.28515625" customWidth="1"/>
    <col min="15359" max="15359" width="33.85546875" bestFit="1" customWidth="1"/>
    <col min="15360" max="15360" width="8.5703125" customWidth="1"/>
    <col min="15361" max="15361" width="11.5703125" bestFit="1" customWidth="1"/>
    <col min="15362" max="15362" width="10.5703125" bestFit="1" customWidth="1"/>
    <col min="15363" max="15363" width="9" bestFit="1" customWidth="1"/>
    <col min="15364" max="15364" width="15.28515625" bestFit="1" customWidth="1"/>
    <col min="15365" max="15365" width="17.28515625" customWidth="1"/>
    <col min="15366" max="15366" width="17.5703125" customWidth="1"/>
    <col min="15367" max="15367" width="12.42578125" customWidth="1"/>
    <col min="15368" max="15368" width="16.28515625" customWidth="1"/>
    <col min="15614" max="15614" width="5.28515625" customWidth="1"/>
    <col min="15615" max="15615" width="33.85546875" bestFit="1" customWidth="1"/>
    <col min="15616" max="15616" width="8.5703125" customWidth="1"/>
    <col min="15617" max="15617" width="11.5703125" bestFit="1" customWidth="1"/>
    <col min="15618" max="15618" width="10.5703125" bestFit="1" customWidth="1"/>
    <col min="15619" max="15619" width="9" bestFit="1" customWidth="1"/>
    <col min="15620" max="15620" width="15.28515625" bestFit="1" customWidth="1"/>
    <col min="15621" max="15621" width="17.28515625" customWidth="1"/>
    <col min="15622" max="15622" width="17.5703125" customWidth="1"/>
    <col min="15623" max="15623" width="12.42578125" customWidth="1"/>
    <col min="15624" max="15624" width="16.28515625" customWidth="1"/>
    <col min="15870" max="15870" width="5.28515625" customWidth="1"/>
    <col min="15871" max="15871" width="33.85546875" bestFit="1" customWidth="1"/>
    <col min="15872" max="15872" width="8.5703125" customWidth="1"/>
    <col min="15873" max="15873" width="11.5703125" bestFit="1" customWidth="1"/>
    <col min="15874" max="15874" width="10.5703125" bestFit="1" customWidth="1"/>
    <col min="15875" max="15875" width="9" bestFit="1" customWidth="1"/>
    <col min="15876" max="15876" width="15.28515625" bestFit="1" customWidth="1"/>
    <col min="15877" max="15877" width="17.28515625" customWidth="1"/>
    <col min="15878" max="15878" width="17.5703125" customWidth="1"/>
    <col min="15879" max="15879" width="12.42578125" customWidth="1"/>
    <col min="15880" max="15880" width="16.28515625" customWidth="1"/>
    <col min="16126" max="16126" width="5.28515625" customWidth="1"/>
    <col min="16127" max="16127" width="33.85546875" bestFit="1" customWidth="1"/>
    <col min="16128" max="16128" width="8.5703125" customWidth="1"/>
    <col min="16129" max="16129" width="11.5703125" bestFit="1" customWidth="1"/>
    <col min="16130" max="16130" width="10.5703125" bestFit="1" customWidth="1"/>
    <col min="16131" max="16131" width="9" bestFit="1" customWidth="1"/>
    <col min="16132" max="16132" width="15.28515625" bestFit="1" customWidth="1"/>
    <col min="16133" max="16133" width="17.28515625" customWidth="1"/>
    <col min="16134" max="16134" width="17.5703125" customWidth="1"/>
    <col min="16135" max="16135" width="12.42578125" customWidth="1"/>
    <col min="16136" max="16136" width="16.28515625" customWidth="1"/>
  </cols>
  <sheetData>
    <row r="1" spans="1:9">
      <c r="A1" s="911" t="s">
        <v>310</v>
      </c>
      <c r="B1" s="911"/>
      <c r="C1" s="911"/>
      <c r="D1" s="911"/>
      <c r="E1" s="911"/>
      <c r="F1" s="911"/>
    </row>
    <row r="2" spans="1:9">
      <c r="A2" s="911"/>
      <c r="B2" s="911"/>
      <c r="C2" s="911"/>
      <c r="D2" s="911"/>
      <c r="E2" s="911"/>
      <c r="F2" s="911"/>
    </row>
    <row r="3" spans="1:9">
      <c r="A3" s="911"/>
      <c r="B3" s="911"/>
      <c r="C3" s="911"/>
      <c r="D3" s="911"/>
      <c r="E3" s="911"/>
      <c r="F3" s="911"/>
    </row>
    <row r="4" spans="1:9">
      <c r="A4" s="911"/>
      <c r="B4" s="911"/>
      <c r="C4" s="911"/>
      <c r="D4" s="911"/>
      <c r="E4" s="911"/>
      <c r="F4" s="911"/>
    </row>
    <row r="5" spans="1:9" ht="18.75" customHeight="1">
      <c r="A5" s="912" t="s">
        <v>311</v>
      </c>
      <c r="B5" s="912"/>
      <c r="C5" s="912"/>
      <c r="D5" s="912"/>
      <c r="E5" s="912"/>
      <c r="F5" s="912"/>
    </row>
    <row r="6" spans="1:9" ht="21" customHeight="1">
      <c r="A6" s="913" t="s">
        <v>312</v>
      </c>
      <c r="B6" s="914"/>
      <c r="C6" s="707">
        <v>6</v>
      </c>
      <c r="D6" s="708" t="s">
        <v>313</v>
      </c>
      <c r="E6" s="709"/>
      <c r="F6" s="709"/>
    </row>
    <row r="7" spans="1:9" ht="30.75" customHeight="1">
      <c r="A7" s="710" t="s">
        <v>314</v>
      </c>
      <c r="B7" s="711" t="s">
        <v>315</v>
      </c>
      <c r="C7" s="712" t="s">
        <v>316</v>
      </c>
      <c r="D7" s="712" t="s">
        <v>317</v>
      </c>
      <c r="E7" s="712" t="s">
        <v>318</v>
      </c>
      <c r="F7" s="712" t="s">
        <v>319</v>
      </c>
    </row>
    <row r="8" spans="1:9">
      <c r="A8" s="713"/>
      <c r="B8" s="910" t="s">
        <v>320</v>
      </c>
      <c r="C8" s="910"/>
      <c r="D8" s="910"/>
      <c r="E8" s="910"/>
      <c r="F8" s="910"/>
    </row>
    <row r="9" spans="1:9">
      <c r="A9" s="713"/>
      <c r="B9" s="714" t="s">
        <v>321</v>
      </c>
      <c r="C9" s="715"/>
      <c r="D9" s="714"/>
      <c r="E9" s="714"/>
      <c r="F9" s="715"/>
    </row>
    <row r="10" spans="1:9" s="706" customFormat="1" ht="20.100000000000001" customHeight="1">
      <c r="A10" s="716">
        <v>1</v>
      </c>
      <c r="B10" s="717" t="s">
        <v>322</v>
      </c>
      <c r="C10" s="718"/>
      <c r="D10" s="719">
        <v>0.3</v>
      </c>
      <c r="E10" s="720">
        <f>+C6</f>
        <v>6</v>
      </c>
      <c r="F10" s="721"/>
    </row>
    <row r="11" spans="1:9" s="706" customFormat="1" ht="48.75" customHeight="1">
      <c r="A11" s="716">
        <v>1</v>
      </c>
      <c r="B11" s="717" t="s">
        <v>323</v>
      </c>
      <c r="C11" s="718"/>
      <c r="D11" s="722">
        <v>1</v>
      </c>
      <c r="E11" s="720">
        <f>+E10</f>
        <v>6</v>
      </c>
      <c r="F11" s="721"/>
    </row>
    <row r="12" spans="1:9" s="706" customFormat="1" ht="17.25" customHeight="1">
      <c r="A12" s="716">
        <v>1</v>
      </c>
      <c r="B12" s="717" t="s">
        <v>324</v>
      </c>
      <c r="C12" s="718"/>
      <c r="D12" s="722">
        <v>0.2</v>
      </c>
      <c r="E12" s="720">
        <f>+C6</f>
        <v>6</v>
      </c>
      <c r="F12" s="721"/>
    </row>
    <row r="13" spans="1:9" s="706" customFormat="1" ht="18" customHeight="1">
      <c r="A13" s="713"/>
      <c r="B13" s="962" t="s">
        <v>325</v>
      </c>
      <c r="C13" s="962"/>
      <c r="D13" s="962"/>
      <c r="E13" s="715"/>
      <c r="F13" s="723"/>
      <c r="G13" s="724"/>
      <c r="H13" s="725"/>
    </row>
    <row r="14" spans="1:9" s="706" customFormat="1" ht="12">
      <c r="A14" s="713"/>
      <c r="B14" s="962" t="s">
        <v>326</v>
      </c>
      <c r="C14" s="962"/>
      <c r="D14" s="962"/>
      <c r="E14" s="726"/>
      <c r="F14" s="727"/>
    </row>
    <row r="15" spans="1:9" s="706" customFormat="1" ht="12">
      <c r="A15" s="713"/>
      <c r="B15" s="910" t="s">
        <v>327</v>
      </c>
      <c r="C15" s="910"/>
      <c r="D15" s="910"/>
      <c r="E15" s="715"/>
      <c r="F15" s="723"/>
      <c r="G15" s="728"/>
    </row>
    <row r="16" spans="1:9" s="706" customFormat="1" ht="12">
      <c r="A16" s="713"/>
      <c r="B16" s="910" t="s">
        <v>328</v>
      </c>
      <c r="C16" s="910"/>
      <c r="D16" s="910"/>
      <c r="E16" s="715"/>
      <c r="F16" s="723"/>
      <c r="G16" s="725"/>
      <c r="H16" s="725"/>
      <c r="I16" s="725"/>
    </row>
    <row r="17" spans="1:9" s="706" customFormat="1" ht="12">
      <c r="A17" s="713"/>
      <c r="B17" s="910" t="s">
        <v>329</v>
      </c>
      <c r="C17" s="910"/>
      <c r="D17" s="910"/>
      <c r="E17" s="715"/>
      <c r="F17" s="754"/>
      <c r="G17" s="725"/>
      <c r="H17" s="753"/>
      <c r="I17" s="725"/>
    </row>
    <row r="18" spans="1:9" s="706" customFormat="1" ht="12">
      <c r="F18" s="729"/>
      <c r="G18" s="730"/>
    </row>
    <row r="19" spans="1:9" s="706" customFormat="1" ht="12">
      <c r="A19" s="705"/>
      <c r="B19" s="705"/>
      <c r="F19" s="752"/>
    </row>
    <row r="20" spans="1:9" s="706" customFormat="1" ht="12">
      <c r="A20" s="731"/>
      <c r="B20" s="705"/>
      <c r="G20" s="725"/>
    </row>
    <row r="21" spans="1:9" s="706" customFormat="1" ht="12">
      <c r="A21" s="731"/>
      <c r="B21" s="732"/>
    </row>
    <row r="22" spans="1:9" s="706" customFormat="1" ht="14.25">
      <c r="A22" s="750" t="s">
        <v>330</v>
      </c>
      <c r="B22" s="733"/>
    </row>
    <row r="23" spans="1:9">
      <c r="A23" s="751"/>
      <c r="B23"/>
    </row>
  </sheetData>
  <mergeCells count="9">
    <mergeCell ref="B15:D15"/>
    <mergeCell ref="B16:D16"/>
    <mergeCell ref="B17:D17"/>
    <mergeCell ref="A1:F4"/>
    <mergeCell ref="A5:F5"/>
    <mergeCell ref="A6:B6"/>
    <mergeCell ref="B8:F8"/>
    <mergeCell ref="B13:D13"/>
    <mergeCell ref="B14:D14"/>
  </mergeCells>
  <printOptions horizontalCentered="1"/>
  <pageMargins left="0.70866141732283505" right="0.70866141732283505" top="1" bottom="0.74803149606299202" header="0.31496062992126" footer="0.31496062992126"/>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4B28A-5C90-4DBB-A8D2-709C34E7E8D2}">
  <sheetPr>
    <pageSetUpPr fitToPage="1"/>
  </sheetPr>
  <dimension ref="A1:C42"/>
  <sheetViews>
    <sheetView tabSelected="1" view="pageBreakPreview" topLeftCell="A4" zoomScale="120" zoomScaleNormal="100" zoomScaleSheetLayoutView="120" workbookViewId="0">
      <selection activeCell="C34" sqref="C34"/>
    </sheetView>
  </sheetViews>
  <sheetFormatPr defaultColWidth="8" defaultRowHeight="12.75"/>
  <cols>
    <col min="1" max="1" width="6.7109375" style="749" customWidth="1"/>
    <col min="2" max="2" width="66.5703125" style="734" bestFit="1" customWidth="1"/>
    <col min="3" max="3" width="9.140625" style="734" customWidth="1"/>
    <col min="4" max="16384" width="8" style="734"/>
  </cols>
  <sheetData>
    <row r="1" spans="1:3" ht="18.75" customHeight="1">
      <c r="A1" s="755" t="s">
        <v>326</v>
      </c>
      <c r="B1" s="756"/>
      <c r="C1" s="757"/>
    </row>
    <row r="2" spans="1:3">
      <c r="A2" s="758"/>
      <c r="B2" s="759"/>
      <c r="C2" s="760"/>
    </row>
    <row r="3" spans="1:3" ht="21.75" customHeight="1">
      <c r="A3" s="735" t="s">
        <v>331</v>
      </c>
      <c r="B3" s="735" t="s">
        <v>332</v>
      </c>
      <c r="C3" s="735" t="s">
        <v>333</v>
      </c>
    </row>
    <row r="4" spans="1:3" ht="15" customHeight="1">
      <c r="A4" s="735" t="s">
        <v>334</v>
      </c>
      <c r="B4" s="736" t="s">
        <v>335</v>
      </c>
      <c r="C4" s="737"/>
    </row>
    <row r="5" spans="1:3" ht="15" customHeight="1">
      <c r="A5" s="738"/>
      <c r="B5" s="736" t="s">
        <v>336</v>
      </c>
      <c r="C5" s="739"/>
    </row>
    <row r="6" spans="1:3" ht="15" customHeight="1">
      <c r="A6" s="740"/>
      <c r="B6" s="741" t="s">
        <v>337</v>
      </c>
      <c r="C6" s="742"/>
    </row>
    <row r="7" spans="1:3" ht="15" customHeight="1">
      <c r="A7" s="740"/>
      <c r="B7" s="741" t="s">
        <v>338</v>
      </c>
      <c r="C7" s="742"/>
    </row>
    <row r="8" spans="1:3" ht="15" customHeight="1">
      <c r="A8" s="740"/>
      <c r="B8" s="741" t="s">
        <v>339</v>
      </c>
      <c r="C8" s="742"/>
    </row>
    <row r="9" spans="1:3" ht="15" customHeight="1">
      <c r="A9" s="740"/>
      <c r="B9" s="741" t="s">
        <v>340</v>
      </c>
      <c r="C9" s="742"/>
    </row>
    <row r="10" spans="1:3" ht="15" customHeight="1">
      <c r="A10" s="740"/>
      <c r="B10" s="741" t="s">
        <v>341</v>
      </c>
      <c r="C10" s="742"/>
    </row>
    <row r="11" spans="1:3" ht="15" customHeight="1">
      <c r="A11" s="740"/>
      <c r="B11" s="741" t="s">
        <v>342</v>
      </c>
      <c r="C11" s="742"/>
    </row>
    <row r="12" spans="1:3" ht="15" customHeight="1">
      <c r="A12" s="740"/>
      <c r="B12" s="741" t="s">
        <v>343</v>
      </c>
      <c r="C12" s="742"/>
    </row>
    <row r="13" spans="1:3" ht="15" customHeight="1">
      <c r="A13" s="740"/>
      <c r="B13" s="741" t="s">
        <v>344</v>
      </c>
      <c r="C13" s="742"/>
    </row>
    <row r="14" spans="1:3" ht="15" customHeight="1">
      <c r="A14" s="740"/>
      <c r="B14" s="741" t="s">
        <v>345</v>
      </c>
      <c r="C14" s="742"/>
    </row>
    <row r="15" spans="1:3" ht="15" customHeight="1">
      <c r="A15" s="740"/>
      <c r="B15" s="741" t="s">
        <v>346</v>
      </c>
      <c r="C15" s="742"/>
    </row>
    <row r="16" spans="1:3" ht="15" customHeight="1">
      <c r="A16" s="735" t="s">
        <v>347</v>
      </c>
      <c r="B16" s="735" t="s">
        <v>348</v>
      </c>
      <c r="C16" s="743"/>
    </row>
    <row r="17" spans="1:3" ht="15" customHeight="1">
      <c r="A17" s="735" t="s">
        <v>349</v>
      </c>
      <c r="B17" s="735" t="s">
        <v>350</v>
      </c>
      <c r="C17" s="743"/>
    </row>
    <row r="18" spans="1:3" ht="15" customHeight="1">
      <c r="A18" s="744"/>
      <c r="B18" s="736" t="s">
        <v>351</v>
      </c>
      <c r="C18" s="739"/>
    </row>
    <row r="19" spans="1:3" ht="15" customHeight="1">
      <c r="A19" s="740"/>
      <c r="B19" s="745" t="s">
        <v>352</v>
      </c>
      <c r="C19" s="742"/>
    </row>
    <row r="20" spans="1:3" ht="24.95" customHeight="1">
      <c r="A20" s="740"/>
      <c r="B20" s="745" t="s">
        <v>353</v>
      </c>
      <c r="C20" s="742"/>
    </row>
    <row r="21" spans="1:3" ht="24.95" customHeight="1">
      <c r="A21" s="740"/>
      <c r="B21" s="745" t="s">
        <v>354</v>
      </c>
      <c r="C21" s="742"/>
    </row>
    <row r="22" spans="1:3" ht="15" customHeight="1">
      <c r="A22" s="740"/>
      <c r="B22" s="745" t="s">
        <v>355</v>
      </c>
      <c r="C22" s="742"/>
    </row>
    <row r="23" spans="1:3" ht="15" customHeight="1">
      <c r="A23" s="740"/>
      <c r="B23" s="745" t="s">
        <v>356</v>
      </c>
      <c r="C23" s="742"/>
    </row>
    <row r="24" spans="1:3" ht="15" customHeight="1">
      <c r="A24" s="740"/>
      <c r="B24" s="745" t="s">
        <v>357</v>
      </c>
      <c r="C24" s="742"/>
    </row>
    <row r="25" spans="1:3" ht="15" customHeight="1">
      <c r="A25" s="740"/>
      <c r="B25" s="745" t="s">
        <v>358</v>
      </c>
      <c r="C25" s="742"/>
    </row>
    <row r="26" spans="1:3" ht="15" customHeight="1">
      <c r="A26" s="740"/>
      <c r="B26" s="745" t="s">
        <v>359</v>
      </c>
      <c r="C26" s="742"/>
    </row>
    <row r="27" spans="1:3" ht="24.95" customHeight="1">
      <c r="A27" s="740"/>
      <c r="B27" s="745" t="s">
        <v>360</v>
      </c>
      <c r="C27" s="742"/>
    </row>
    <row r="28" spans="1:3" ht="15" customHeight="1">
      <c r="A28" s="735" t="s">
        <v>361</v>
      </c>
      <c r="B28" s="735" t="s">
        <v>362</v>
      </c>
      <c r="C28" s="743"/>
    </row>
    <row r="29" spans="1:3" ht="15" customHeight="1">
      <c r="A29" s="735" t="s">
        <v>363</v>
      </c>
      <c r="B29" s="735" t="s">
        <v>364</v>
      </c>
      <c r="C29" s="743"/>
    </row>
    <row r="30" spans="1:3" ht="15" customHeight="1">
      <c r="A30" s="735" t="s">
        <v>365</v>
      </c>
      <c r="B30" s="735" t="s">
        <v>366</v>
      </c>
      <c r="C30" s="743"/>
    </row>
    <row r="31" spans="1:3" ht="15" customHeight="1">
      <c r="A31" s="735"/>
      <c r="B31" s="735"/>
      <c r="C31" s="743"/>
    </row>
    <row r="32" spans="1:3" ht="15" customHeight="1">
      <c r="A32" s="740"/>
      <c r="B32" s="735" t="s">
        <v>367</v>
      </c>
      <c r="C32" s="743"/>
    </row>
    <row r="33" spans="1:3" ht="15" customHeight="1">
      <c r="A33" s="740"/>
      <c r="B33" s="739"/>
      <c r="C33" s="739"/>
    </row>
    <row r="34" spans="1:3" ht="15" customHeight="1">
      <c r="A34" s="740"/>
      <c r="B34" s="746" t="s">
        <v>368</v>
      </c>
      <c r="C34" s="743"/>
    </row>
    <row r="36" spans="1:3" ht="99" customHeight="1">
      <c r="A36" s="761" t="s">
        <v>369</v>
      </c>
      <c r="B36" s="762"/>
      <c r="C36" s="762"/>
    </row>
    <row r="41" spans="1:3">
      <c r="A41" s="747"/>
      <c r="B41" s="748"/>
    </row>
    <row r="42" spans="1:3">
      <c r="A42" s="748"/>
      <c r="B42" s="748"/>
    </row>
  </sheetData>
  <mergeCells count="3">
    <mergeCell ref="A1:C1"/>
    <mergeCell ref="A2:C2"/>
    <mergeCell ref="A36:C36"/>
  </mergeCells>
  <printOptions horizontalCentered="1"/>
  <pageMargins left="0.70866141732283472" right="0.70866141732283472" top="0.74803149606299213" bottom="0.74803149606299213" header="0.31496062992125984" footer="0.31496062992125984"/>
  <pageSetup scale="96"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94"/>
  <sheetViews>
    <sheetView topLeftCell="A28" zoomScaleNormal="100" workbookViewId="0">
      <selection activeCell="G47" sqref="G47"/>
    </sheetView>
  </sheetViews>
  <sheetFormatPr defaultColWidth="11.42578125" defaultRowHeight="12.75"/>
  <cols>
    <col min="1" max="1" width="2.140625" style="484" customWidth="1"/>
    <col min="2" max="2" width="29" style="517" customWidth="1"/>
    <col min="3" max="3" width="4.85546875" style="517" customWidth="1"/>
    <col min="4" max="4" width="8.140625" style="517" customWidth="1"/>
    <col min="5" max="5" width="7.42578125" style="517" customWidth="1"/>
    <col min="6" max="6" width="6.7109375" style="517" customWidth="1"/>
    <col min="7" max="7" width="11.140625" style="517" customWidth="1"/>
    <col min="8" max="8" width="13.42578125" style="517" customWidth="1"/>
    <col min="9" max="9" width="14.140625" style="517" customWidth="1"/>
    <col min="10" max="27" width="11.42578125" style="484"/>
    <col min="28" max="16384" width="11.42578125" style="517"/>
  </cols>
  <sheetData>
    <row r="1" spans="2:13" ht="35.25" customHeight="1">
      <c r="B1" s="483"/>
      <c r="C1" s="935" t="s">
        <v>370</v>
      </c>
      <c r="D1" s="936"/>
      <c r="E1" s="936"/>
      <c r="F1" s="936"/>
      <c r="G1" s="937"/>
      <c r="H1" s="941" t="s">
        <v>209</v>
      </c>
      <c r="I1" s="942"/>
    </row>
    <row r="2" spans="2:13" ht="25.5" customHeight="1">
      <c r="B2" s="485"/>
      <c r="C2" s="938"/>
      <c r="D2" s="939"/>
      <c r="E2" s="939"/>
      <c r="F2" s="939"/>
      <c r="G2" s="940"/>
      <c r="H2" s="943"/>
      <c r="I2" s="944"/>
    </row>
    <row r="3" spans="2:13" ht="20.25" customHeight="1">
      <c r="B3" s="945"/>
      <c r="C3" s="938"/>
      <c r="D3" s="939"/>
      <c r="E3" s="939"/>
      <c r="F3" s="939"/>
      <c r="G3" s="940"/>
      <c r="H3" s="950" t="s">
        <v>211</v>
      </c>
      <c r="I3" s="951"/>
    </row>
    <row r="4" spans="2:13" ht="7.5" customHeight="1" thickBot="1">
      <c r="B4" s="946"/>
      <c r="C4" s="947"/>
      <c r="D4" s="948"/>
      <c r="E4" s="948"/>
      <c r="F4" s="948"/>
      <c r="G4" s="949"/>
      <c r="H4" s="952"/>
      <c r="I4" s="953"/>
    </row>
    <row r="5" spans="2:13" ht="32.25" customHeight="1" thickBot="1">
      <c r="B5" s="954" t="s">
        <v>371</v>
      </c>
      <c r="C5" s="955"/>
      <c r="D5" s="955"/>
      <c r="E5" s="955"/>
      <c r="F5" s="955"/>
      <c r="G5" s="955"/>
      <c r="H5" s="955"/>
      <c r="I5" s="956"/>
    </row>
    <row r="6" spans="2:13" ht="4.5" customHeight="1">
      <c r="B6" s="486"/>
      <c r="C6" s="487"/>
      <c r="D6" s="487"/>
      <c r="E6" s="487"/>
      <c r="F6" s="488"/>
      <c r="G6" s="488"/>
      <c r="H6" s="488"/>
      <c r="I6" s="489"/>
    </row>
    <row r="7" spans="2:13" ht="21" customHeight="1">
      <c r="B7" s="479" t="str">
        <f>+[158]Objetivos!B7</f>
        <v>Entidad Formuladora</v>
      </c>
      <c r="C7" s="957" t="s">
        <v>6</v>
      </c>
      <c r="D7" s="957"/>
      <c r="E7" s="957"/>
      <c r="F7" s="957"/>
      <c r="G7" s="957"/>
      <c r="H7" s="957"/>
      <c r="I7" s="957"/>
    </row>
    <row r="8" spans="2:13" ht="54" customHeight="1">
      <c r="B8" s="479" t="s">
        <v>8</v>
      </c>
      <c r="C8" s="958" t="s">
        <v>9</v>
      </c>
      <c r="D8" s="959"/>
      <c r="E8" s="959"/>
      <c r="F8" s="959"/>
      <c r="G8" s="959"/>
      <c r="H8" s="959"/>
      <c r="I8" s="959"/>
    </row>
    <row r="9" spans="2:13" ht="15.75" customHeight="1">
      <c r="B9" s="490" t="s">
        <v>372</v>
      </c>
      <c r="C9" s="960" t="s">
        <v>373</v>
      </c>
      <c r="D9" s="960"/>
      <c r="E9" s="960"/>
      <c r="F9" s="960"/>
      <c r="G9" s="960"/>
      <c r="H9" s="491"/>
      <c r="I9" s="491"/>
    </row>
    <row r="10" spans="2:13" ht="47.25" customHeight="1">
      <c r="B10" s="490" t="s">
        <v>374</v>
      </c>
      <c r="C10" s="961">
        <v>1</v>
      </c>
      <c r="D10" s="961"/>
      <c r="E10" s="934" t="s">
        <v>375</v>
      </c>
      <c r="F10" s="934"/>
      <c r="G10" s="493">
        <v>1</v>
      </c>
      <c r="H10" s="492" t="s">
        <v>376</v>
      </c>
      <c r="I10" s="57">
        <v>25</v>
      </c>
    </row>
    <row r="11" spans="2:13" ht="38.25" customHeight="1">
      <c r="B11" s="934" t="s">
        <v>377</v>
      </c>
      <c r="C11" s="934"/>
      <c r="D11" s="494" t="s">
        <v>174</v>
      </c>
      <c r="E11" s="934" t="s">
        <v>378</v>
      </c>
      <c r="F11" s="934"/>
      <c r="G11" s="492" t="s">
        <v>379</v>
      </c>
      <c r="H11" s="495" t="s">
        <v>380</v>
      </c>
      <c r="I11" s="495" t="s">
        <v>381</v>
      </c>
      <c r="J11" s="496"/>
      <c r="K11" s="496"/>
      <c r="L11" s="496"/>
    </row>
    <row r="12" spans="2:13" ht="19.5" customHeight="1">
      <c r="B12" s="920" t="s">
        <v>382</v>
      </c>
      <c r="C12" s="920"/>
      <c r="D12" s="933"/>
      <c r="E12" s="933"/>
      <c r="F12" s="933"/>
      <c r="G12" s="933"/>
      <c r="H12" s="497" t="e">
        <f>+H13+H14+H15</f>
        <v>#REF!</v>
      </c>
      <c r="I12" s="497" t="e">
        <f>+I13+I14+I15</f>
        <v>#REF!</v>
      </c>
      <c r="J12" s="498"/>
      <c r="K12" s="499"/>
      <c r="L12" s="499"/>
      <c r="M12" s="498"/>
    </row>
    <row r="13" spans="2:13" ht="16.5" customHeight="1">
      <c r="B13" s="930" t="s">
        <v>383</v>
      </c>
      <c r="C13" s="930"/>
      <c r="D13" s="500" t="s">
        <v>384</v>
      </c>
      <c r="E13" s="919">
        <v>1</v>
      </c>
      <c r="F13" s="919"/>
      <c r="G13" s="502">
        <v>50000</v>
      </c>
      <c r="H13" s="503" t="e">
        <f>+#REF!</f>
        <v>#REF!</v>
      </c>
      <c r="I13" s="503" t="e">
        <f>+H13*C10</f>
        <v>#REF!</v>
      </c>
      <c r="J13" s="498"/>
      <c r="K13" s="499"/>
      <c r="L13" s="499"/>
      <c r="M13" s="498"/>
    </row>
    <row r="14" spans="2:13" ht="17.25" customHeight="1">
      <c r="B14" s="930"/>
      <c r="C14" s="930"/>
      <c r="D14" s="500"/>
      <c r="E14" s="919"/>
      <c r="F14" s="919"/>
      <c r="G14" s="502"/>
      <c r="H14" s="503"/>
      <c r="I14" s="503"/>
      <c r="J14" s="498"/>
      <c r="K14" s="499"/>
      <c r="L14" s="499"/>
      <c r="M14" s="498"/>
    </row>
    <row r="15" spans="2:13" ht="15.75" customHeight="1">
      <c r="B15" s="930"/>
      <c r="C15" s="930"/>
      <c r="D15" s="500"/>
      <c r="E15" s="919"/>
      <c r="F15" s="919"/>
      <c r="G15" s="502"/>
      <c r="H15" s="503">
        <f>+E15*G15</f>
        <v>0</v>
      </c>
      <c r="I15" s="503">
        <f>+H15*C10</f>
        <v>0</v>
      </c>
      <c r="J15" s="498"/>
      <c r="K15" s="499"/>
      <c r="L15" s="499"/>
      <c r="M15" s="498"/>
    </row>
    <row r="16" spans="2:13" ht="19.5" customHeight="1">
      <c r="B16" s="920" t="s">
        <v>385</v>
      </c>
      <c r="C16" s="920"/>
      <c r="D16" s="500"/>
      <c r="E16" s="919"/>
      <c r="F16" s="919"/>
      <c r="G16" s="502"/>
      <c r="H16" s="504">
        <f>+E16*G16</f>
        <v>0</v>
      </c>
      <c r="I16" s="504">
        <f>+H16*C10</f>
        <v>0</v>
      </c>
      <c r="J16" s="498"/>
      <c r="K16" s="499"/>
      <c r="L16" s="499"/>
      <c r="M16" s="498"/>
    </row>
    <row r="17" spans="2:13" ht="19.5" customHeight="1">
      <c r="B17" s="931" t="s">
        <v>386</v>
      </c>
      <c r="C17" s="931"/>
      <c r="D17" s="932"/>
      <c r="E17" s="932"/>
      <c r="F17" s="932"/>
      <c r="G17" s="932"/>
      <c r="H17" s="505" t="e">
        <f>+H18</f>
        <v>#REF!</v>
      </c>
      <c r="I17" s="505" t="e">
        <f>+I18</f>
        <v>#REF!</v>
      </c>
      <c r="J17" s="498"/>
      <c r="K17" s="499"/>
      <c r="L17" s="499"/>
      <c r="M17" s="498"/>
    </row>
    <row r="18" spans="2:13" ht="19.5" customHeight="1">
      <c r="B18" s="918" t="s">
        <v>387</v>
      </c>
      <c r="C18" s="918"/>
      <c r="D18" s="500" t="s">
        <v>388</v>
      </c>
      <c r="E18" s="919">
        <v>1</v>
      </c>
      <c r="F18" s="919"/>
      <c r="G18" s="502">
        <v>150000</v>
      </c>
      <c r="H18" s="503" t="e">
        <f>+#REF!</f>
        <v>#REF!</v>
      </c>
      <c r="I18" s="503" t="e">
        <f>+H18*$C$10</f>
        <v>#REF!</v>
      </c>
      <c r="J18" s="498"/>
      <c r="K18" s="499"/>
      <c r="L18" s="499"/>
      <c r="M18" s="498"/>
    </row>
    <row r="19" spans="2:13" ht="19.5" customHeight="1">
      <c r="B19" s="915" t="s">
        <v>389</v>
      </c>
      <c r="C19" s="915"/>
      <c r="D19" s="921"/>
      <c r="E19" s="921"/>
      <c r="F19" s="921"/>
      <c r="G19" s="921"/>
      <c r="H19" s="507">
        <f>+H20+H22+H23+H21</f>
        <v>525000</v>
      </c>
      <c r="I19" s="507">
        <f>+I20+I22+I23+I21</f>
        <v>525000</v>
      </c>
      <c r="J19" s="498"/>
      <c r="K19" s="499"/>
      <c r="L19" s="499"/>
      <c r="M19" s="498"/>
    </row>
    <row r="20" spans="2:13" ht="19.5" customHeight="1">
      <c r="B20" s="925" t="s">
        <v>390</v>
      </c>
      <c r="C20" s="925"/>
      <c r="D20" s="500" t="s">
        <v>384</v>
      </c>
      <c r="E20" s="919">
        <v>0</v>
      </c>
      <c r="F20" s="919"/>
      <c r="G20" s="502"/>
      <c r="H20" s="503">
        <f>+E20*G20</f>
        <v>0</v>
      </c>
      <c r="I20" s="503">
        <f>+H20*$C$10</f>
        <v>0</v>
      </c>
      <c r="J20" s="498"/>
      <c r="K20" s="499"/>
      <c r="L20" s="499"/>
      <c r="M20" s="498"/>
    </row>
    <row r="21" spans="2:13" ht="19.5" customHeight="1">
      <c r="B21" s="925" t="s">
        <v>391</v>
      </c>
      <c r="C21" s="925"/>
      <c r="D21" s="500" t="s">
        <v>384</v>
      </c>
      <c r="E21" s="919">
        <v>25</v>
      </c>
      <c r="F21" s="919"/>
      <c r="G21" s="502">
        <v>9000</v>
      </c>
      <c r="H21" s="503">
        <f>+E21*G21</f>
        <v>225000</v>
      </c>
      <c r="I21" s="503">
        <f>+H21*$C$10</f>
        <v>225000</v>
      </c>
      <c r="J21" s="498"/>
      <c r="K21" s="499"/>
      <c r="L21" s="499"/>
      <c r="M21" s="498"/>
    </row>
    <row r="22" spans="2:13" ht="19.5" customHeight="1">
      <c r="B22" s="926" t="s">
        <v>392</v>
      </c>
      <c r="C22" s="927"/>
      <c r="D22" s="500" t="s">
        <v>384</v>
      </c>
      <c r="E22" s="928">
        <f>+E21</f>
        <v>25</v>
      </c>
      <c r="F22" s="929"/>
      <c r="G22" s="502">
        <v>12000</v>
      </c>
      <c r="H22" s="503">
        <f>+E22*G22</f>
        <v>300000</v>
      </c>
      <c r="I22" s="503">
        <f>+H22*$C$10</f>
        <v>300000</v>
      </c>
      <c r="J22" s="498"/>
      <c r="K22" s="499"/>
      <c r="L22" s="499"/>
      <c r="M22" s="498"/>
    </row>
    <row r="23" spans="2:13" ht="19.5" customHeight="1">
      <c r="B23" s="925" t="s">
        <v>393</v>
      </c>
      <c r="C23" s="925"/>
      <c r="D23" s="500" t="s">
        <v>384</v>
      </c>
      <c r="E23" s="928">
        <v>0</v>
      </c>
      <c r="F23" s="929"/>
      <c r="G23" s="502"/>
      <c r="H23" s="503">
        <f>+E23*G23</f>
        <v>0</v>
      </c>
      <c r="I23" s="503">
        <f>+H23*$C$10</f>
        <v>0</v>
      </c>
      <c r="J23" s="498"/>
      <c r="K23" s="499"/>
      <c r="L23" s="499"/>
      <c r="M23" s="498"/>
    </row>
    <row r="24" spans="2:13" ht="19.5" customHeight="1">
      <c r="B24" s="920" t="s">
        <v>394</v>
      </c>
      <c r="C24" s="920"/>
      <c r="D24" s="500" t="s">
        <v>384</v>
      </c>
      <c r="E24" s="919"/>
      <c r="F24" s="919"/>
      <c r="G24" s="502"/>
      <c r="H24" s="508">
        <f>+E24*G24</f>
        <v>0</v>
      </c>
      <c r="I24" s="508">
        <f>+H24*$C$10</f>
        <v>0</v>
      </c>
      <c r="J24" s="498"/>
      <c r="K24" s="499"/>
      <c r="L24" s="499"/>
      <c r="M24" s="498"/>
    </row>
    <row r="25" spans="2:13" ht="39" customHeight="1">
      <c r="B25" s="915" t="s">
        <v>395</v>
      </c>
      <c r="C25" s="915"/>
      <c r="D25" s="921"/>
      <c r="E25" s="921"/>
      <c r="F25" s="921"/>
      <c r="G25" s="921"/>
      <c r="H25" s="507">
        <f>+H26+H27+H28</f>
        <v>300000</v>
      </c>
      <c r="I25" s="507">
        <f>+I26+I27+I28</f>
        <v>300000</v>
      </c>
      <c r="J25" s="498"/>
      <c r="K25" s="499"/>
      <c r="L25" s="499"/>
      <c r="M25" s="498"/>
    </row>
    <row r="26" spans="2:13" ht="19.5" customHeight="1">
      <c r="B26" s="506" t="s">
        <v>396</v>
      </c>
      <c r="C26" s="509">
        <v>1</v>
      </c>
      <c r="D26" s="500" t="s">
        <v>384</v>
      </c>
      <c r="E26" s="922">
        <v>1</v>
      </c>
      <c r="F26" s="922"/>
      <c r="G26" s="502">
        <v>300000</v>
      </c>
      <c r="H26" s="503">
        <f>+E26*G26*C26</f>
        <v>300000</v>
      </c>
      <c r="I26" s="503">
        <f>+H26*$C$10</f>
        <v>300000</v>
      </c>
      <c r="J26" s="498"/>
      <c r="K26" s="499"/>
      <c r="L26" s="499"/>
      <c r="M26" s="498"/>
    </row>
    <row r="27" spans="2:13" ht="19.5" customHeight="1">
      <c r="B27" s="506" t="s">
        <v>397</v>
      </c>
      <c r="C27" s="501">
        <v>0</v>
      </c>
      <c r="D27" s="500" t="s">
        <v>384</v>
      </c>
      <c r="E27" s="923">
        <v>0</v>
      </c>
      <c r="F27" s="923"/>
      <c r="G27" s="502">
        <v>0</v>
      </c>
      <c r="H27" s="503">
        <f>+E27*G27*C27</f>
        <v>0</v>
      </c>
      <c r="I27" s="503">
        <f>+H27*$C$10</f>
        <v>0</v>
      </c>
      <c r="J27" s="498"/>
      <c r="K27" s="499"/>
      <c r="L27" s="499"/>
      <c r="M27" s="498"/>
    </row>
    <row r="28" spans="2:13" ht="16.5" customHeight="1">
      <c r="B28" s="506" t="s">
        <v>398</v>
      </c>
      <c r="C28" s="501">
        <v>0</v>
      </c>
      <c r="D28" s="500" t="s">
        <v>384</v>
      </c>
      <c r="E28" s="923">
        <v>0</v>
      </c>
      <c r="F28" s="923"/>
      <c r="G28" s="502">
        <v>0</v>
      </c>
      <c r="H28" s="503">
        <f>+E28*G28*C28</f>
        <v>0</v>
      </c>
      <c r="I28" s="503">
        <f>+H28*$C$10</f>
        <v>0</v>
      </c>
      <c r="J28" s="510"/>
      <c r="K28" s="499"/>
      <c r="L28" s="499"/>
      <c r="M28" s="498"/>
    </row>
    <row r="29" spans="2:13" ht="27" customHeight="1">
      <c r="B29" s="915" t="s">
        <v>399</v>
      </c>
      <c r="C29" s="915"/>
      <c r="D29" s="924"/>
      <c r="E29" s="924"/>
      <c r="F29" s="924"/>
      <c r="G29" s="924"/>
      <c r="H29" s="508">
        <f>+H30+H31</f>
        <v>0</v>
      </c>
      <c r="I29" s="508">
        <f>+I30+I31</f>
        <v>0</v>
      </c>
      <c r="J29" s="498"/>
      <c r="K29" s="498"/>
      <c r="L29" s="498"/>
      <c r="M29" s="498"/>
    </row>
    <row r="30" spans="2:13" ht="21.75" customHeight="1">
      <c r="B30" s="918" t="s">
        <v>400</v>
      </c>
      <c r="C30" s="918"/>
      <c r="D30" s="500"/>
      <c r="E30" s="919"/>
      <c r="F30" s="919"/>
      <c r="G30" s="502"/>
      <c r="H30" s="503">
        <f>+E30*G30</f>
        <v>0</v>
      </c>
      <c r="I30" s="503">
        <f>+H30*$C$10</f>
        <v>0</v>
      </c>
      <c r="J30" s="498"/>
      <c r="K30" s="498"/>
      <c r="L30" s="498"/>
      <c r="M30" s="498"/>
    </row>
    <row r="31" spans="2:13" ht="21.75" customHeight="1">
      <c r="B31" s="918" t="s">
        <v>401</v>
      </c>
      <c r="C31" s="918"/>
      <c r="D31" s="500"/>
      <c r="E31" s="919"/>
      <c r="F31" s="919"/>
      <c r="G31" s="502"/>
      <c r="H31" s="503">
        <f>+E31*G31</f>
        <v>0</v>
      </c>
      <c r="I31" s="503">
        <f>+H31*$C$10</f>
        <v>0</v>
      </c>
    </row>
    <row r="32" spans="2:13" ht="21.75" customHeight="1">
      <c r="B32" s="915" t="s">
        <v>402</v>
      </c>
      <c r="C32" s="915"/>
      <c r="D32" s="511" t="s">
        <v>403</v>
      </c>
      <c r="E32" s="916"/>
      <c r="F32" s="916"/>
      <c r="G32" s="512"/>
      <c r="H32" s="503" t="e">
        <f>+E32*(H12+H16+H17+H19+H24+H25+H29)</f>
        <v>#REF!</v>
      </c>
      <c r="I32" s="513" t="e">
        <f>+H32*C10</f>
        <v>#REF!</v>
      </c>
    </row>
    <row r="33" spans="2:13" ht="27.75" customHeight="1">
      <c r="B33" s="915" t="s">
        <v>404</v>
      </c>
      <c r="C33" s="915"/>
      <c r="D33" s="917"/>
      <c r="E33" s="917"/>
      <c r="F33" s="917"/>
      <c r="G33" s="917"/>
      <c r="H33" s="503">
        <f>SUM(H34)</f>
        <v>130000</v>
      </c>
      <c r="I33" s="513">
        <f>+I34</f>
        <v>130000</v>
      </c>
    </row>
    <row r="34" spans="2:13" ht="21.75" customHeight="1">
      <c r="B34" s="918" t="s">
        <v>405</v>
      </c>
      <c r="C34" s="918"/>
      <c r="D34" s="500" t="s">
        <v>384</v>
      </c>
      <c r="E34" s="919">
        <v>1</v>
      </c>
      <c r="F34" s="919"/>
      <c r="G34" s="502">
        <v>130000</v>
      </c>
      <c r="H34" s="503">
        <f>+E34*G34</f>
        <v>130000</v>
      </c>
      <c r="I34" s="503">
        <f>+H34*$C$10</f>
        <v>130000</v>
      </c>
      <c r="J34" s="498"/>
      <c r="K34" s="498"/>
      <c r="L34" s="498"/>
      <c r="M34" s="498"/>
    </row>
    <row r="35" spans="2:13" ht="23.25" customHeight="1">
      <c r="B35" s="479" t="s">
        <v>406</v>
      </c>
      <c r="C35" s="479"/>
      <c r="D35" s="479"/>
      <c r="E35" s="479"/>
      <c r="F35" s="479"/>
      <c r="G35" s="479"/>
      <c r="H35" s="508" t="e">
        <f>+H12+H16+H17+H19+H24+H25+H29+H32+H33</f>
        <v>#REF!</v>
      </c>
      <c r="I35" s="508" t="e">
        <f>+I12+I16+I33+I17+I19+I24+I25+I29+I32</f>
        <v>#REF!</v>
      </c>
    </row>
    <row r="36" spans="2:13" ht="17.45" customHeight="1">
      <c r="B36" s="479" t="s">
        <v>407</v>
      </c>
      <c r="C36" s="479"/>
      <c r="D36" s="479"/>
      <c r="E36" s="479"/>
      <c r="F36" s="479"/>
      <c r="G36" s="479"/>
      <c r="H36" s="508"/>
      <c r="I36" s="508" t="e">
        <f>ROUND(0.19*I35,0)</f>
        <v>#REF!</v>
      </c>
    </row>
    <row r="37" spans="2:13" ht="21" customHeight="1">
      <c r="B37" s="514" t="s">
        <v>408</v>
      </c>
      <c r="C37" s="514"/>
      <c r="D37" s="514"/>
      <c r="E37" s="514"/>
      <c r="F37" s="514"/>
      <c r="G37" s="514"/>
      <c r="H37" s="515"/>
      <c r="I37" s="515" t="e">
        <f>+I35+I36</f>
        <v>#REF!</v>
      </c>
    </row>
    <row r="38" spans="2:13" ht="21" customHeight="1">
      <c r="B38" s="514" t="s">
        <v>409</v>
      </c>
      <c r="C38" s="514"/>
      <c r="D38" s="514"/>
      <c r="E38" s="514"/>
      <c r="F38" s="514"/>
      <c r="G38" s="514"/>
      <c r="H38" s="515"/>
      <c r="I38" s="516">
        <v>9.2799999999999994E-2</v>
      </c>
    </row>
    <row r="39" spans="2:13" ht="21" customHeight="1">
      <c r="B39" s="514" t="s">
        <v>410</v>
      </c>
      <c r="C39" s="514"/>
      <c r="D39" s="514"/>
      <c r="E39" s="514"/>
      <c r="F39" s="514"/>
      <c r="G39" s="514"/>
      <c r="H39" s="515"/>
      <c r="I39" s="515" t="e">
        <f>+ROUND(I37*(1+I38),0)</f>
        <v>#REF!</v>
      </c>
    </row>
    <row r="40" spans="2:13" s="484" customFormat="1" ht="12.75" hidden="1" customHeight="1">
      <c r="B40" s="517"/>
      <c r="C40" s="517"/>
      <c r="D40" s="517"/>
      <c r="E40" s="517"/>
      <c r="F40" s="517"/>
      <c r="G40" s="517"/>
      <c r="H40" s="518"/>
      <c r="I40" s="519"/>
    </row>
    <row r="41" spans="2:13" s="484" customFormat="1" ht="13.5" hidden="1" customHeight="1">
      <c r="B41" s="517"/>
      <c r="C41" s="517"/>
      <c r="D41" s="517"/>
      <c r="E41" s="517"/>
      <c r="F41" s="517"/>
      <c r="G41" s="517" t="s">
        <v>411</v>
      </c>
      <c r="H41" s="520" t="e">
        <f>+I36/18</f>
        <v>#REF!</v>
      </c>
      <c r="I41" s="517"/>
    </row>
    <row r="42" spans="2:13" s="484" customFormat="1" ht="13.5" hidden="1" customHeight="1">
      <c r="B42" s="517"/>
      <c r="C42" s="517"/>
      <c r="D42" s="517"/>
      <c r="E42" s="517"/>
      <c r="F42" s="517"/>
      <c r="G42" s="517" t="s">
        <v>412</v>
      </c>
      <c r="H42" s="520" t="e">
        <f>+H41*6</f>
        <v>#REF!</v>
      </c>
      <c r="I42" s="517"/>
    </row>
    <row r="43" spans="2:13" s="484" customFormat="1" ht="13.5" hidden="1" customHeight="1">
      <c r="B43" s="517"/>
      <c r="C43" s="517"/>
      <c r="D43" s="517"/>
      <c r="E43" s="517"/>
      <c r="F43" s="517"/>
      <c r="G43" s="517" t="s">
        <v>413</v>
      </c>
      <c r="H43" s="520" t="e">
        <f>+H41*12</f>
        <v>#REF!</v>
      </c>
      <c r="I43" s="517"/>
    </row>
    <row r="44" spans="2:13" s="484" customFormat="1"/>
    <row r="45" spans="2:13" s="484" customFormat="1">
      <c r="I45" s="521"/>
    </row>
    <row r="46" spans="2:13" s="484" customFormat="1"/>
    <row r="47" spans="2:13" s="484" customFormat="1"/>
    <row r="48" spans="2:13" s="484" customFormat="1"/>
    <row r="49" s="484" customFormat="1"/>
    <row r="50" s="484" customFormat="1"/>
    <row r="51" s="484" customFormat="1"/>
    <row r="52" s="484" customFormat="1"/>
    <row r="53" s="484" customFormat="1"/>
    <row r="54" s="484" customFormat="1"/>
    <row r="55" s="484" customFormat="1"/>
    <row r="56" s="484" customFormat="1"/>
    <row r="57" s="484" customFormat="1"/>
    <row r="58" s="484" customFormat="1"/>
    <row r="59" s="484" customFormat="1"/>
    <row r="60" s="484" customFormat="1"/>
    <row r="61" s="484" customFormat="1"/>
    <row r="62" s="484" customFormat="1"/>
    <row r="63" s="484" customFormat="1"/>
    <row r="64" s="484" customFormat="1"/>
    <row r="65" s="484" customFormat="1"/>
    <row r="66" s="484" customFormat="1"/>
    <row r="67" s="484" customFormat="1"/>
    <row r="68" s="484" customFormat="1"/>
    <row r="69" s="484" customFormat="1"/>
    <row r="70" s="484" customFormat="1"/>
    <row r="71" s="484" customFormat="1"/>
    <row r="72" s="484" customFormat="1"/>
    <row r="73" s="484" customFormat="1"/>
    <row r="74" s="484" customFormat="1"/>
    <row r="75" s="484" customFormat="1"/>
    <row r="76" s="484" customFormat="1"/>
    <row r="77" s="484" customFormat="1"/>
    <row r="78" s="484" customFormat="1"/>
    <row r="79" s="484" customFormat="1"/>
    <row r="80" s="484" customFormat="1"/>
    <row r="81" s="484" customFormat="1"/>
    <row r="82" s="484" customFormat="1"/>
    <row r="83" s="484" customFormat="1"/>
    <row r="84" s="484" customFormat="1"/>
    <row r="85" s="484" customFormat="1"/>
    <row r="86" s="484" customFormat="1"/>
    <row r="87" s="484" customFormat="1"/>
    <row r="88" s="484" customFormat="1"/>
    <row r="89" s="484" customFormat="1"/>
    <row r="90" s="484" customFormat="1"/>
    <row r="91" s="484" customFormat="1"/>
    <row r="92" s="484" customFormat="1"/>
    <row r="93" s="484" customFormat="1"/>
    <row r="94" s="484" customFormat="1"/>
  </sheetData>
  <mergeCells count="56">
    <mergeCell ref="B11:C11"/>
    <mergeCell ref="E11:F11"/>
    <mergeCell ref="C1:G2"/>
    <mergeCell ref="H1:I2"/>
    <mergeCell ref="B3:B4"/>
    <mergeCell ref="C3:G4"/>
    <mergeCell ref="H3:I4"/>
    <mergeCell ref="B5:I5"/>
    <mergeCell ref="C7:I7"/>
    <mergeCell ref="C8:I8"/>
    <mergeCell ref="C9:G9"/>
    <mergeCell ref="C10:D10"/>
    <mergeCell ref="E10:F10"/>
    <mergeCell ref="B12:C12"/>
    <mergeCell ref="D12:G12"/>
    <mergeCell ref="B13:C13"/>
    <mergeCell ref="E13:F13"/>
    <mergeCell ref="B14:C14"/>
    <mergeCell ref="E14:F14"/>
    <mergeCell ref="B15:C15"/>
    <mergeCell ref="E15:F15"/>
    <mergeCell ref="B16:C16"/>
    <mergeCell ref="E16:F16"/>
    <mergeCell ref="B17:C17"/>
    <mergeCell ref="D17:G17"/>
    <mergeCell ref="B18:C18"/>
    <mergeCell ref="E18:F18"/>
    <mergeCell ref="B19:C19"/>
    <mergeCell ref="D19:G19"/>
    <mergeCell ref="B20:C20"/>
    <mergeCell ref="E20:F20"/>
    <mergeCell ref="B21:C21"/>
    <mergeCell ref="E21:F21"/>
    <mergeCell ref="B22:C22"/>
    <mergeCell ref="E22:F22"/>
    <mergeCell ref="B23:C23"/>
    <mergeCell ref="E23:F23"/>
    <mergeCell ref="B31:C31"/>
    <mergeCell ref="E31:F31"/>
    <mergeCell ref="B24:C24"/>
    <mergeCell ref="E24:F24"/>
    <mergeCell ref="B25:C25"/>
    <mergeCell ref="D25:G25"/>
    <mergeCell ref="E26:F26"/>
    <mergeCell ref="E27:F27"/>
    <mergeCell ref="E28:F28"/>
    <mergeCell ref="B29:C29"/>
    <mergeCell ref="D29:G29"/>
    <mergeCell ref="B30:C30"/>
    <mergeCell ref="E30:F30"/>
    <mergeCell ref="B32:C32"/>
    <mergeCell ref="E32:F32"/>
    <mergeCell ref="B33:C33"/>
    <mergeCell ref="D33:G33"/>
    <mergeCell ref="B34:C34"/>
    <mergeCell ref="E34:F34"/>
  </mergeCells>
  <conditionalFormatting sqref="H35:I36">
    <cfRule type="cellIs" dxfId="1" priority="1" stopIfTrue="1" operator="greaterThan">
      <formula>0</formula>
    </cfRule>
  </conditionalFormatting>
  <printOptions horizontalCentered="1"/>
  <pageMargins left="0.70866141732283472" right="0.70866141732283472" top="0.74803149606299213" bottom="0.74803149606299213" header="0.31496062992125984" footer="0.31496062992125984"/>
  <pageSetup scale="85" orientation="portrait" horizontalDpi="360" verticalDpi="36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A94"/>
  <sheetViews>
    <sheetView topLeftCell="A34" zoomScaleNormal="100" workbookViewId="0">
      <selection activeCell="F56" sqref="F56"/>
    </sheetView>
  </sheetViews>
  <sheetFormatPr defaultColWidth="11.42578125" defaultRowHeight="12.75"/>
  <cols>
    <col min="1" max="1" width="2.140625" style="484" customWidth="1"/>
    <col min="2" max="2" width="29" style="517" customWidth="1"/>
    <col min="3" max="3" width="4.85546875" style="517" customWidth="1"/>
    <col min="4" max="4" width="8.140625" style="517" customWidth="1"/>
    <col min="5" max="5" width="7.42578125" style="517" customWidth="1"/>
    <col min="6" max="6" width="6.7109375" style="517" customWidth="1"/>
    <col min="7" max="7" width="11.140625" style="517" customWidth="1"/>
    <col min="8" max="8" width="13.42578125" style="517" customWidth="1"/>
    <col min="9" max="9" width="14.140625" style="517" customWidth="1"/>
    <col min="10" max="27" width="11.42578125" style="484"/>
    <col min="28" max="16384" width="11.42578125" style="517"/>
  </cols>
  <sheetData>
    <row r="1" spans="2:13" ht="35.25" customHeight="1">
      <c r="B1" s="483"/>
      <c r="C1" s="935" t="s">
        <v>370</v>
      </c>
      <c r="D1" s="936"/>
      <c r="E1" s="936"/>
      <c r="F1" s="936"/>
      <c r="G1" s="937"/>
      <c r="H1" s="941" t="s">
        <v>209</v>
      </c>
      <c r="I1" s="942"/>
    </row>
    <row r="2" spans="2:13" ht="25.5" customHeight="1">
      <c r="B2" s="485"/>
      <c r="C2" s="938"/>
      <c r="D2" s="939"/>
      <c r="E2" s="939"/>
      <c r="F2" s="939"/>
      <c r="G2" s="940"/>
      <c r="H2" s="943"/>
      <c r="I2" s="944"/>
    </row>
    <row r="3" spans="2:13" ht="20.25" customHeight="1">
      <c r="B3" s="945"/>
      <c r="C3" s="938"/>
      <c r="D3" s="939"/>
      <c r="E3" s="939"/>
      <c r="F3" s="939"/>
      <c r="G3" s="940"/>
      <c r="H3" s="950" t="s">
        <v>211</v>
      </c>
      <c r="I3" s="951"/>
    </row>
    <row r="4" spans="2:13" ht="7.5" customHeight="1" thickBot="1">
      <c r="B4" s="946"/>
      <c r="C4" s="947"/>
      <c r="D4" s="948"/>
      <c r="E4" s="948"/>
      <c r="F4" s="948"/>
      <c r="G4" s="949"/>
      <c r="H4" s="952"/>
      <c r="I4" s="953"/>
    </row>
    <row r="5" spans="2:13" ht="32.25" customHeight="1" thickBot="1">
      <c r="B5" s="954" t="s">
        <v>414</v>
      </c>
      <c r="C5" s="955"/>
      <c r="D5" s="955"/>
      <c r="E5" s="955"/>
      <c r="F5" s="955"/>
      <c r="G5" s="955"/>
      <c r="H5" s="955"/>
      <c r="I5" s="956"/>
    </row>
    <row r="6" spans="2:13" ht="4.5" customHeight="1">
      <c r="B6" s="486"/>
      <c r="C6" s="487"/>
      <c r="D6" s="487"/>
      <c r="E6" s="487"/>
      <c r="F6" s="488"/>
      <c r="G6" s="488"/>
      <c r="H6" s="488"/>
      <c r="I6" s="489"/>
    </row>
    <row r="7" spans="2:13" ht="21" customHeight="1">
      <c r="B7" s="479" t="str">
        <f>+[158]Objetivos!B7</f>
        <v>Entidad Formuladora</v>
      </c>
      <c r="C7" s="957" t="s">
        <v>6</v>
      </c>
      <c r="D7" s="957"/>
      <c r="E7" s="957"/>
      <c r="F7" s="957"/>
      <c r="G7" s="957"/>
      <c r="H7" s="957"/>
      <c r="I7" s="957"/>
    </row>
    <row r="8" spans="2:13" ht="54" customHeight="1">
      <c r="B8" s="479" t="s">
        <v>8</v>
      </c>
      <c r="C8" s="958" t="s">
        <v>9</v>
      </c>
      <c r="D8" s="959"/>
      <c r="E8" s="959"/>
      <c r="F8" s="959"/>
      <c r="G8" s="959"/>
      <c r="H8" s="959"/>
      <c r="I8" s="959"/>
    </row>
    <row r="9" spans="2:13" ht="15.75" customHeight="1">
      <c r="B9" s="490" t="s">
        <v>372</v>
      </c>
      <c r="C9" s="960" t="s">
        <v>415</v>
      </c>
      <c r="D9" s="960"/>
      <c r="E9" s="960"/>
      <c r="F9" s="960"/>
      <c r="G9" s="960"/>
      <c r="H9" s="491"/>
      <c r="I9" s="491"/>
    </row>
    <row r="10" spans="2:13" ht="47.25" customHeight="1">
      <c r="B10" s="490" t="s">
        <v>374</v>
      </c>
      <c r="C10" s="961">
        <v>1</v>
      </c>
      <c r="D10" s="961"/>
      <c r="E10" s="934" t="s">
        <v>375</v>
      </c>
      <c r="F10" s="934"/>
      <c r="G10" s="493">
        <v>1</v>
      </c>
      <c r="H10" s="492" t="s">
        <v>376</v>
      </c>
      <c r="I10" s="57">
        <v>30</v>
      </c>
    </row>
    <row r="11" spans="2:13" ht="38.25" customHeight="1">
      <c r="B11" s="934" t="s">
        <v>377</v>
      </c>
      <c r="C11" s="934"/>
      <c r="D11" s="494" t="s">
        <v>174</v>
      </c>
      <c r="E11" s="934" t="s">
        <v>378</v>
      </c>
      <c r="F11" s="934"/>
      <c r="G11" s="492" t="s">
        <v>379</v>
      </c>
      <c r="H11" s="495" t="s">
        <v>380</v>
      </c>
      <c r="I11" s="495" t="s">
        <v>381</v>
      </c>
      <c r="J11" s="496"/>
      <c r="K11" s="496"/>
      <c r="L11" s="496"/>
    </row>
    <row r="12" spans="2:13" ht="19.5" customHeight="1">
      <c r="B12" s="920" t="s">
        <v>382</v>
      </c>
      <c r="C12" s="920"/>
      <c r="D12" s="933"/>
      <c r="E12" s="933"/>
      <c r="F12" s="933"/>
      <c r="G12" s="933"/>
      <c r="H12" s="497" t="e">
        <f>+H13+H14+H15</f>
        <v>#REF!</v>
      </c>
      <c r="I12" s="497" t="e">
        <f>+I13+I14+I15</f>
        <v>#REF!</v>
      </c>
      <c r="J12" s="498"/>
      <c r="K12" s="499"/>
      <c r="L12" s="499"/>
      <c r="M12" s="498"/>
    </row>
    <row r="13" spans="2:13" ht="16.5" customHeight="1">
      <c r="B13" s="930" t="s">
        <v>383</v>
      </c>
      <c r="C13" s="930"/>
      <c r="D13" s="500" t="s">
        <v>384</v>
      </c>
      <c r="E13" s="919">
        <v>1</v>
      </c>
      <c r="F13" s="919"/>
      <c r="G13" s="502" t="e">
        <f>+#REF!</f>
        <v>#REF!</v>
      </c>
      <c r="H13" s="503" t="e">
        <f>+E13*G13</f>
        <v>#REF!</v>
      </c>
      <c r="I13" s="503" t="e">
        <f>+H13*C10</f>
        <v>#REF!</v>
      </c>
      <c r="J13" s="498"/>
      <c r="K13" s="499"/>
      <c r="L13" s="499"/>
      <c r="M13" s="498"/>
    </row>
    <row r="14" spans="2:13" ht="17.25" customHeight="1">
      <c r="B14" s="930"/>
      <c r="C14" s="930"/>
      <c r="D14" s="500"/>
      <c r="E14" s="919"/>
      <c r="F14" s="919"/>
      <c r="G14" s="502"/>
      <c r="H14" s="503"/>
      <c r="I14" s="503"/>
      <c r="J14" s="498"/>
      <c r="K14" s="499"/>
      <c r="L14" s="499"/>
      <c r="M14" s="498"/>
    </row>
    <row r="15" spans="2:13" ht="15.75" customHeight="1">
      <c r="B15" s="930"/>
      <c r="C15" s="930"/>
      <c r="D15" s="500"/>
      <c r="E15" s="919"/>
      <c r="F15" s="919"/>
      <c r="G15" s="502"/>
      <c r="H15" s="503">
        <f>+E15*G15</f>
        <v>0</v>
      </c>
      <c r="I15" s="503">
        <f>+H15*C10</f>
        <v>0</v>
      </c>
      <c r="J15" s="498"/>
      <c r="K15" s="499"/>
      <c r="L15" s="499"/>
      <c r="M15" s="498"/>
    </row>
    <row r="16" spans="2:13" ht="19.5" customHeight="1">
      <c r="B16" s="920" t="s">
        <v>385</v>
      </c>
      <c r="C16" s="920"/>
      <c r="D16" s="500"/>
      <c r="E16" s="919"/>
      <c r="F16" s="919"/>
      <c r="G16" s="502"/>
      <c r="H16" s="504">
        <f>+E16*G16</f>
        <v>0</v>
      </c>
      <c r="I16" s="504">
        <f>+H16*C10</f>
        <v>0</v>
      </c>
      <c r="J16" s="498"/>
      <c r="K16" s="499"/>
      <c r="L16" s="499"/>
      <c r="M16" s="498"/>
    </row>
    <row r="17" spans="2:13" ht="19.5" customHeight="1">
      <c r="B17" s="931" t="s">
        <v>386</v>
      </c>
      <c r="C17" s="931"/>
      <c r="D17" s="932"/>
      <c r="E17" s="932"/>
      <c r="F17" s="932"/>
      <c r="G17" s="932"/>
      <c r="H17" s="505" t="e">
        <f>+H18</f>
        <v>#REF!</v>
      </c>
      <c r="I17" s="505" t="e">
        <f>+I18</f>
        <v>#REF!</v>
      </c>
      <c r="J17" s="498"/>
      <c r="K17" s="499"/>
      <c r="L17" s="499"/>
      <c r="M17" s="498"/>
    </row>
    <row r="18" spans="2:13" ht="19.5" customHeight="1">
      <c r="B18" s="918" t="s">
        <v>387</v>
      </c>
      <c r="C18" s="918"/>
      <c r="D18" s="500" t="s">
        <v>388</v>
      </c>
      <c r="E18" s="919">
        <v>1</v>
      </c>
      <c r="F18" s="919"/>
      <c r="G18" s="502" t="e">
        <f>+#REF!</f>
        <v>#REF!</v>
      </c>
      <c r="H18" s="503" t="e">
        <f>+E18*G18</f>
        <v>#REF!</v>
      </c>
      <c r="I18" s="503" t="e">
        <f>+H18*$C$10</f>
        <v>#REF!</v>
      </c>
      <c r="J18" s="498"/>
      <c r="K18" s="499"/>
      <c r="L18" s="499"/>
      <c r="M18" s="498"/>
    </row>
    <row r="19" spans="2:13" ht="19.5" customHeight="1">
      <c r="B19" s="915" t="s">
        <v>389</v>
      </c>
      <c r="C19" s="915"/>
      <c r="D19" s="921"/>
      <c r="E19" s="921"/>
      <c r="F19" s="921"/>
      <c r="G19" s="921"/>
      <c r="H19" s="507">
        <f>+H20+H22+H23+H21</f>
        <v>630000</v>
      </c>
      <c r="I19" s="507">
        <f>+I20+I22+I23+I21</f>
        <v>630000</v>
      </c>
      <c r="J19" s="498"/>
      <c r="K19" s="499"/>
      <c r="L19" s="499"/>
      <c r="M19" s="498"/>
    </row>
    <row r="20" spans="2:13" ht="19.5" customHeight="1">
      <c r="B20" s="925" t="s">
        <v>390</v>
      </c>
      <c r="C20" s="925"/>
      <c r="D20" s="500" t="s">
        <v>384</v>
      </c>
      <c r="E20" s="919">
        <v>0</v>
      </c>
      <c r="F20" s="919"/>
      <c r="G20" s="502"/>
      <c r="H20" s="503">
        <f>+E20*G20</f>
        <v>0</v>
      </c>
      <c r="I20" s="503">
        <f>+H20*$C$10</f>
        <v>0</v>
      </c>
      <c r="J20" s="498"/>
      <c r="K20" s="499"/>
      <c r="L20" s="499"/>
      <c r="M20" s="498"/>
    </row>
    <row r="21" spans="2:13" ht="19.5" customHeight="1">
      <c r="B21" s="925" t="s">
        <v>391</v>
      </c>
      <c r="C21" s="925"/>
      <c r="D21" s="500" t="s">
        <v>384</v>
      </c>
      <c r="E21" s="919">
        <f>+I10</f>
        <v>30</v>
      </c>
      <c r="F21" s="919"/>
      <c r="G21" s="502">
        <v>9000</v>
      </c>
      <c r="H21" s="503">
        <f>+E21*G21</f>
        <v>270000</v>
      </c>
      <c r="I21" s="503">
        <f>+H21*$C$10</f>
        <v>270000</v>
      </c>
      <c r="J21" s="498"/>
      <c r="K21" s="499"/>
      <c r="L21" s="499"/>
      <c r="M21" s="498"/>
    </row>
    <row r="22" spans="2:13" ht="19.5" customHeight="1">
      <c r="B22" s="926" t="s">
        <v>392</v>
      </c>
      <c r="C22" s="927"/>
      <c r="D22" s="500" t="s">
        <v>384</v>
      </c>
      <c r="E22" s="928">
        <f>+I10</f>
        <v>30</v>
      </c>
      <c r="F22" s="929"/>
      <c r="G22" s="502">
        <v>12000</v>
      </c>
      <c r="H22" s="503">
        <f>+E22*G22</f>
        <v>360000</v>
      </c>
      <c r="I22" s="503">
        <f>+H22*$C$10</f>
        <v>360000</v>
      </c>
      <c r="J22" s="498"/>
      <c r="K22" s="499"/>
      <c r="L22" s="499"/>
      <c r="M22" s="498"/>
    </row>
    <row r="23" spans="2:13" ht="19.5" customHeight="1">
      <c r="B23" s="925" t="s">
        <v>393</v>
      </c>
      <c r="C23" s="925"/>
      <c r="D23" s="500" t="s">
        <v>384</v>
      </c>
      <c r="E23" s="928">
        <v>0</v>
      </c>
      <c r="F23" s="929"/>
      <c r="G23" s="502"/>
      <c r="H23" s="503">
        <f>+E23*G23</f>
        <v>0</v>
      </c>
      <c r="I23" s="503">
        <f>+H23*$C$10</f>
        <v>0</v>
      </c>
      <c r="J23" s="498"/>
      <c r="K23" s="499"/>
      <c r="L23" s="499"/>
      <c r="M23" s="498"/>
    </row>
    <row r="24" spans="2:13" ht="19.5" customHeight="1">
      <c r="B24" s="920" t="s">
        <v>394</v>
      </c>
      <c r="C24" s="920"/>
      <c r="D24" s="500" t="s">
        <v>384</v>
      </c>
      <c r="E24" s="919"/>
      <c r="F24" s="919"/>
      <c r="G24" s="502"/>
      <c r="H24" s="508">
        <f>+E24*G24</f>
        <v>0</v>
      </c>
      <c r="I24" s="508">
        <f>+H24*$C$10</f>
        <v>0</v>
      </c>
      <c r="J24" s="498"/>
      <c r="K24" s="499"/>
      <c r="L24" s="499"/>
      <c r="M24" s="498"/>
    </row>
    <row r="25" spans="2:13" ht="39" customHeight="1">
      <c r="B25" s="915" t="s">
        <v>395</v>
      </c>
      <c r="C25" s="915"/>
      <c r="D25" s="921"/>
      <c r="E25" s="921"/>
      <c r="F25" s="921"/>
      <c r="G25" s="921"/>
      <c r="H25" s="507">
        <f>+H26+H27+H28</f>
        <v>300000</v>
      </c>
      <c r="I25" s="507">
        <f>+I26+I27+I28</f>
        <v>300000</v>
      </c>
      <c r="J25" s="498"/>
      <c r="K25" s="499"/>
      <c r="L25" s="499"/>
      <c r="M25" s="498"/>
    </row>
    <row r="26" spans="2:13" ht="19.5" customHeight="1">
      <c r="B26" s="506" t="s">
        <v>396</v>
      </c>
      <c r="C26" s="509">
        <v>1</v>
      </c>
      <c r="D26" s="500" t="s">
        <v>384</v>
      </c>
      <c r="E26" s="922">
        <v>1</v>
      </c>
      <c r="F26" s="922"/>
      <c r="G26" s="502">
        <v>300000</v>
      </c>
      <c r="H26" s="503">
        <f>+E26*G26*C26</f>
        <v>300000</v>
      </c>
      <c r="I26" s="503">
        <f>+H26*$C$10</f>
        <v>300000</v>
      </c>
      <c r="J26" s="498"/>
      <c r="K26" s="499"/>
      <c r="L26" s="499"/>
      <c r="M26" s="498"/>
    </row>
    <row r="27" spans="2:13" ht="19.5" customHeight="1">
      <c r="B27" s="506" t="s">
        <v>397</v>
      </c>
      <c r="C27" s="501">
        <v>0</v>
      </c>
      <c r="D27" s="500" t="s">
        <v>384</v>
      </c>
      <c r="E27" s="923">
        <v>0</v>
      </c>
      <c r="F27" s="923"/>
      <c r="G27" s="502">
        <v>0</v>
      </c>
      <c r="H27" s="503">
        <f>+E27*G27*C27</f>
        <v>0</v>
      </c>
      <c r="I27" s="503">
        <f>+H27*$C$10</f>
        <v>0</v>
      </c>
      <c r="J27" s="498"/>
      <c r="K27" s="499"/>
      <c r="L27" s="499"/>
      <c r="M27" s="498"/>
    </row>
    <row r="28" spans="2:13" ht="16.5" customHeight="1">
      <c r="B28" s="506" t="s">
        <v>398</v>
      </c>
      <c r="C28" s="501">
        <v>0</v>
      </c>
      <c r="D28" s="500" t="s">
        <v>384</v>
      </c>
      <c r="E28" s="923">
        <v>0</v>
      </c>
      <c r="F28" s="923"/>
      <c r="G28" s="502">
        <v>0</v>
      </c>
      <c r="H28" s="503">
        <f>+E28*G28*C28</f>
        <v>0</v>
      </c>
      <c r="I28" s="503">
        <f>+H28*$C$10</f>
        <v>0</v>
      </c>
      <c r="J28" s="510"/>
      <c r="K28" s="499"/>
      <c r="L28" s="499"/>
      <c r="M28" s="498"/>
    </row>
    <row r="29" spans="2:13" ht="27" customHeight="1">
      <c r="B29" s="915" t="s">
        <v>399</v>
      </c>
      <c r="C29" s="915"/>
      <c r="D29" s="924"/>
      <c r="E29" s="924"/>
      <c r="F29" s="924"/>
      <c r="G29" s="924"/>
      <c r="H29" s="508">
        <f>+H30+H31</f>
        <v>0</v>
      </c>
      <c r="I29" s="508">
        <f>+I30+I31</f>
        <v>0</v>
      </c>
      <c r="J29" s="498"/>
      <c r="K29" s="498"/>
      <c r="L29" s="498"/>
      <c r="M29" s="498"/>
    </row>
    <row r="30" spans="2:13" ht="21.75" customHeight="1">
      <c r="B30" s="918" t="s">
        <v>400</v>
      </c>
      <c r="C30" s="918"/>
      <c r="D30" s="500"/>
      <c r="E30" s="919"/>
      <c r="F30" s="919"/>
      <c r="G30" s="502"/>
      <c r="H30" s="503">
        <f>+E30*G30</f>
        <v>0</v>
      </c>
      <c r="I30" s="503">
        <f>+H30*$C$10</f>
        <v>0</v>
      </c>
      <c r="J30" s="498"/>
      <c r="K30" s="498"/>
      <c r="L30" s="498"/>
      <c r="M30" s="498"/>
    </row>
    <row r="31" spans="2:13" ht="21.75" customHeight="1">
      <c r="B31" s="918" t="s">
        <v>401</v>
      </c>
      <c r="C31" s="918"/>
      <c r="D31" s="500"/>
      <c r="E31" s="919"/>
      <c r="F31" s="919"/>
      <c r="G31" s="502"/>
      <c r="H31" s="503">
        <f>+E31*G31</f>
        <v>0</v>
      </c>
      <c r="I31" s="503">
        <f>+H31*$C$10</f>
        <v>0</v>
      </c>
    </row>
    <row r="32" spans="2:13" ht="21.75" customHeight="1">
      <c r="B32" s="915" t="s">
        <v>402</v>
      </c>
      <c r="C32" s="915"/>
      <c r="D32" s="511" t="s">
        <v>403</v>
      </c>
      <c r="E32" s="916"/>
      <c r="F32" s="916"/>
      <c r="G32" s="512"/>
      <c r="H32" s="503" t="e">
        <f>+E32*(H12+H16+H17+H19+H24+H25+H29)</f>
        <v>#REF!</v>
      </c>
      <c r="I32" s="513" t="e">
        <f>+H32*C10</f>
        <v>#REF!</v>
      </c>
    </row>
    <row r="33" spans="2:13" ht="27.75" customHeight="1">
      <c r="B33" s="915" t="s">
        <v>404</v>
      </c>
      <c r="C33" s="915"/>
      <c r="D33" s="917"/>
      <c r="E33" s="917"/>
      <c r="F33" s="917"/>
      <c r="G33" s="917"/>
      <c r="H33" s="503">
        <f>SUM(H34)</f>
        <v>130000</v>
      </c>
      <c r="I33" s="513">
        <f>+I34</f>
        <v>130000</v>
      </c>
    </row>
    <row r="34" spans="2:13" ht="21.75" customHeight="1">
      <c r="B34" s="918" t="s">
        <v>405</v>
      </c>
      <c r="C34" s="918"/>
      <c r="D34" s="500" t="s">
        <v>384</v>
      </c>
      <c r="E34" s="919">
        <v>1</v>
      </c>
      <c r="F34" s="919"/>
      <c r="G34" s="502">
        <v>130000</v>
      </c>
      <c r="H34" s="503">
        <f>+E34*G34</f>
        <v>130000</v>
      </c>
      <c r="I34" s="503">
        <f>+H34*$C$10</f>
        <v>130000</v>
      </c>
      <c r="J34" s="498"/>
      <c r="K34" s="498"/>
      <c r="L34" s="498"/>
      <c r="M34" s="498"/>
    </row>
    <row r="35" spans="2:13" ht="23.25" customHeight="1">
      <c r="B35" s="479" t="s">
        <v>406</v>
      </c>
      <c r="C35" s="479"/>
      <c r="D35" s="479"/>
      <c r="E35" s="479"/>
      <c r="F35" s="479"/>
      <c r="G35" s="479"/>
      <c r="H35" s="508" t="e">
        <f>+H12+H16+H17+H19+H24+H25+H29+H32+H33</f>
        <v>#REF!</v>
      </c>
      <c r="I35" s="508" t="e">
        <f>+I12+I16+I33+I17+I19+I24+I25+I29+I32</f>
        <v>#REF!</v>
      </c>
    </row>
    <row r="36" spans="2:13" ht="17.45" customHeight="1">
      <c r="B36" s="479" t="s">
        <v>407</v>
      </c>
      <c r="C36" s="479"/>
      <c r="D36" s="479"/>
      <c r="E36" s="479"/>
      <c r="F36" s="479"/>
      <c r="G36" s="479"/>
      <c r="H36" s="508"/>
      <c r="I36" s="508" t="e">
        <f>ROUND(0.19*I35,0)</f>
        <v>#REF!</v>
      </c>
    </row>
    <row r="37" spans="2:13" ht="21" customHeight="1">
      <c r="B37" s="514" t="s">
        <v>408</v>
      </c>
      <c r="C37" s="514"/>
      <c r="D37" s="514"/>
      <c r="E37" s="514"/>
      <c r="F37" s="514"/>
      <c r="G37" s="514"/>
      <c r="H37" s="515"/>
      <c r="I37" s="515" t="e">
        <f>+I35+I36</f>
        <v>#REF!</v>
      </c>
    </row>
    <row r="38" spans="2:13" ht="21" customHeight="1">
      <c r="B38" s="514" t="s">
        <v>409</v>
      </c>
      <c r="C38" s="514"/>
      <c r="D38" s="514"/>
      <c r="E38" s="514"/>
      <c r="F38" s="514"/>
      <c r="G38" s="514"/>
      <c r="H38" s="515"/>
      <c r="I38" s="516">
        <v>9.2799999999999994E-2</v>
      </c>
    </row>
    <row r="39" spans="2:13" ht="21" customHeight="1">
      <c r="B39" s="514" t="s">
        <v>410</v>
      </c>
      <c r="C39" s="514"/>
      <c r="D39" s="514"/>
      <c r="E39" s="514"/>
      <c r="F39" s="514"/>
      <c r="G39" s="514"/>
      <c r="H39" s="515"/>
      <c r="I39" s="515" t="e">
        <f>+ROUND(I37*(1+I38),0)</f>
        <v>#REF!</v>
      </c>
    </row>
    <row r="40" spans="2:13" s="484" customFormat="1" ht="12.75" hidden="1" customHeight="1">
      <c r="B40" s="517"/>
      <c r="C40" s="517"/>
      <c r="D40" s="517"/>
      <c r="E40" s="517"/>
      <c r="F40" s="517"/>
      <c r="G40" s="517"/>
      <c r="H40" s="518"/>
      <c r="I40" s="519"/>
    </row>
    <row r="41" spans="2:13" s="484" customFormat="1" ht="13.5" hidden="1" customHeight="1">
      <c r="B41" s="517"/>
      <c r="C41" s="517"/>
      <c r="D41" s="517"/>
      <c r="E41" s="517"/>
      <c r="F41" s="517"/>
      <c r="G41" s="517" t="s">
        <v>411</v>
      </c>
      <c r="H41" s="520" t="e">
        <f>+I36/18</f>
        <v>#REF!</v>
      </c>
      <c r="I41" s="517"/>
    </row>
    <row r="42" spans="2:13" s="484" customFormat="1" ht="13.5" hidden="1" customHeight="1">
      <c r="B42" s="517"/>
      <c r="C42" s="517"/>
      <c r="D42" s="517"/>
      <c r="E42" s="517"/>
      <c r="F42" s="517"/>
      <c r="G42" s="517" t="s">
        <v>412</v>
      </c>
      <c r="H42" s="520" t="e">
        <f>+H41*6</f>
        <v>#REF!</v>
      </c>
      <c r="I42" s="517"/>
    </row>
    <row r="43" spans="2:13" s="484" customFormat="1" ht="13.5" hidden="1" customHeight="1">
      <c r="B43" s="517"/>
      <c r="C43" s="517"/>
      <c r="D43" s="517"/>
      <c r="E43" s="517"/>
      <c r="F43" s="517"/>
      <c r="G43" s="517" t="s">
        <v>413</v>
      </c>
      <c r="H43" s="520" t="e">
        <f>+H41*12</f>
        <v>#REF!</v>
      </c>
      <c r="I43" s="517"/>
    </row>
    <row r="44" spans="2:13" s="484" customFormat="1"/>
    <row r="45" spans="2:13" s="484" customFormat="1">
      <c r="I45" s="521"/>
    </row>
    <row r="46" spans="2:13" s="484" customFormat="1"/>
    <row r="47" spans="2:13" s="484" customFormat="1"/>
    <row r="48" spans="2:13" s="484" customFormat="1"/>
    <row r="49" s="484" customFormat="1"/>
    <row r="50" s="484" customFormat="1"/>
    <row r="51" s="484" customFormat="1"/>
    <row r="52" s="484" customFormat="1"/>
    <row r="53" s="484" customFormat="1"/>
    <row r="54" s="484" customFormat="1"/>
    <row r="55" s="484" customFormat="1"/>
    <row r="56" s="484" customFormat="1"/>
    <row r="57" s="484" customFormat="1"/>
    <row r="58" s="484" customFormat="1"/>
    <row r="59" s="484" customFormat="1"/>
    <row r="60" s="484" customFormat="1"/>
    <row r="61" s="484" customFormat="1"/>
    <row r="62" s="484" customFormat="1"/>
    <row r="63" s="484" customFormat="1"/>
    <row r="64" s="484" customFormat="1"/>
    <row r="65" s="484" customFormat="1"/>
    <row r="66" s="484" customFormat="1"/>
    <row r="67" s="484" customFormat="1"/>
    <row r="68" s="484" customFormat="1"/>
    <row r="69" s="484" customFormat="1"/>
    <row r="70" s="484" customFormat="1"/>
    <row r="71" s="484" customFormat="1"/>
    <row r="72" s="484" customFormat="1"/>
    <row r="73" s="484" customFormat="1"/>
    <row r="74" s="484" customFormat="1"/>
    <row r="75" s="484" customFormat="1"/>
    <row r="76" s="484" customFormat="1"/>
    <row r="77" s="484" customFormat="1"/>
    <row r="78" s="484" customFormat="1"/>
    <row r="79" s="484" customFormat="1"/>
    <row r="80" s="484" customFormat="1"/>
    <row r="81" s="484" customFormat="1"/>
    <row r="82" s="484" customFormat="1"/>
    <row r="83" s="484" customFormat="1"/>
    <row r="84" s="484" customFormat="1"/>
    <row r="85" s="484" customFormat="1"/>
    <row r="86" s="484" customFormat="1"/>
    <row r="87" s="484" customFormat="1"/>
    <row r="88" s="484" customFormat="1"/>
    <row r="89" s="484" customFormat="1"/>
    <row r="90" s="484" customFormat="1"/>
    <row r="91" s="484" customFormat="1"/>
    <row r="92" s="484" customFormat="1"/>
    <row r="93" s="484" customFormat="1"/>
    <row r="94" s="484" customFormat="1"/>
  </sheetData>
  <mergeCells count="56">
    <mergeCell ref="B32:C32"/>
    <mergeCell ref="E32:F32"/>
    <mergeCell ref="B33:C33"/>
    <mergeCell ref="D33:G33"/>
    <mergeCell ref="B34:C34"/>
    <mergeCell ref="E34:F34"/>
    <mergeCell ref="B31:C31"/>
    <mergeCell ref="E31:F31"/>
    <mergeCell ref="B24:C24"/>
    <mergeCell ref="E24:F24"/>
    <mergeCell ref="B25:C25"/>
    <mergeCell ref="D25:G25"/>
    <mergeCell ref="E26:F26"/>
    <mergeCell ref="E27:F27"/>
    <mergeCell ref="E28:F28"/>
    <mergeCell ref="B29:C29"/>
    <mergeCell ref="D29:G29"/>
    <mergeCell ref="B30:C30"/>
    <mergeCell ref="E30:F30"/>
    <mergeCell ref="B21:C21"/>
    <mergeCell ref="E21:F21"/>
    <mergeCell ref="B22:C22"/>
    <mergeCell ref="E22:F22"/>
    <mergeCell ref="B23:C23"/>
    <mergeCell ref="E23:F23"/>
    <mergeCell ref="B18:C18"/>
    <mergeCell ref="E18:F18"/>
    <mergeCell ref="B19:C19"/>
    <mergeCell ref="D19:G19"/>
    <mergeCell ref="B20:C20"/>
    <mergeCell ref="E20:F20"/>
    <mergeCell ref="B15:C15"/>
    <mergeCell ref="E15:F15"/>
    <mergeCell ref="B16:C16"/>
    <mergeCell ref="E16:F16"/>
    <mergeCell ref="B17:C17"/>
    <mergeCell ref="D17:G17"/>
    <mergeCell ref="B12:C12"/>
    <mergeCell ref="D12:G12"/>
    <mergeCell ref="B13:C13"/>
    <mergeCell ref="E13:F13"/>
    <mergeCell ref="B14:C14"/>
    <mergeCell ref="E14:F14"/>
    <mergeCell ref="B11:C11"/>
    <mergeCell ref="E11:F11"/>
    <mergeCell ref="C1:G2"/>
    <mergeCell ref="H1:I2"/>
    <mergeCell ref="B3:B4"/>
    <mergeCell ref="C3:G4"/>
    <mergeCell ref="H3:I4"/>
    <mergeCell ref="B5:I5"/>
    <mergeCell ref="C7:I7"/>
    <mergeCell ref="C8:I8"/>
    <mergeCell ref="C9:G9"/>
    <mergeCell ref="C10:D10"/>
    <mergeCell ref="E10:F10"/>
  </mergeCells>
  <conditionalFormatting sqref="H35:I36">
    <cfRule type="cellIs" dxfId="0" priority="1" stopIfTrue="1" operator="greaterThan">
      <formula>0</formula>
    </cfRule>
  </conditionalFormatting>
  <printOptions horizontalCentered="1"/>
  <pageMargins left="0.70866141732283472" right="0.70866141732283472" top="0.74803149606299213" bottom="0.74803149606299213" header="0.31496062992125984" footer="0.31496062992125984"/>
  <pageSetup scale="85" orientation="portrait"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2014-01-16T02:55:03Z</dcterms:created>
  <dcterms:modified xsi:type="dcterms:W3CDTF">2026-06-16T21:59:37Z</dcterms:modified>
  <cp:category/>
  <cp:contentStatus/>
</cp:coreProperties>
</file>