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flacomco-my.sharepoint.com/personal/vlondonoz_fla_com_co/Documents/vlondonoz/Desktop/2026/CONTRATACIÓN 2026/INV PUB - LUMINARIAS/ANEXOS CONDICIONES PARTICULARES/"/>
    </mc:Choice>
  </mc:AlternateContent>
  <xr:revisionPtr revIDLastSave="18" documentId="8_{5CCF56FF-6AA5-4953-A70B-8A558FD27A65}" xr6:coauthVersionLast="47" xr6:coauthVersionMax="47" xr10:uidLastSave="{6A78480F-1C93-4AF6-B300-72A3B1F3A1AD}"/>
  <bookViews>
    <workbookView xWindow="-23148" yWindow="-2856" windowWidth="23256" windowHeight="12456" xr2:uid="{BDC99339-5548-4DD8-B087-4EAC51E03D74}"/>
  </bookViews>
  <sheets>
    <sheet name="FORMULARIO ECONÓMIC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T4" i="1" l="1"/>
  <c r="T17" i="1"/>
  <c r="Q17" i="1"/>
  <c r="T16" i="1"/>
  <c r="Q16" i="1"/>
  <c r="T15" i="1"/>
  <c r="Q15" i="1"/>
  <c r="T14" i="1"/>
  <c r="Q14" i="1"/>
  <c r="T13" i="1"/>
  <c r="Q13" i="1"/>
  <c r="T12" i="1"/>
  <c r="Q12" i="1"/>
  <c r="T11" i="1"/>
  <c r="T18" i="1" s="1"/>
  <c r="T19" i="1" s="1"/>
  <c r="Q11" i="1"/>
  <c r="T8" i="1"/>
  <c r="Q8" i="1"/>
  <c r="T7" i="1"/>
  <c r="Q7" i="1"/>
  <c r="T6" i="1"/>
  <c r="Q6" i="1"/>
  <c r="T5" i="1"/>
  <c r="Q5" i="1"/>
  <c r="T9" i="1"/>
  <c r="Q4" i="1"/>
</calcChain>
</file>

<file path=xl/sharedStrings.xml><?xml version="1.0" encoding="utf-8"?>
<sst xmlns="http://schemas.openxmlformats.org/spreadsheetml/2006/main" count="67" uniqueCount="37">
  <si>
    <t>CODIGO BOLSA</t>
  </si>
  <si>
    <t>SAP</t>
  </si>
  <si>
    <t>DANE</t>
  </si>
  <si>
    <t>DESCRIPCIÓN</t>
  </si>
  <si>
    <t>Unidad</t>
  </si>
  <si>
    <t>Zona preparación 
aguardiente</t>
  </si>
  <si>
    <t>Bodega 2</t>
  </si>
  <si>
    <t>Bodega 3</t>
  </si>
  <si>
    <t>Añejamiento Bodega 4</t>
  </si>
  <si>
    <t>Bodega 4 Iluminación general</t>
  </si>
  <si>
    <t>Ingreso Bodega No 4</t>
  </si>
  <si>
    <t>Plataforma tanques  Bodega 4</t>
  </si>
  <si>
    <t>Cuarto Bombeo Tanque del Millón de litros</t>
  </si>
  <si>
    <t>Zona perimetral Tanque del Millón de litros</t>
  </si>
  <si>
    <t>Planta de envasado, Linea No 2</t>
  </si>
  <si>
    <t>Uso general de la Fabrica</t>
  </si>
  <si>
    <t>Cantidad total</t>
  </si>
  <si>
    <t>CANTIDAD</t>
  </si>
  <si>
    <t>Precio Unitario SIN IVA</t>
  </si>
  <si>
    <t>Precio Total CON IVA</t>
  </si>
  <si>
    <r>
      <rPr>
        <b/>
        <sz val="8"/>
        <color rgb="FF000000"/>
        <rFont val="Arial Narrow"/>
        <family val="2"/>
      </rPr>
      <t>Servicio de transporte e instalación de salida eléctrica para iluminación Antiexplosión Incluye</t>
    </r>
    <r>
      <rPr>
        <sz val="8"/>
        <color rgb="FF000000"/>
        <rFont val="Arial Narrow"/>
        <family val="2"/>
      </rPr>
      <t>: todo el material Antiexplosión, elevador según altura de la bodega, salida de instalación eléctrica hasta 5m de longitud, SST en sitio en todo momento de la instalación, herramienta de mano, los tecnicos electricistas y equipos de alturanecesarios para realizar la actividad.</t>
    </r>
  </si>
  <si>
    <t>UND</t>
  </si>
  <si>
    <r>
      <rPr>
        <b/>
        <sz val="8"/>
        <color rgb="FF000000"/>
        <rFont val="Arial Narrow"/>
        <family val="2"/>
      </rPr>
      <t>Servicio de transporte e instalación de salida eléctrica para luminaria tipo High Bay o Luminaria industrial LED. Incluye</t>
    </r>
    <r>
      <rPr>
        <sz val="8"/>
        <color rgb="FF000000"/>
        <rFont val="Arial Narrow"/>
        <family val="2"/>
      </rPr>
      <t>: todo el material en EMT, elevador según altura de la bodega, salida de instalación eléctrica hasta 5m de longitud, SST en sitio en todo momento de la instalación, herramienta de mano  los tecnicos electricistas y equipos de alturanecesarios para realizar la actividad.</t>
    </r>
  </si>
  <si>
    <r>
      <rPr>
        <b/>
        <sz val="8"/>
        <color rgb="FF000000"/>
        <rFont val="Arial Narrow"/>
        <family val="2"/>
      </rPr>
      <t>Servicio de Instalación de luminaria antiexplosión que Incluye para area clasificada:</t>
    </r>
    <r>
      <rPr>
        <sz val="8"/>
        <color rgb="FF000000"/>
        <rFont val="Arial Narrow"/>
        <family val="2"/>
      </rPr>
      <t xml:space="preserve"> todo el material Antiexplosión, elevador según altura de la bodega, SST en sitio en todo momento de la instalación, herramienta de mano,  los tecnicos electricistas y equipos de altura necesarios para realizar la actividad, por cada servicio de luminaria instalada se deben desistalar hasta 3 luminarias actuales y entregar al supervisor del contrato.</t>
    </r>
  </si>
  <si>
    <r>
      <rPr>
        <b/>
        <sz val="8"/>
        <color rgb="FF000000"/>
        <rFont val="Arial Narrow"/>
        <family val="2"/>
      </rPr>
      <t>Servicio de Instalación de luminaria High Bay o Luminaria industrial LED que Incluye:</t>
    </r>
    <r>
      <rPr>
        <sz val="8"/>
        <color rgb="FF000000"/>
        <rFont val="Arial Narrow"/>
        <family val="2"/>
      </rPr>
      <t xml:space="preserve"> Incluye: todo el material en EMT, elevador según altura de la bodega, SST en sitio en todo momento de la instalación, herramienta de mano y los operadores y equipos de altura, por cada servicio de luminaria instalada se deben desistalar hasta 3 luminarias actuales y entregar al supervisor del contrato.</t>
    </r>
  </si>
  <si>
    <r>
      <rPr>
        <b/>
        <sz val="8"/>
        <color rgb="FF000000"/>
        <rFont val="Arial Narrow"/>
        <family val="2"/>
      </rPr>
      <t>Servicio de transporte e instalación de acometida eléctrica para iluminación antiexplosión debajo de plataforma de los 15 tanques de 27.000 litros en preparación de ron, Incluye:</t>
    </r>
    <r>
      <rPr>
        <sz val="8"/>
        <color rgb="FF000000"/>
        <rFont val="Arial Narrow"/>
        <family val="2"/>
      </rPr>
      <t xml:space="preserve"> todo el material Antiexplosión, tubería y accesorios para área clasificada, elevador según altura de la bodega, , SST en sitio en todo momento de la instalación, herramienta de mano,  los tecnicos electricistas y equipos de altura  necesarios para realizar la actividad.</t>
    </r>
  </si>
  <si>
    <t>MTS</t>
  </si>
  <si>
    <t>SUBTOTAL SERVICIOS</t>
  </si>
  <si>
    <t>Luminaria antiexplosión High Bay</t>
  </si>
  <si>
    <t xml:space="preserve">Luminaria antiexplosión lineal </t>
  </si>
  <si>
    <t xml:space="preserve">Luminaria High Bay con sensor </t>
  </si>
  <si>
    <t>Luminaria High Bay Estándar</t>
  </si>
  <si>
    <t xml:space="preserve">Antiexplosión 4000K Clase 1 División 2 </t>
  </si>
  <si>
    <t xml:space="preserve">Luminaria Antiexplosión 5000K Clase 1 División 2 </t>
  </si>
  <si>
    <t>Luminaria Reflector LED</t>
  </si>
  <si>
    <t>SUBTOTAL SUMINISTROS</t>
  </si>
  <si>
    <t>TOTAL GLOBAL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</si>
</sst>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 #,##0;\-&quot;$&quot;\ #,##0"/>
    <numFmt numFmtId="44" formatCode="_-&quot;$&quot;\ * #,##0.00_-;\-&quot;$&quot;\ * #,##0.00_-;_-&quot;$&quot;\ * &quot;-&quot;??_-;_-@_-"/>
    <numFmt numFmtId="164" formatCode="_-&quot;$&quot;\ * #,##0_-;\-&quot;$&quot;\ * #,##0_-;_-&quot;$&quot;\ * &quot;-&quot;??_-;_-@_-"/>
    <numFmt numFmtId="165" formatCode="&quot;$&quot;\ #,##0"/>
  </numFmts>
  <fonts count="9" x14ac:knownFonts="1">
    <font>
      <sz val="11"/>
      <color theme="1"/>
      <name val="Calibri"/>
      <family val="2"/>
      <scheme val="minor"/>
    </font>
    <font>
      <sz val="11"/>
      <color theme="1"/>
      <name val="Calibri"/>
      <family val="2"/>
      <scheme val="minor"/>
    </font>
    <font>
      <b/>
      <sz val="11"/>
      <color theme="1"/>
      <name val="Arial Narrow"/>
      <family val="2"/>
    </font>
    <font>
      <sz val="11"/>
      <color rgb="FF000000"/>
      <name val="Arial Narrow"/>
      <family val="2"/>
    </font>
    <font>
      <sz val="8"/>
      <color rgb="FF000000"/>
      <name val="Arial Narrow"/>
      <family val="2"/>
    </font>
    <font>
      <b/>
      <sz val="8"/>
      <color rgb="FF000000"/>
      <name val="Arial Narrow"/>
      <family val="2"/>
    </font>
    <font>
      <sz val="11"/>
      <color theme="1"/>
      <name val="Arial Narrow"/>
      <family val="2"/>
    </font>
    <font>
      <b/>
      <sz val="11"/>
      <color rgb="FF000000"/>
      <name val="Arial Narrow"/>
      <family val="2"/>
    </font>
    <font>
      <sz val="11"/>
      <name val="Arial Narrow"/>
      <family val="2"/>
    </font>
  </fonts>
  <fills count="7">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rgb="FF92D050"/>
        <bgColor indexed="64"/>
      </patternFill>
    </fill>
    <fill>
      <patternFill patternType="solid">
        <fgColor rgb="FF00B0F0"/>
        <bgColor indexed="64"/>
      </patternFill>
    </fill>
    <fill>
      <patternFill patternType="solid">
        <fgColor theme="7"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40">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6" fillId="2" borderId="1" xfId="0" applyFont="1" applyFill="1" applyBorder="1" applyAlignment="1">
      <alignment horizontal="center" vertical="center"/>
    </xf>
    <xf numFmtId="0" fontId="6" fillId="0" borderId="1" xfId="0" applyFont="1" applyBorder="1" applyAlignment="1">
      <alignment horizontal="center" vertical="center"/>
    </xf>
    <xf numFmtId="164" fontId="6" fillId="4" borderId="1" xfId="1" applyNumberFormat="1" applyFont="1" applyFill="1" applyBorder="1" applyAlignment="1">
      <alignment horizontal="center" vertical="center"/>
    </xf>
    <xf numFmtId="0" fontId="6" fillId="3" borderId="1" xfId="0" applyFont="1" applyFill="1" applyBorder="1" applyAlignment="1">
      <alignment horizontal="center" vertical="center" wrapText="1"/>
    </xf>
    <xf numFmtId="164" fontId="0" fillId="0" borderId="0" xfId="0" applyNumberFormat="1"/>
    <xf numFmtId="0" fontId="3" fillId="0" borderId="1" xfId="0" applyFont="1" applyBorder="1" applyAlignment="1">
      <alignment vertical="center"/>
    </xf>
    <xf numFmtId="0" fontId="6" fillId="0" borderId="1" xfId="0" applyFont="1" applyBorder="1" applyAlignment="1">
      <alignment horizontal="left" vertical="center" wrapText="1"/>
    </xf>
    <xf numFmtId="44" fontId="6" fillId="4" borderId="1" xfId="0" applyNumberFormat="1" applyFont="1" applyFill="1" applyBorder="1"/>
    <xf numFmtId="0" fontId="3" fillId="0" borderId="1" xfId="0" applyFont="1" applyBorder="1" applyAlignment="1">
      <alignment horizontal="center" vertical="center" wrapText="1"/>
    </xf>
    <xf numFmtId="0" fontId="6" fillId="0" borderId="1" xfId="0" applyFont="1" applyBorder="1" applyAlignment="1">
      <alignment horizontal="left" vertical="center"/>
    </xf>
    <xf numFmtId="0" fontId="3" fillId="0" borderId="2" xfId="0" applyFont="1" applyBorder="1" applyAlignment="1">
      <alignment vertical="center"/>
    </xf>
    <xf numFmtId="0" fontId="8" fillId="0" borderId="2" xfId="0" applyFont="1" applyBorder="1"/>
    <xf numFmtId="0" fontId="6" fillId="0" borderId="2" xfId="0" applyFont="1" applyBorder="1" applyAlignment="1">
      <alignment horizontal="center" vertical="center" wrapText="1"/>
    </xf>
    <xf numFmtId="0" fontId="6" fillId="3" borderId="2" xfId="0" applyFont="1" applyFill="1" applyBorder="1" applyAlignment="1">
      <alignment horizontal="center" vertical="center"/>
    </xf>
    <xf numFmtId="0" fontId="6" fillId="2" borderId="2" xfId="0" applyFont="1" applyFill="1" applyBorder="1" applyAlignment="1">
      <alignment horizontal="center" vertical="center"/>
    </xf>
    <xf numFmtId="0" fontId="6" fillId="0" borderId="2" xfId="0" applyFont="1" applyBorder="1" applyAlignment="1">
      <alignment horizontal="center" vertical="center"/>
    </xf>
    <xf numFmtId="44" fontId="6" fillId="4" borderId="2" xfId="0" applyNumberFormat="1" applyFont="1" applyFill="1" applyBorder="1"/>
    <xf numFmtId="165" fontId="6" fillId="2" borderId="1" xfId="0" applyNumberFormat="1" applyFont="1" applyFill="1" applyBorder="1"/>
    <xf numFmtId="0" fontId="0" fillId="0" borderId="0" xfId="0" applyAlignment="1">
      <alignment horizontal="center" vertical="center"/>
    </xf>
    <xf numFmtId="5" fontId="6" fillId="5" borderId="1" xfId="0" applyNumberFormat="1" applyFont="1" applyFill="1" applyBorder="1" applyAlignment="1">
      <alignment horizontal="center" vertical="center"/>
    </xf>
    <xf numFmtId="165" fontId="6" fillId="6" borderId="1" xfId="0" applyNumberFormat="1" applyFont="1" applyFill="1" applyBorder="1"/>
    <xf numFmtId="0" fontId="6" fillId="0" borderId="8" xfId="0" applyFont="1" applyBorder="1" applyAlignment="1">
      <alignment horizontal="center" vertical="center" wrapText="1"/>
    </xf>
    <xf numFmtId="0" fontId="4" fillId="0" borderId="1" xfId="0" applyFont="1" applyBorder="1" applyAlignment="1">
      <alignment vertical="center" wrapText="1"/>
    </xf>
    <xf numFmtId="0" fontId="2" fillId="0" borderId="2" xfId="0" applyFont="1" applyBorder="1" applyAlignment="1">
      <alignment horizontal="center" vertical="center" wrapText="1"/>
    </xf>
    <xf numFmtId="0" fontId="2" fillId="4" borderId="1" xfId="0" applyFont="1" applyFill="1" applyBorder="1" applyAlignment="1">
      <alignment horizontal="center"/>
    </xf>
    <xf numFmtId="0" fontId="3" fillId="0" borderId="1" xfId="0" applyFont="1" applyBorder="1" applyAlignment="1">
      <alignment horizontal="center" vertical="center"/>
    </xf>
    <xf numFmtId="0" fontId="3" fillId="0" borderId="7" xfId="0" applyFont="1" applyBorder="1" applyAlignment="1">
      <alignment horizontal="center" vertical="center"/>
    </xf>
    <xf numFmtId="0" fontId="7" fillId="4" borderId="4" xfId="0" applyFont="1" applyFill="1" applyBorder="1" applyAlignment="1">
      <alignment horizontal="center" vertical="center"/>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6" fillId="0" borderId="3" xfId="0" applyFont="1" applyBorder="1" applyAlignment="1">
      <alignment horizontal="center" vertical="center"/>
    </xf>
    <xf numFmtId="0" fontId="7" fillId="4" borderId="1"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26A53-E31B-4280-BD3D-09EE49C3823D}">
  <dimension ref="A3:V19"/>
  <sheetViews>
    <sheetView tabSelected="1" zoomScale="160" zoomScaleNormal="160" workbookViewId="0">
      <pane xSplit="17" ySplit="3" topLeftCell="R6" activePane="bottomRight" state="frozen"/>
      <selection pane="topRight" activeCell="R1" sqref="R1"/>
      <selection pane="bottomLeft" activeCell="A4" sqref="A4"/>
      <selection pane="bottomRight" activeCell="D4" sqref="D4"/>
    </sheetView>
  </sheetViews>
  <sheetFormatPr baseColWidth="10" defaultRowHeight="14.4" x14ac:dyDescent="0.3"/>
  <cols>
    <col min="4" max="4" width="35.21875" customWidth="1"/>
    <col min="5" max="5" width="15.44140625" customWidth="1"/>
    <col min="6" max="6" width="16.44140625" style="26" hidden="1" customWidth="1"/>
    <col min="7" max="8" width="0" style="26" hidden="1" customWidth="1"/>
    <col min="9" max="10" width="13.44140625" style="26" hidden="1" customWidth="1"/>
    <col min="11" max="11" width="13.77734375" style="26" hidden="1" customWidth="1"/>
    <col min="12" max="12" width="17.77734375" style="26" hidden="1" customWidth="1"/>
    <col min="13" max="13" width="16.21875" style="26" hidden="1" customWidth="1"/>
    <col min="14" max="14" width="13.77734375" style="26" hidden="1" customWidth="1"/>
    <col min="15" max="17" width="0" style="26" hidden="1" customWidth="1"/>
    <col min="18" max="18" width="10.88671875" style="26"/>
    <col min="19" max="19" width="15.5546875" bestFit="1" customWidth="1"/>
    <col min="20" max="20" width="13.88671875" bestFit="1" customWidth="1"/>
    <col min="21" max="21" width="14.109375" bestFit="1" customWidth="1"/>
    <col min="22" max="22" width="11.6640625" bestFit="1" customWidth="1"/>
  </cols>
  <sheetData>
    <row r="3" spans="1:22" ht="41.4" x14ac:dyDescent="0.3">
      <c r="A3" s="1" t="s">
        <v>0</v>
      </c>
      <c r="B3" s="2" t="s">
        <v>1</v>
      </c>
      <c r="C3" s="2" t="s">
        <v>2</v>
      </c>
      <c r="D3" s="31" t="s">
        <v>3</v>
      </c>
      <c r="E3" s="1" t="s">
        <v>4</v>
      </c>
      <c r="F3" s="1" t="s">
        <v>5</v>
      </c>
      <c r="G3" s="2" t="s">
        <v>6</v>
      </c>
      <c r="H3" s="2" t="s">
        <v>7</v>
      </c>
      <c r="I3" s="1" t="s">
        <v>8</v>
      </c>
      <c r="J3" s="1" t="s">
        <v>9</v>
      </c>
      <c r="K3" s="1" t="s">
        <v>10</v>
      </c>
      <c r="L3" s="1" t="s">
        <v>11</v>
      </c>
      <c r="M3" s="1" t="s">
        <v>12</v>
      </c>
      <c r="N3" s="1" t="s">
        <v>13</v>
      </c>
      <c r="O3" s="1" t="s">
        <v>14</v>
      </c>
      <c r="P3" s="1" t="s">
        <v>15</v>
      </c>
      <c r="Q3" s="1" t="s">
        <v>16</v>
      </c>
      <c r="R3" s="1" t="s">
        <v>17</v>
      </c>
      <c r="S3" s="1" t="s">
        <v>18</v>
      </c>
      <c r="T3" s="1" t="s">
        <v>19</v>
      </c>
    </row>
    <row r="4" spans="1:22" ht="111.45" customHeight="1" x14ac:dyDescent="0.3">
      <c r="A4" s="33">
        <v>1002802</v>
      </c>
      <c r="B4" s="33">
        <v>1002802</v>
      </c>
      <c r="C4" s="34">
        <v>87360</v>
      </c>
      <c r="D4" s="30" t="s">
        <v>20</v>
      </c>
      <c r="E4" s="29" t="s">
        <v>21</v>
      </c>
      <c r="F4" s="6">
        <v>27</v>
      </c>
      <c r="G4" s="7"/>
      <c r="H4" s="7"/>
      <c r="I4" s="7"/>
      <c r="J4" s="7"/>
      <c r="K4" s="8">
        <v>20</v>
      </c>
      <c r="L4" s="8">
        <v>8</v>
      </c>
      <c r="M4" s="8">
        <v>3</v>
      </c>
      <c r="N4" s="7"/>
      <c r="O4" s="7"/>
      <c r="P4" s="7"/>
      <c r="Q4" s="9">
        <f t="shared" ref="Q4:Q8" si="0">+SUM(F4:P4)</f>
        <v>58</v>
      </c>
      <c r="R4" s="9">
        <v>1</v>
      </c>
      <c r="S4" s="10"/>
      <c r="T4" s="27">
        <f>+R4*S4*1.19</f>
        <v>0</v>
      </c>
    </row>
    <row r="5" spans="1:22" ht="88.95" customHeight="1" x14ac:dyDescent="0.3">
      <c r="A5" s="33"/>
      <c r="B5" s="33"/>
      <c r="C5" s="34"/>
      <c r="D5" s="30" t="s">
        <v>22</v>
      </c>
      <c r="E5" s="29" t="s">
        <v>21</v>
      </c>
      <c r="F5" s="11"/>
      <c r="G5" s="8">
        <v>50</v>
      </c>
      <c r="H5" s="8">
        <v>50</v>
      </c>
      <c r="I5" s="7"/>
      <c r="J5" s="7"/>
      <c r="K5" s="7"/>
      <c r="L5" s="7"/>
      <c r="M5" s="7"/>
      <c r="N5" s="7"/>
      <c r="O5" s="8">
        <v>30</v>
      </c>
      <c r="P5" s="7"/>
      <c r="Q5" s="9">
        <f t="shared" si="0"/>
        <v>130</v>
      </c>
      <c r="R5" s="9">
        <v>1</v>
      </c>
      <c r="S5" s="10"/>
      <c r="T5" s="27">
        <f t="shared" ref="T5:T8" si="1">+R5*S5*1.19</f>
        <v>0</v>
      </c>
    </row>
    <row r="6" spans="1:22" ht="102.45" customHeight="1" x14ac:dyDescent="0.3">
      <c r="A6" s="33"/>
      <c r="B6" s="33"/>
      <c r="C6" s="34"/>
      <c r="D6" s="30" t="s">
        <v>23</v>
      </c>
      <c r="E6" s="29" t="s">
        <v>21</v>
      </c>
      <c r="F6" s="6">
        <v>23</v>
      </c>
      <c r="G6" s="8">
        <v>216</v>
      </c>
      <c r="H6" s="8">
        <v>216</v>
      </c>
      <c r="I6" s="8">
        <v>330</v>
      </c>
      <c r="J6" s="8">
        <v>68</v>
      </c>
      <c r="K6" s="8">
        <v>20</v>
      </c>
      <c r="L6" s="7"/>
      <c r="M6" s="8">
        <v>2</v>
      </c>
      <c r="N6" s="8">
        <v>6</v>
      </c>
      <c r="O6" s="7"/>
      <c r="P6" s="7"/>
      <c r="Q6" s="9">
        <f t="shared" si="0"/>
        <v>881</v>
      </c>
      <c r="R6" s="9">
        <v>1</v>
      </c>
      <c r="S6" s="10"/>
      <c r="T6" s="27">
        <f t="shared" si="1"/>
        <v>0</v>
      </c>
    </row>
    <row r="7" spans="1:22" ht="96" customHeight="1" x14ac:dyDescent="0.3">
      <c r="A7" s="33"/>
      <c r="B7" s="33"/>
      <c r="C7" s="34"/>
      <c r="D7" s="30" t="s">
        <v>24</v>
      </c>
      <c r="E7" s="29" t="s">
        <v>21</v>
      </c>
      <c r="F7" s="6">
        <v>27</v>
      </c>
      <c r="G7" s="7"/>
      <c r="H7" s="7"/>
      <c r="I7" s="7"/>
      <c r="J7" s="7"/>
      <c r="K7" s="8">
        <v>20</v>
      </c>
      <c r="L7" s="8">
        <v>8</v>
      </c>
      <c r="M7" s="8">
        <v>3</v>
      </c>
      <c r="N7" s="7"/>
      <c r="O7" s="7"/>
      <c r="P7" s="7"/>
      <c r="Q7" s="9">
        <f t="shared" si="0"/>
        <v>58</v>
      </c>
      <c r="R7" s="9">
        <v>1</v>
      </c>
      <c r="S7" s="10"/>
      <c r="T7" s="27">
        <f t="shared" si="1"/>
        <v>0</v>
      </c>
    </row>
    <row r="8" spans="1:22" ht="111" customHeight="1" x14ac:dyDescent="0.3">
      <c r="A8" s="33"/>
      <c r="B8" s="33"/>
      <c r="C8" s="34"/>
      <c r="D8" s="30" t="s">
        <v>25</v>
      </c>
      <c r="E8" s="29" t="s">
        <v>26</v>
      </c>
      <c r="F8" s="11"/>
      <c r="G8" s="7"/>
      <c r="H8" s="7"/>
      <c r="I8" s="7"/>
      <c r="J8" s="7"/>
      <c r="K8" s="7"/>
      <c r="L8" s="8">
        <v>70</v>
      </c>
      <c r="M8" s="7"/>
      <c r="N8" s="7"/>
      <c r="O8" s="7"/>
      <c r="P8" s="7"/>
      <c r="Q8" s="9">
        <f t="shared" si="0"/>
        <v>70</v>
      </c>
      <c r="R8" s="9">
        <v>1</v>
      </c>
      <c r="S8" s="10"/>
      <c r="T8" s="27">
        <f t="shared" si="1"/>
        <v>0</v>
      </c>
    </row>
    <row r="9" spans="1:22" ht="16.8" customHeight="1" x14ac:dyDescent="0.3">
      <c r="A9" s="35" t="s">
        <v>27</v>
      </c>
      <c r="B9" s="36"/>
      <c r="C9" s="36"/>
      <c r="D9" s="36"/>
      <c r="E9" s="36"/>
      <c r="F9" s="36"/>
      <c r="G9" s="36"/>
      <c r="H9" s="36"/>
      <c r="I9" s="36"/>
      <c r="J9" s="36"/>
      <c r="K9" s="36"/>
      <c r="L9" s="36"/>
      <c r="M9" s="36"/>
      <c r="N9" s="36"/>
      <c r="O9" s="36"/>
      <c r="P9" s="36"/>
      <c r="Q9" s="36"/>
      <c r="R9" s="36"/>
      <c r="S9" s="37"/>
      <c r="T9" s="25">
        <f>+SUM(T4:T8)</f>
        <v>0</v>
      </c>
      <c r="U9" s="12"/>
      <c r="V9" s="12"/>
    </row>
    <row r="10" spans="1:22" ht="41.4" x14ac:dyDescent="0.3">
      <c r="A10" s="1" t="s">
        <v>0</v>
      </c>
      <c r="B10" s="2" t="s">
        <v>1</v>
      </c>
      <c r="C10" s="2" t="s">
        <v>2</v>
      </c>
      <c r="D10" s="1" t="s">
        <v>3</v>
      </c>
      <c r="E10" s="1" t="s">
        <v>4</v>
      </c>
      <c r="F10" s="1" t="s">
        <v>5</v>
      </c>
      <c r="G10" s="2" t="s">
        <v>6</v>
      </c>
      <c r="H10" s="2" t="s">
        <v>7</v>
      </c>
      <c r="I10" s="1" t="s">
        <v>8</v>
      </c>
      <c r="J10" s="1" t="s">
        <v>9</v>
      </c>
      <c r="K10" s="1" t="s">
        <v>10</v>
      </c>
      <c r="L10" s="1" t="s">
        <v>11</v>
      </c>
      <c r="M10" s="1" t="s">
        <v>12</v>
      </c>
      <c r="N10" s="1" t="s">
        <v>13</v>
      </c>
      <c r="O10" s="1" t="s">
        <v>14</v>
      </c>
      <c r="P10" s="1" t="s">
        <v>15</v>
      </c>
      <c r="Q10" s="1" t="s">
        <v>16</v>
      </c>
      <c r="R10" s="1" t="s">
        <v>17</v>
      </c>
      <c r="S10" s="1" t="s">
        <v>18</v>
      </c>
      <c r="T10" s="1" t="s">
        <v>19</v>
      </c>
    </row>
    <row r="11" spans="1:22" x14ac:dyDescent="0.3">
      <c r="A11" s="38">
        <v>80016769</v>
      </c>
      <c r="B11" s="4">
        <v>80016851</v>
      </c>
      <c r="C11" s="13">
        <v>4715002</v>
      </c>
      <c r="D11" s="14" t="s">
        <v>28</v>
      </c>
      <c r="E11" s="5" t="s">
        <v>21</v>
      </c>
      <c r="F11" s="6">
        <v>9</v>
      </c>
      <c r="G11" s="7"/>
      <c r="H11" s="7"/>
      <c r="I11" s="7"/>
      <c r="J11" s="7"/>
      <c r="K11" s="7"/>
      <c r="L11" s="7"/>
      <c r="M11" s="7"/>
      <c r="N11" s="7"/>
      <c r="O11" s="7"/>
      <c r="P11" s="7"/>
      <c r="Q11" s="9">
        <f t="shared" ref="Q11:Q17" si="2">+SUM(F11:P11)</f>
        <v>9</v>
      </c>
      <c r="R11" s="9">
        <v>1</v>
      </c>
      <c r="S11" s="15"/>
      <c r="T11" s="27">
        <f>+R11*S11*1.19</f>
        <v>0</v>
      </c>
    </row>
    <row r="12" spans="1:22" x14ac:dyDescent="0.3">
      <c r="A12" s="38"/>
      <c r="B12" s="4">
        <v>80016852</v>
      </c>
      <c r="C12" s="13">
        <v>4715002</v>
      </c>
      <c r="D12" s="14" t="s">
        <v>29</v>
      </c>
      <c r="E12" s="5" t="s">
        <v>21</v>
      </c>
      <c r="F12" s="6">
        <v>18</v>
      </c>
      <c r="G12" s="7"/>
      <c r="H12" s="7"/>
      <c r="I12" s="7"/>
      <c r="J12" s="7"/>
      <c r="K12" s="7"/>
      <c r="L12" s="8">
        <v>8</v>
      </c>
      <c r="M12" s="7"/>
      <c r="N12" s="7"/>
      <c r="O12" s="7"/>
      <c r="P12" s="7"/>
      <c r="Q12" s="9">
        <f t="shared" si="2"/>
        <v>26</v>
      </c>
      <c r="R12" s="9">
        <v>1</v>
      </c>
      <c r="S12" s="15"/>
      <c r="T12" s="27">
        <f t="shared" ref="T12:T17" si="3">+R12*S12*1.19</f>
        <v>0</v>
      </c>
    </row>
    <row r="13" spans="1:22" x14ac:dyDescent="0.3">
      <c r="A13" s="38"/>
      <c r="B13" s="4">
        <v>80016853</v>
      </c>
      <c r="C13" s="13">
        <v>4715002</v>
      </c>
      <c r="D13" s="14" t="s">
        <v>30</v>
      </c>
      <c r="E13" s="5" t="s">
        <v>21</v>
      </c>
      <c r="F13" s="7"/>
      <c r="G13" s="8">
        <v>100</v>
      </c>
      <c r="H13" s="8">
        <v>100</v>
      </c>
      <c r="I13" s="8">
        <v>165</v>
      </c>
      <c r="J13" s="7"/>
      <c r="K13" s="7"/>
      <c r="L13" s="7"/>
      <c r="M13" s="7"/>
      <c r="N13" s="7"/>
      <c r="O13" s="7"/>
      <c r="P13" s="7"/>
      <c r="Q13" s="9">
        <f t="shared" si="2"/>
        <v>365</v>
      </c>
      <c r="R13" s="9">
        <v>1</v>
      </c>
      <c r="S13" s="15"/>
      <c r="T13" s="27">
        <f t="shared" si="3"/>
        <v>0</v>
      </c>
    </row>
    <row r="14" spans="1:22" x14ac:dyDescent="0.3">
      <c r="A14" s="38"/>
      <c r="B14" s="16">
        <v>80015295</v>
      </c>
      <c r="C14" s="13">
        <v>4715002</v>
      </c>
      <c r="D14" s="14" t="s">
        <v>31</v>
      </c>
      <c r="E14" s="5" t="s">
        <v>21</v>
      </c>
      <c r="F14" s="7"/>
      <c r="G14" s="7"/>
      <c r="H14" s="7"/>
      <c r="I14" s="7"/>
      <c r="J14" s="8">
        <v>29</v>
      </c>
      <c r="K14" s="7"/>
      <c r="L14" s="7"/>
      <c r="M14" s="7"/>
      <c r="N14" s="7"/>
      <c r="O14" s="7"/>
      <c r="P14" s="7"/>
      <c r="Q14" s="9">
        <f t="shared" si="2"/>
        <v>29</v>
      </c>
      <c r="R14" s="9">
        <v>1</v>
      </c>
      <c r="S14" s="15"/>
      <c r="T14" s="27">
        <f t="shared" si="3"/>
        <v>0</v>
      </c>
    </row>
    <row r="15" spans="1:22" x14ac:dyDescent="0.3">
      <c r="A15" s="38"/>
      <c r="B15" s="4">
        <v>80016854</v>
      </c>
      <c r="C15" s="13">
        <v>4715002</v>
      </c>
      <c r="D15" s="17" t="s">
        <v>32</v>
      </c>
      <c r="E15" s="5" t="s">
        <v>21</v>
      </c>
      <c r="F15" s="7"/>
      <c r="G15" s="7"/>
      <c r="H15" s="7"/>
      <c r="I15" s="7"/>
      <c r="J15" s="7"/>
      <c r="K15" s="8">
        <v>20</v>
      </c>
      <c r="L15" s="7"/>
      <c r="M15" s="7"/>
      <c r="N15" s="7"/>
      <c r="O15" s="7"/>
      <c r="P15" s="7"/>
      <c r="Q15" s="9">
        <f t="shared" si="2"/>
        <v>20</v>
      </c>
      <c r="R15" s="9">
        <v>1</v>
      </c>
      <c r="S15" s="15"/>
      <c r="T15" s="27">
        <f t="shared" si="3"/>
        <v>0</v>
      </c>
    </row>
    <row r="16" spans="1:22" x14ac:dyDescent="0.3">
      <c r="A16" s="38"/>
      <c r="B16" s="4">
        <v>80016855</v>
      </c>
      <c r="C16" s="13">
        <v>4715002</v>
      </c>
      <c r="D16" s="17" t="s">
        <v>33</v>
      </c>
      <c r="E16" s="5" t="s">
        <v>21</v>
      </c>
      <c r="F16" s="7"/>
      <c r="G16" s="7"/>
      <c r="H16" s="7"/>
      <c r="I16" s="7"/>
      <c r="J16" s="7"/>
      <c r="K16" s="7"/>
      <c r="L16" s="7"/>
      <c r="M16" s="8">
        <v>3</v>
      </c>
      <c r="N16" s="7"/>
      <c r="O16" s="7"/>
      <c r="P16" s="7"/>
      <c r="Q16" s="9">
        <f t="shared" si="2"/>
        <v>3</v>
      </c>
      <c r="R16" s="9">
        <v>1</v>
      </c>
      <c r="S16" s="15"/>
      <c r="T16" s="27">
        <f t="shared" si="3"/>
        <v>0</v>
      </c>
    </row>
    <row r="17" spans="1:20" x14ac:dyDescent="0.3">
      <c r="A17" s="38"/>
      <c r="B17" s="3">
        <v>80016856</v>
      </c>
      <c r="C17" s="18">
        <v>4715002</v>
      </c>
      <c r="D17" s="19" t="s">
        <v>34</v>
      </c>
      <c r="E17" s="20" t="s">
        <v>21</v>
      </c>
      <c r="F17" s="21"/>
      <c r="G17" s="21"/>
      <c r="H17" s="21"/>
      <c r="I17" s="21"/>
      <c r="J17" s="21"/>
      <c r="K17" s="21"/>
      <c r="L17" s="21"/>
      <c r="M17" s="21"/>
      <c r="N17" s="22">
        <v>7</v>
      </c>
      <c r="O17" s="21"/>
      <c r="P17" s="21"/>
      <c r="Q17" s="23">
        <f t="shared" si="2"/>
        <v>7</v>
      </c>
      <c r="R17" s="23">
        <v>1</v>
      </c>
      <c r="S17" s="24"/>
      <c r="T17" s="27">
        <f t="shared" si="3"/>
        <v>0</v>
      </c>
    </row>
    <row r="18" spans="1:20" x14ac:dyDescent="0.3">
      <c r="A18" s="39" t="s">
        <v>35</v>
      </c>
      <c r="B18" s="39"/>
      <c r="C18" s="39"/>
      <c r="D18" s="39"/>
      <c r="E18" s="39"/>
      <c r="F18" s="39"/>
      <c r="G18" s="39"/>
      <c r="H18" s="39"/>
      <c r="I18" s="39"/>
      <c r="J18" s="39"/>
      <c r="K18" s="39"/>
      <c r="L18" s="39"/>
      <c r="M18" s="39"/>
      <c r="N18" s="39"/>
      <c r="O18" s="39"/>
      <c r="P18" s="39"/>
      <c r="Q18" s="39"/>
      <c r="R18" s="39"/>
      <c r="S18" s="39"/>
      <c r="T18" s="25">
        <f>+SUM(T11:T17)</f>
        <v>0</v>
      </c>
    </row>
    <row r="19" spans="1:20" x14ac:dyDescent="0.3">
      <c r="A19" s="32" t="s">
        <v>36</v>
      </c>
      <c r="B19" s="32"/>
      <c r="C19" s="32"/>
      <c r="D19" s="32"/>
      <c r="E19" s="32"/>
      <c r="F19" s="32"/>
      <c r="G19" s="32"/>
      <c r="H19" s="32"/>
      <c r="I19" s="32"/>
      <c r="J19" s="32"/>
      <c r="K19" s="32"/>
      <c r="L19" s="32"/>
      <c r="M19" s="32"/>
      <c r="N19" s="32"/>
      <c r="O19" s="32"/>
      <c r="P19" s="32"/>
      <c r="Q19" s="32"/>
      <c r="R19" s="32"/>
      <c r="S19" s="32"/>
      <c r="T19" s="28">
        <f>+T18+T9</f>
        <v>0</v>
      </c>
    </row>
  </sheetData>
  <sheetProtection algorithmName="SHA-512" hashValue="fMdV/FCa1rtNehp62ttHe71M1GxfLEk8xOdpFrj4X6mrniFsPYfP80ghdtuMXftbygtCWi/RrECBlErzUrps9g==" saltValue="gXR7ZEzciCZsw9qyFEy2mA==" spinCount="100000" sheet="1" objects="1" scenarios="1" formatColumns="0"/>
  <protectedRanges>
    <protectedRange sqref="S1:T1048576" name="PROPONENTE"/>
  </protectedRanges>
  <mergeCells count="7">
    <mergeCell ref="A19:S19"/>
    <mergeCell ref="A4:A8"/>
    <mergeCell ref="B4:B8"/>
    <mergeCell ref="C4:C8"/>
    <mergeCell ref="A9:S9"/>
    <mergeCell ref="A11:A17"/>
    <mergeCell ref="A18:S1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ECONÓMICO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REMIGIO DE JESUS MONSALVE PIEDRAHITA</dc:creator>
  <cp:lastModifiedBy>VALENTINA LONDONO ZAPATA</cp:lastModifiedBy>
  <dcterms:created xsi:type="dcterms:W3CDTF">2026-05-29T11:54:50Z</dcterms:created>
  <dcterms:modified xsi:type="dcterms:W3CDTF">2026-06-16T22:04:33Z</dcterms:modified>
</cp:coreProperties>
</file>