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F:\2) PROCESOS CONTRACTUALES\CDAA 2026 SECOP II PROCESOS CONTRACTUALES\5) SELECCION MENOR CUANTIA\SAMC-001-2026\ADJUDICACION SAMC 001-2026\"/>
    </mc:Choice>
  </mc:AlternateContent>
  <xr:revisionPtr revIDLastSave="0" documentId="8_{0F85F380-3BE4-4453-A9FD-25B27898D8BB}" xr6:coauthVersionLast="36" xr6:coauthVersionMax="36" xr10:uidLastSave="{00000000-0000-0000-0000-000000000000}"/>
  <bookViews>
    <workbookView xWindow="0" yWindow="0" windowWidth="28800" windowHeight="11805" activeTab="2" xr2:uid="{4587FC84-867D-4077-A131-F2C9F4BEE065}"/>
  </bookViews>
  <sheets>
    <sheet name="LOTE 1 AGRICOLA" sheetId="1" r:id="rId1"/>
    <sheet name="LOTE 2 PECUARIO" sheetId="2" r:id="rId2"/>
    <sheet name="LOTE 3 AGROINDUSTRIA" sheetId="7" r:id="rId3"/>
  </sheets>
  <definedNames>
    <definedName name="_xlnm._FilterDatabase" localSheetId="0" hidden="1">'LOTE 1 AGRICOLA'!$A$7:$I$83</definedName>
    <definedName name="_xlnm._FilterDatabase" localSheetId="1" hidden="1">'LOTE 2 PECUARIO'!$A$7:$I$173</definedName>
    <definedName name="_xlnm._FilterDatabase" localSheetId="2" hidden="1">'LOTE 3 AGROINDUSTRIA'!$A$7:$U$203</definedName>
    <definedName name="_xlnm.Print_Area" localSheetId="0">'LOTE 1 AGRICOLA'!$A$1:$I$81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0" i="7" l="1"/>
  <c r="G199" i="7"/>
  <c r="G198" i="7"/>
  <c r="G197" i="7"/>
  <c r="G196" i="7"/>
  <c r="G195" i="7"/>
  <c r="G194" i="7"/>
  <c r="G193" i="7"/>
  <c r="G192" i="7"/>
  <c r="G191" i="7"/>
  <c r="G190" i="7"/>
  <c r="G189" i="7"/>
  <c r="G188" i="7"/>
  <c r="G187" i="7"/>
  <c r="G186" i="7"/>
  <c r="G185" i="7"/>
  <c r="G184" i="7"/>
  <c r="G181" i="7"/>
  <c r="G180" i="7"/>
  <c r="G179" i="7"/>
  <c r="G178" i="7"/>
  <c r="G177" i="7"/>
  <c r="G176" i="7"/>
  <c r="O181" i="7"/>
  <c r="M181" i="7"/>
  <c r="K181" i="7"/>
  <c r="E181" i="7"/>
  <c r="I181" i="7" s="1"/>
  <c r="O180" i="7"/>
  <c r="M180" i="7"/>
  <c r="K180" i="7"/>
  <c r="E180" i="7"/>
  <c r="I180" i="7" s="1"/>
  <c r="O179" i="7"/>
  <c r="M179" i="7"/>
  <c r="K179" i="7"/>
  <c r="E179" i="7"/>
  <c r="I179" i="7" s="1"/>
  <c r="O178" i="7"/>
  <c r="M178" i="7"/>
  <c r="K178" i="7"/>
  <c r="E178" i="7"/>
  <c r="I178" i="7" s="1"/>
  <c r="O177" i="7"/>
  <c r="M177" i="7"/>
  <c r="K177" i="7"/>
  <c r="E177" i="7"/>
  <c r="I177" i="7" s="1"/>
  <c r="O176" i="7"/>
  <c r="M176" i="7"/>
  <c r="K176" i="7"/>
  <c r="E176" i="7"/>
  <c r="I176" i="7" s="1"/>
  <c r="G175" i="7"/>
  <c r="G174" i="7"/>
  <c r="G173" i="7"/>
  <c r="G172" i="7"/>
  <c r="G171" i="7"/>
  <c r="G131" i="7"/>
  <c r="I125" i="7"/>
  <c r="G125" i="7"/>
  <c r="G111" i="2"/>
  <c r="G21" i="2"/>
  <c r="I158" i="2" l="1"/>
  <c r="G132" i="7"/>
  <c r="G133" i="2"/>
  <c r="G128" i="7"/>
  <c r="G129" i="7"/>
  <c r="G130" i="7"/>
  <c r="G133" i="7"/>
  <c r="G134" i="7"/>
  <c r="G135" i="7"/>
  <c r="G136" i="7"/>
  <c r="G137" i="7"/>
  <c r="G138" i="7"/>
  <c r="G139" i="7"/>
  <c r="G140" i="7"/>
  <c r="G141" i="7"/>
  <c r="G142" i="7"/>
  <c r="G143" i="7"/>
  <c r="G144" i="7"/>
  <c r="G145" i="7"/>
  <c r="G146" i="7"/>
  <c r="G147" i="7"/>
  <c r="G148" i="7"/>
  <c r="G149" i="7"/>
  <c r="G150" i="7"/>
  <c r="G151" i="7"/>
  <c r="G152" i="7"/>
  <c r="G153" i="7"/>
  <c r="G154" i="7"/>
  <c r="G155" i="7"/>
  <c r="G159" i="7"/>
  <c r="G160" i="7"/>
  <c r="G161" i="7"/>
  <c r="G162" i="7"/>
  <c r="G163" i="7"/>
  <c r="G164" i="7"/>
  <c r="G165" i="7"/>
  <c r="G166" i="7"/>
  <c r="G167" i="7"/>
  <c r="G168" i="7"/>
  <c r="G169" i="7"/>
  <c r="G170" i="7"/>
  <c r="G129" i="2"/>
  <c r="G130" i="2"/>
  <c r="G131" i="2"/>
  <c r="G132"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27" i="7"/>
  <c r="G128" i="2"/>
  <c r="G9" i="7"/>
  <c r="G9" i="2"/>
  <c r="G10" i="7"/>
  <c r="G11" i="7"/>
  <c r="G12"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G108" i="7"/>
  <c r="G109" i="7"/>
  <c r="G110" i="7"/>
  <c r="G111" i="7"/>
  <c r="G112" i="7"/>
  <c r="G113" i="7"/>
  <c r="G114" i="7"/>
  <c r="G115" i="7"/>
  <c r="G116" i="7"/>
  <c r="G117" i="7"/>
  <c r="G118" i="7"/>
  <c r="G119" i="7"/>
  <c r="G120" i="7"/>
  <c r="G121" i="7"/>
  <c r="G122" i="7"/>
  <c r="G123" i="7"/>
  <c r="G124" i="7"/>
  <c r="G10" i="2"/>
  <c r="G11" i="2"/>
  <c r="G12" i="2"/>
  <c r="G13" i="2"/>
  <c r="G14" i="2"/>
  <c r="G15" i="2"/>
  <c r="G16" i="2"/>
  <c r="G17" i="2"/>
  <c r="G18" i="2"/>
  <c r="G19" i="2"/>
  <c r="G20"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2" i="2"/>
  <c r="G113" i="2"/>
  <c r="G114" i="2"/>
  <c r="G115" i="2"/>
  <c r="G116" i="2"/>
  <c r="G117" i="2"/>
  <c r="G118" i="2"/>
  <c r="G119" i="2"/>
  <c r="G120" i="2"/>
  <c r="G121" i="2"/>
  <c r="G122" i="2"/>
  <c r="G123" i="2"/>
  <c r="G124" i="2"/>
  <c r="G183" i="7"/>
  <c r="G182" i="7"/>
  <c r="G126" i="7"/>
  <c r="I166"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9" i="2"/>
  <c r="I160" i="2"/>
  <c r="I161" i="2"/>
  <c r="I162" i="2"/>
  <c r="I163" i="2"/>
  <c r="I164" i="2"/>
  <c r="I165" i="2"/>
  <c r="I167" i="2"/>
  <c r="I168" i="2"/>
  <c r="I169" i="2"/>
  <c r="I170" i="2"/>
  <c r="I128" i="2"/>
  <c r="I71" i="1"/>
  <c r="I72" i="1"/>
  <c r="I73" i="1"/>
  <c r="I74" i="1"/>
  <c r="I75" i="1"/>
  <c r="I76" i="1"/>
  <c r="I77" i="1"/>
  <c r="I78" i="1"/>
  <c r="I79" i="1"/>
  <c r="I80" i="1"/>
  <c r="I81" i="1"/>
  <c r="I70" i="1"/>
  <c r="G71" i="1"/>
  <c r="G72" i="1"/>
  <c r="G73" i="1"/>
  <c r="G74" i="1"/>
  <c r="G75" i="1"/>
  <c r="G76" i="1"/>
  <c r="G77" i="1"/>
  <c r="G78" i="1"/>
  <c r="G79" i="1"/>
  <c r="G80" i="1"/>
  <c r="G81" i="1"/>
  <c r="G70" i="1"/>
  <c r="G17" i="1"/>
  <c r="G18" i="1"/>
  <c r="G19" i="1"/>
  <c r="G20" i="1"/>
  <c r="G21" i="1"/>
  <c r="G22" i="1"/>
  <c r="G23" i="1"/>
  <c r="G25" i="1"/>
  <c r="G26" i="1"/>
  <c r="G27" i="1"/>
  <c r="G28" i="1"/>
  <c r="G29" i="1"/>
  <c r="G30" i="1"/>
  <c r="G31" i="1"/>
  <c r="G32" i="1"/>
  <c r="G33" i="1"/>
  <c r="G34" i="1"/>
  <c r="G35" i="1"/>
  <c r="G36" i="1"/>
  <c r="G37" i="1"/>
  <c r="G38" i="1"/>
  <c r="G39" i="1"/>
  <c r="G40" i="1"/>
  <c r="G41" i="1"/>
  <c r="G43" i="1"/>
  <c r="G44" i="1"/>
  <c r="G45" i="1"/>
  <c r="G46" i="1"/>
  <c r="G47" i="1"/>
  <c r="G48" i="1"/>
  <c r="G49" i="1"/>
  <c r="G50" i="1"/>
  <c r="G51" i="1"/>
  <c r="G52" i="1"/>
  <c r="G53" i="1"/>
  <c r="G54" i="1"/>
  <c r="G55" i="1"/>
  <c r="G56" i="1"/>
  <c r="G57" i="1"/>
  <c r="G58" i="1"/>
  <c r="G59" i="1"/>
  <c r="G60" i="1"/>
  <c r="G61" i="1"/>
  <c r="G62" i="1"/>
  <c r="G63" i="1"/>
  <c r="G64" i="1"/>
  <c r="G65" i="1"/>
  <c r="G66" i="1"/>
  <c r="G11" i="1"/>
  <c r="G12" i="1"/>
  <c r="G13" i="1"/>
  <c r="G14" i="1"/>
  <c r="G15" i="1"/>
  <c r="G16" i="1"/>
  <c r="G10" i="1"/>
  <c r="G9" i="1"/>
  <c r="L9" i="1"/>
  <c r="N9" i="1"/>
  <c r="P9" i="1"/>
  <c r="L10" i="1"/>
  <c r="N10" i="1"/>
  <c r="P10" i="1"/>
  <c r="L11" i="1"/>
  <c r="N11" i="1"/>
  <c r="P11" i="1"/>
  <c r="L12" i="1"/>
  <c r="N12" i="1"/>
  <c r="P12" i="1"/>
  <c r="L13" i="1"/>
  <c r="N13" i="1"/>
  <c r="P13" i="1"/>
  <c r="L14" i="1"/>
  <c r="N14" i="1"/>
  <c r="P14" i="1"/>
  <c r="L15" i="1"/>
  <c r="N15" i="1"/>
  <c r="P15" i="1"/>
  <c r="L16" i="1"/>
  <c r="N16" i="1"/>
  <c r="P16" i="1"/>
  <c r="L17" i="1"/>
  <c r="N17" i="1"/>
  <c r="P17" i="1"/>
  <c r="L18" i="1"/>
  <c r="N18" i="1"/>
  <c r="P18" i="1"/>
  <c r="L19" i="1"/>
  <c r="N19" i="1"/>
  <c r="P19" i="1"/>
  <c r="L20" i="1"/>
  <c r="N20" i="1"/>
  <c r="P20" i="1"/>
  <c r="L21" i="1"/>
  <c r="N21" i="1"/>
  <c r="P21" i="1"/>
  <c r="L22" i="1"/>
  <c r="N22" i="1"/>
  <c r="P22" i="1"/>
  <c r="L23" i="1"/>
  <c r="N23" i="1"/>
  <c r="P23" i="1"/>
  <c r="L24" i="1"/>
  <c r="N24" i="1"/>
  <c r="P24" i="1"/>
  <c r="L25" i="1"/>
  <c r="N25" i="1"/>
  <c r="P25" i="1"/>
  <c r="L26" i="1"/>
  <c r="N26" i="1"/>
  <c r="P26" i="1"/>
  <c r="L27" i="1"/>
  <c r="N27" i="1"/>
  <c r="P27" i="1"/>
  <c r="L28" i="1"/>
  <c r="N28" i="1"/>
  <c r="P28" i="1"/>
  <c r="L29" i="1"/>
  <c r="N29" i="1"/>
  <c r="P29" i="1"/>
  <c r="L30" i="1"/>
  <c r="N30" i="1"/>
  <c r="P30" i="1"/>
  <c r="L31" i="1"/>
  <c r="N31" i="1"/>
  <c r="P31" i="1"/>
  <c r="L32" i="1"/>
  <c r="N32" i="1"/>
  <c r="P32" i="1"/>
  <c r="L33" i="1"/>
  <c r="N33" i="1"/>
  <c r="P33" i="1"/>
  <c r="L34" i="1"/>
  <c r="N34" i="1"/>
  <c r="P34" i="1"/>
  <c r="L35" i="1"/>
  <c r="N35" i="1"/>
  <c r="P35" i="1"/>
  <c r="L36" i="1"/>
  <c r="N36" i="1"/>
  <c r="P36" i="1"/>
  <c r="L37" i="1"/>
  <c r="N37" i="1"/>
  <c r="P37" i="1"/>
  <c r="L38" i="1"/>
  <c r="N38" i="1"/>
  <c r="P38" i="1"/>
  <c r="L39" i="1"/>
  <c r="N39" i="1"/>
  <c r="P39" i="1"/>
  <c r="L40" i="1"/>
  <c r="N40" i="1"/>
  <c r="P40" i="1"/>
  <c r="L41" i="1"/>
  <c r="N41" i="1"/>
  <c r="P41" i="1"/>
  <c r="L42" i="1"/>
  <c r="N42" i="1"/>
  <c r="P42" i="1"/>
  <c r="L43" i="1"/>
  <c r="N43" i="1"/>
  <c r="P43" i="1"/>
  <c r="L44" i="1"/>
  <c r="N44" i="1"/>
  <c r="P44" i="1"/>
  <c r="L45" i="1"/>
  <c r="N45" i="1"/>
  <c r="P45" i="1"/>
  <c r="L46" i="1"/>
  <c r="N46" i="1"/>
  <c r="P46" i="1"/>
  <c r="L47" i="1"/>
  <c r="N47" i="1"/>
  <c r="P47" i="1"/>
  <c r="L48" i="1"/>
  <c r="N48" i="1"/>
  <c r="P48" i="1"/>
  <c r="L49" i="1"/>
  <c r="N49" i="1"/>
  <c r="P49" i="1"/>
  <c r="L50" i="1"/>
  <c r="N50" i="1"/>
  <c r="P50" i="1"/>
  <c r="L51" i="1"/>
  <c r="N51" i="1"/>
  <c r="P51" i="1"/>
  <c r="L52" i="1"/>
  <c r="N52" i="1"/>
  <c r="P52" i="1"/>
  <c r="L53" i="1"/>
  <c r="N53" i="1"/>
  <c r="P53" i="1"/>
  <c r="L54" i="1"/>
  <c r="N54" i="1"/>
  <c r="P54" i="1"/>
  <c r="L55" i="1"/>
  <c r="N55" i="1"/>
  <c r="P55" i="1"/>
  <c r="L56" i="1"/>
  <c r="N56" i="1"/>
  <c r="P56" i="1"/>
  <c r="L57" i="1"/>
  <c r="N57" i="1"/>
  <c r="P57" i="1"/>
  <c r="L58" i="1"/>
  <c r="N58" i="1"/>
  <c r="P58" i="1"/>
  <c r="L59" i="1"/>
  <c r="N59" i="1"/>
  <c r="P59" i="1"/>
  <c r="L60" i="1"/>
  <c r="N60" i="1"/>
  <c r="P60" i="1"/>
  <c r="L61" i="1"/>
  <c r="N61" i="1"/>
  <c r="P61" i="1"/>
  <c r="L62" i="1"/>
  <c r="N62" i="1"/>
  <c r="P62" i="1"/>
  <c r="L63" i="1"/>
  <c r="N63" i="1"/>
  <c r="P63" i="1"/>
  <c r="L64" i="1"/>
  <c r="N64" i="1"/>
  <c r="P64" i="1"/>
  <c r="L65" i="1"/>
  <c r="N65" i="1"/>
  <c r="P65" i="1"/>
  <c r="L66" i="1"/>
  <c r="N66" i="1"/>
  <c r="I82" i="1" l="1"/>
  <c r="I171" i="2"/>
  <c r="E200" i="7"/>
  <c r="I200" i="7" s="1"/>
  <c r="E199" i="7"/>
  <c r="I199" i="7" s="1"/>
  <c r="E198" i="7"/>
  <c r="I198" i="7" s="1"/>
  <c r="E197" i="7"/>
  <c r="I197" i="7" s="1"/>
  <c r="E196" i="7"/>
  <c r="I196" i="7" s="1"/>
  <c r="E195" i="7"/>
  <c r="I195" i="7" s="1"/>
  <c r="E194" i="7"/>
  <c r="I194" i="7" s="1"/>
  <c r="E193" i="7"/>
  <c r="I193" i="7" s="1"/>
  <c r="E192" i="7"/>
  <c r="I192" i="7" s="1"/>
  <c r="E191" i="7"/>
  <c r="I191" i="7" s="1"/>
  <c r="E190" i="7"/>
  <c r="I190" i="7" s="1"/>
  <c r="E189" i="7"/>
  <c r="I189" i="7" s="1"/>
  <c r="E188" i="7"/>
  <c r="I188" i="7" s="1"/>
  <c r="E187" i="7"/>
  <c r="I187" i="7" s="1"/>
  <c r="E186" i="7"/>
  <c r="I186" i="7" s="1"/>
  <c r="E185" i="7"/>
  <c r="I185" i="7" s="1"/>
  <c r="E184" i="7"/>
  <c r="I184" i="7" s="1"/>
  <c r="E183" i="7"/>
  <c r="I183" i="7" s="1"/>
  <c r="E182" i="7"/>
  <c r="I182" i="7" s="1"/>
  <c r="E175" i="7"/>
  <c r="I175" i="7" s="1"/>
  <c r="E174" i="7"/>
  <c r="I174" i="7" s="1"/>
  <c r="E173" i="7"/>
  <c r="I173" i="7" s="1"/>
  <c r="E172" i="7"/>
  <c r="I172" i="7" s="1"/>
  <c r="E171" i="7"/>
  <c r="I171" i="7" s="1"/>
  <c r="E170" i="7"/>
  <c r="I170" i="7" s="1"/>
  <c r="E169" i="7"/>
  <c r="I169" i="7" s="1"/>
  <c r="E168" i="7"/>
  <c r="I168" i="7" s="1"/>
  <c r="E167" i="7"/>
  <c r="I167" i="7" s="1"/>
  <c r="E166" i="7"/>
  <c r="I166" i="7" s="1"/>
  <c r="E165" i="7"/>
  <c r="I165" i="7" s="1"/>
  <c r="E164" i="7"/>
  <c r="I164" i="7" s="1"/>
  <c r="E163" i="7"/>
  <c r="I163" i="7" s="1"/>
  <c r="E162" i="7"/>
  <c r="I162" i="7" s="1"/>
  <c r="E161" i="7"/>
  <c r="I161" i="7" s="1"/>
  <c r="E160" i="7"/>
  <c r="I160" i="7" s="1"/>
  <c r="E159" i="7"/>
  <c r="I159" i="7" s="1"/>
  <c r="E155" i="7"/>
  <c r="I155" i="7" s="1"/>
  <c r="E154" i="7"/>
  <c r="I154" i="7" s="1"/>
  <c r="E153" i="7"/>
  <c r="I153" i="7" s="1"/>
  <c r="E152" i="7"/>
  <c r="I152" i="7" s="1"/>
  <c r="E151" i="7"/>
  <c r="I151" i="7" s="1"/>
  <c r="E150" i="7"/>
  <c r="I150" i="7" s="1"/>
  <c r="E149" i="7"/>
  <c r="I149" i="7" s="1"/>
  <c r="E148" i="7"/>
  <c r="I148" i="7" s="1"/>
  <c r="E147" i="7"/>
  <c r="I147" i="7" s="1"/>
  <c r="E146" i="7"/>
  <c r="I146" i="7" s="1"/>
  <c r="E145" i="7"/>
  <c r="I145" i="7" s="1"/>
  <c r="E144" i="7"/>
  <c r="I144" i="7" s="1"/>
  <c r="E143" i="7"/>
  <c r="I143" i="7" s="1"/>
  <c r="E142" i="7"/>
  <c r="I142" i="7" s="1"/>
  <c r="E141" i="7"/>
  <c r="I141" i="7" s="1"/>
  <c r="E140" i="7"/>
  <c r="I140" i="7" s="1"/>
  <c r="E139" i="7"/>
  <c r="I139" i="7" s="1"/>
  <c r="E138" i="7"/>
  <c r="I138" i="7" s="1"/>
  <c r="E137" i="7"/>
  <c r="I137" i="7" s="1"/>
  <c r="E136" i="7"/>
  <c r="I136" i="7" s="1"/>
  <c r="E135" i="7"/>
  <c r="I135" i="7" s="1"/>
  <c r="E134" i="7"/>
  <c r="I134" i="7" s="1"/>
  <c r="E133" i="7"/>
  <c r="I133" i="7" s="1"/>
  <c r="E132" i="7"/>
  <c r="I132" i="7" s="1"/>
  <c r="E131" i="7"/>
  <c r="I131" i="7" s="1"/>
  <c r="E130" i="7"/>
  <c r="I130" i="7" s="1"/>
  <c r="E129" i="7"/>
  <c r="I129" i="7" s="1"/>
  <c r="E128" i="7"/>
  <c r="I128" i="7" s="1"/>
  <c r="E127" i="7"/>
  <c r="I127" i="7" s="1"/>
  <c r="E126" i="7"/>
  <c r="I126" i="7" s="1"/>
  <c r="E124" i="7"/>
  <c r="I124" i="7" s="1"/>
  <c r="E123" i="7"/>
  <c r="I123" i="7" s="1"/>
  <c r="E122" i="7"/>
  <c r="I122" i="7" s="1"/>
  <c r="E121" i="7"/>
  <c r="I121" i="7" s="1"/>
  <c r="E120" i="7"/>
  <c r="I120" i="7" s="1"/>
  <c r="E119" i="7"/>
  <c r="I119" i="7" s="1"/>
  <c r="E118" i="7"/>
  <c r="I118" i="7" s="1"/>
  <c r="E117" i="7"/>
  <c r="I117" i="7" s="1"/>
  <c r="E116" i="7"/>
  <c r="I116" i="7" s="1"/>
  <c r="E115" i="7"/>
  <c r="I115" i="7" s="1"/>
  <c r="E114" i="7"/>
  <c r="I114" i="7" s="1"/>
  <c r="E113" i="7"/>
  <c r="I113" i="7" s="1"/>
  <c r="E112" i="7"/>
  <c r="I112" i="7" s="1"/>
  <c r="E111" i="7"/>
  <c r="I111" i="7" s="1"/>
  <c r="E110" i="7"/>
  <c r="I110" i="7" s="1"/>
  <c r="E109" i="7"/>
  <c r="I109" i="7" s="1"/>
  <c r="E108" i="7"/>
  <c r="I108" i="7" s="1"/>
  <c r="E107" i="7"/>
  <c r="I107" i="7" s="1"/>
  <c r="E106" i="7"/>
  <c r="I106" i="7" s="1"/>
  <c r="E105" i="7"/>
  <c r="I105" i="7" s="1"/>
  <c r="E104" i="7"/>
  <c r="I104" i="7" s="1"/>
  <c r="E103" i="7"/>
  <c r="I103" i="7" s="1"/>
  <c r="E102" i="7"/>
  <c r="I102" i="7" s="1"/>
  <c r="E101" i="7"/>
  <c r="I101" i="7" s="1"/>
  <c r="E100" i="7"/>
  <c r="I100" i="7" s="1"/>
  <c r="E99" i="7"/>
  <c r="I99" i="7" s="1"/>
  <c r="E98" i="7"/>
  <c r="I98" i="7" s="1"/>
  <c r="E97" i="7"/>
  <c r="I97" i="7" s="1"/>
  <c r="E96" i="7"/>
  <c r="I96" i="7" s="1"/>
  <c r="E95" i="7"/>
  <c r="I95" i="7" s="1"/>
  <c r="E94" i="7"/>
  <c r="I94" i="7" s="1"/>
  <c r="E93" i="7"/>
  <c r="I93" i="7" s="1"/>
  <c r="E92" i="7"/>
  <c r="I92" i="7" s="1"/>
  <c r="E91" i="7"/>
  <c r="I91" i="7" s="1"/>
  <c r="E90" i="7"/>
  <c r="I90" i="7" s="1"/>
  <c r="E89" i="7"/>
  <c r="I89" i="7" s="1"/>
  <c r="E88" i="7"/>
  <c r="I88" i="7" s="1"/>
  <c r="E87" i="7"/>
  <c r="I87" i="7" s="1"/>
  <c r="E86" i="7"/>
  <c r="I86" i="7" s="1"/>
  <c r="E85" i="7"/>
  <c r="I85" i="7" s="1"/>
  <c r="E84" i="7"/>
  <c r="I84" i="7" s="1"/>
  <c r="E83" i="7"/>
  <c r="I83" i="7" s="1"/>
  <c r="E82" i="7"/>
  <c r="I82" i="7" s="1"/>
  <c r="E81" i="7"/>
  <c r="I81" i="7" s="1"/>
  <c r="E80" i="7"/>
  <c r="I80" i="7" s="1"/>
  <c r="E79" i="7"/>
  <c r="I79" i="7" s="1"/>
  <c r="E78" i="7"/>
  <c r="I78" i="7" s="1"/>
  <c r="E77" i="7"/>
  <c r="I77" i="7" s="1"/>
  <c r="E76" i="7"/>
  <c r="I76" i="7" s="1"/>
  <c r="E75" i="7"/>
  <c r="I75" i="7" s="1"/>
  <c r="E74" i="7"/>
  <c r="I74" i="7" s="1"/>
  <c r="E73" i="7"/>
  <c r="I73" i="7" s="1"/>
  <c r="E72" i="7"/>
  <c r="I72" i="7" s="1"/>
  <c r="E71" i="7"/>
  <c r="I71" i="7" s="1"/>
  <c r="E70" i="7"/>
  <c r="I70" i="7" s="1"/>
  <c r="E69" i="7"/>
  <c r="I69" i="7" s="1"/>
  <c r="E68" i="7"/>
  <c r="I68" i="7" s="1"/>
  <c r="E67" i="7"/>
  <c r="I67" i="7" s="1"/>
  <c r="E66" i="7"/>
  <c r="I66" i="7" s="1"/>
  <c r="E65" i="7"/>
  <c r="I65" i="7" s="1"/>
  <c r="E64" i="7"/>
  <c r="I64" i="7" s="1"/>
  <c r="E63" i="7"/>
  <c r="I63" i="7" s="1"/>
  <c r="E62" i="7"/>
  <c r="I62" i="7" s="1"/>
  <c r="E61" i="7"/>
  <c r="I61" i="7" s="1"/>
  <c r="E60" i="7"/>
  <c r="I60" i="7" s="1"/>
  <c r="E59" i="7"/>
  <c r="I59" i="7" s="1"/>
  <c r="E58" i="7"/>
  <c r="I58" i="7" s="1"/>
  <c r="E57" i="7"/>
  <c r="I57" i="7" s="1"/>
  <c r="E56" i="7"/>
  <c r="I56" i="7" s="1"/>
  <c r="E55" i="7"/>
  <c r="I55" i="7" s="1"/>
  <c r="E54" i="7"/>
  <c r="I54" i="7" s="1"/>
  <c r="E53" i="7"/>
  <c r="I53" i="7" s="1"/>
  <c r="E52" i="7"/>
  <c r="I52" i="7" s="1"/>
  <c r="E51" i="7"/>
  <c r="I51" i="7" s="1"/>
  <c r="E50" i="7"/>
  <c r="I50" i="7" s="1"/>
  <c r="E49" i="7"/>
  <c r="I49" i="7" s="1"/>
  <c r="E48" i="7"/>
  <c r="I48" i="7" s="1"/>
  <c r="E47" i="7"/>
  <c r="I47" i="7" s="1"/>
  <c r="E46" i="7"/>
  <c r="I46" i="7" s="1"/>
  <c r="E45" i="7"/>
  <c r="I45" i="7" s="1"/>
  <c r="E44" i="7"/>
  <c r="I44" i="7" s="1"/>
  <c r="E43" i="7"/>
  <c r="I43" i="7" s="1"/>
  <c r="E42" i="7"/>
  <c r="I42" i="7" s="1"/>
  <c r="E41" i="7"/>
  <c r="I41" i="7" s="1"/>
  <c r="E40" i="7"/>
  <c r="I40" i="7" s="1"/>
  <c r="E39" i="7"/>
  <c r="I39" i="7" s="1"/>
  <c r="E38" i="7"/>
  <c r="I38" i="7" s="1"/>
  <c r="E37" i="7"/>
  <c r="I37" i="7" s="1"/>
  <c r="E36" i="7"/>
  <c r="I36" i="7" s="1"/>
  <c r="E35" i="7"/>
  <c r="I35" i="7" s="1"/>
  <c r="E34" i="7"/>
  <c r="I34" i="7" s="1"/>
  <c r="E33" i="7"/>
  <c r="I33" i="7" s="1"/>
  <c r="E32" i="7"/>
  <c r="I32" i="7" s="1"/>
  <c r="E31" i="7"/>
  <c r="I31" i="7" s="1"/>
  <c r="E30" i="7"/>
  <c r="I30" i="7" s="1"/>
  <c r="E29" i="7"/>
  <c r="I29" i="7" s="1"/>
  <c r="E28" i="7"/>
  <c r="I28" i="7" s="1"/>
  <c r="E27" i="7"/>
  <c r="I27" i="7" s="1"/>
  <c r="E26" i="7"/>
  <c r="I26" i="7" s="1"/>
  <c r="E25" i="7"/>
  <c r="I25" i="7" s="1"/>
  <c r="E24" i="7"/>
  <c r="I24" i="7" s="1"/>
  <c r="E23" i="7"/>
  <c r="I23" i="7" s="1"/>
  <c r="E22" i="7"/>
  <c r="I22" i="7" s="1"/>
  <c r="E21" i="7"/>
  <c r="I21" i="7" s="1"/>
  <c r="E20" i="7"/>
  <c r="I20" i="7" s="1"/>
  <c r="E19" i="7"/>
  <c r="I19" i="7" s="1"/>
  <c r="E18" i="7"/>
  <c r="I18" i="7" s="1"/>
  <c r="E17" i="7"/>
  <c r="I17" i="7" s="1"/>
  <c r="E16" i="7"/>
  <c r="I16" i="7" s="1"/>
  <c r="E15" i="7"/>
  <c r="I15" i="7" s="1"/>
  <c r="E14" i="7"/>
  <c r="I14" i="7" s="1"/>
  <c r="E13" i="7"/>
  <c r="I13" i="7" s="1"/>
  <c r="E12" i="7"/>
  <c r="I12" i="7" s="1"/>
  <c r="E11" i="7"/>
  <c r="I11" i="7" s="1"/>
  <c r="E10" i="7"/>
  <c r="I10" i="7" s="1"/>
  <c r="E9" i="7"/>
  <c r="I9" i="7" s="1"/>
  <c r="I201" i="7" l="1"/>
  <c r="I156" i="7"/>
  <c r="Q140" i="7"/>
  <c r="M137" i="7"/>
  <c r="I202" i="7" l="1"/>
  <c r="K31" i="7"/>
  <c r="Q77" i="7"/>
  <c r="M85" i="7"/>
  <c r="K121" i="7"/>
  <c r="Q124" i="7"/>
  <c r="Q83" i="7"/>
  <c r="Q108" i="7"/>
  <c r="O136" i="7"/>
  <c r="M153" i="7"/>
  <c r="M109" i="7"/>
  <c r="M145" i="7"/>
  <c r="Q84" i="7"/>
  <c r="Q105" i="7"/>
  <c r="M149" i="7"/>
  <c r="Q81" i="7"/>
  <c r="M160" i="7"/>
  <c r="Q15" i="7"/>
  <c r="K24" i="7"/>
  <c r="K163" i="7"/>
  <c r="O121" i="7"/>
  <c r="M89" i="7"/>
  <c r="O35" i="7"/>
  <c r="O161" i="7"/>
  <c r="O147" i="7"/>
  <c r="O95" i="7"/>
  <c r="K116" i="7"/>
  <c r="Q119" i="7"/>
  <c r="O169" i="7"/>
  <c r="O125" i="7"/>
  <c r="O185" i="7"/>
  <c r="O175" i="7"/>
  <c r="Q70" i="7"/>
  <c r="O104" i="7"/>
  <c r="K183" i="7"/>
  <c r="K64" i="7"/>
  <c r="Q127" i="7"/>
  <c r="K129" i="7"/>
  <c r="O192" i="7"/>
  <c r="M68" i="7"/>
  <c r="O117" i="7"/>
  <c r="K91" i="7"/>
  <c r="M123" i="7"/>
  <c r="K99" i="7"/>
  <c r="O191" i="7"/>
  <c r="M164" i="7"/>
  <c r="K193" i="7"/>
  <c r="M79" i="7"/>
  <c r="Q107" i="7"/>
  <c r="O135" i="7"/>
  <c r="Q73" i="7"/>
  <c r="M52" i="7"/>
  <c r="K80" i="7"/>
  <c r="K168" i="7"/>
  <c r="O28" i="7"/>
  <c r="K196" i="7"/>
  <c r="Q111" i="7"/>
  <c r="M113" i="7"/>
  <c r="M141" i="7"/>
  <c r="M66" i="7"/>
  <c r="O131" i="7"/>
  <c r="M27" i="7"/>
  <c r="M139" i="7"/>
  <c r="M86" i="7"/>
  <c r="K87" i="7"/>
  <c r="Q115" i="7"/>
  <c r="K143" i="7"/>
  <c r="O124" i="7"/>
  <c r="O77" i="7"/>
  <c r="O92" i="7"/>
  <c r="O140" i="7"/>
  <c r="O137" i="7"/>
  <c r="Q137" i="7"/>
  <c r="O85" i="7"/>
  <c r="O31" i="7"/>
  <c r="M31" i="7"/>
  <c r="O159" i="7"/>
  <c r="M159" i="7"/>
  <c r="K159" i="7"/>
  <c r="Q123" i="7"/>
  <c r="K160" i="7"/>
  <c r="M77" i="7"/>
  <c r="K137" i="7"/>
  <c r="K151" i="7"/>
  <c r="O83" i="7"/>
  <c r="K124" i="7"/>
  <c r="M140" i="7"/>
  <c r="K140" i="7"/>
  <c r="O123" i="7" l="1"/>
  <c r="K79" i="7"/>
  <c r="O160" i="7"/>
  <c r="Q31" i="7"/>
  <c r="M121" i="7"/>
  <c r="Q121" i="7"/>
  <c r="K77" i="7"/>
  <c r="K85" i="7"/>
  <c r="Q85" i="7"/>
  <c r="O127" i="7"/>
  <c r="Q153" i="7"/>
  <c r="M124" i="7"/>
  <c r="O153" i="7"/>
  <c r="Q136" i="7"/>
  <c r="K108" i="7"/>
  <c r="M108" i="7"/>
  <c r="O168" i="7"/>
  <c r="O119" i="7"/>
  <c r="M169" i="7"/>
  <c r="Q92" i="7"/>
  <c r="M116" i="7"/>
  <c r="K109" i="7"/>
  <c r="Q89" i="7"/>
  <c r="O184" i="7"/>
  <c r="K92" i="7"/>
  <c r="K147" i="7"/>
  <c r="K149" i="7"/>
  <c r="M129" i="7"/>
  <c r="M97" i="7"/>
  <c r="O129" i="7"/>
  <c r="M184" i="7"/>
  <c r="Q147" i="7"/>
  <c r="K83" i="7"/>
  <c r="M127" i="7"/>
  <c r="O108" i="7"/>
  <c r="K184" i="7"/>
  <c r="O165" i="7"/>
  <c r="M147" i="7"/>
  <c r="K127" i="7"/>
  <c r="K136" i="7"/>
  <c r="M136" i="7"/>
  <c r="K165" i="7"/>
  <c r="O113" i="7"/>
  <c r="O195" i="7"/>
  <c r="K195" i="7"/>
  <c r="K84" i="7"/>
  <c r="Q95" i="7"/>
  <c r="M103" i="7"/>
  <c r="Q103" i="7"/>
  <c r="K153" i="7"/>
  <c r="K35" i="7"/>
  <c r="O145" i="7"/>
  <c r="M165" i="7"/>
  <c r="K95" i="7"/>
  <c r="O132" i="7"/>
  <c r="Q132" i="7"/>
  <c r="K119" i="7"/>
  <c r="O103" i="7"/>
  <c r="Q141" i="7"/>
  <c r="M195" i="7"/>
  <c r="K70" i="7"/>
  <c r="K103" i="7"/>
  <c r="K89" i="7"/>
  <c r="K141" i="7"/>
  <c r="Q104" i="7"/>
  <c r="K145" i="7"/>
  <c r="M95" i="7"/>
  <c r="K132" i="7"/>
  <c r="M132" i="7"/>
  <c r="Q87" i="7"/>
  <c r="O89" i="7"/>
  <c r="M185" i="7"/>
  <c r="M84" i="7"/>
  <c r="M70" i="7"/>
  <c r="M92" i="7"/>
  <c r="K19" i="7"/>
  <c r="M19" i="7"/>
  <c r="O141" i="7"/>
  <c r="O19" i="7"/>
  <c r="K97" i="7"/>
  <c r="Q88" i="7"/>
  <c r="M193" i="7"/>
  <c r="M83" i="7"/>
  <c r="O193" i="7"/>
  <c r="Q129" i="7"/>
  <c r="O183" i="7"/>
  <c r="O70" i="7"/>
  <c r="Q19" i="7"/>
  <c r="K81" i="7"/>
  <c r="M183" i="7"/>
  <c r="Q97" i="7"/>
  <c r="O81" i="7"/>
  <c r="K68" i="7"/>
  <c r="M151" i="7"/>
  <c r="O68" i="7"/>
  <c r="O151" i="7"/>
  <c r="O24" i="7"/>
  <c r="K104" i="7"/>
  <c r="M35" i="7"/>
  <c r="M88" i="7"/>
  <c r="Q35" i="7"/>
  <c r="O163" i="7"/>
  <c r="O109" i="7"/>
  <c r="M67" i="7"/>
  <c r="M24" i="7"/>
  <c r="Q24" i="7"/>
  <c r="M81" i="7"/>
  <c r="K88" i="7"/>
  <c r="K15" i="7"/>
  <c r="O133" i="7"/>
  <c r="M131" i="7"/>
  <c r="Q149" i="7"/>
  <c r="O105" i="7"/>
  <c r="Q68" i="7"/>
  <c r="M105" i="7"/>
  <c r="M104" i="7"/>
  <c r="O84" i="7"/>
  <c r="M163" i="7"/>
  <c r="Q151" i="7"/>
  <c r="K67" i="7"/>
  <c r="O149" i="7"/>
  <c r="M15" i="7"/>
  <c r="Q109" i="7"/>
  <c r="Q145" i="7"/>
  <c r="K169" i="7"/>
  <c r="O67" i="7"/>
  <c r="O15" i="7"/>
  <c r="K105" i="7"/>
  <c r="M119" i="7"/>
  <c r="Q67" i="7"/>
  <c r="K188" i="7"/>
  <c r="M188" i="7"/>
  <c r="K133" i="7"/>
  <c r="Q79" i="7"/>
  <c r="O79" i="7"/>
  <c r="K185" i="7"/>
  <c r="M64" i="7"/>
  <c r="K28" i="7"/>
  <c r="M80" i="7"/>
  <c r="K191" i="7"/>
  <c r="O88" i="7"/>
  <c r="O91" i="7"/>
  <c r="M168" i="7"/>
  <c r="Q113" i="7"/>
  <c r="Q91" i="7"/>
  <c r="O97" i="7"/>
  <c r="K175" i="7"/>
  <c r="O64" i="7"/>
  <c r="Q117" i="7"/>
  <c r="Q131" i="7"/>
  <c r="M175" i="7"/>
  <c r="K131" i="7"/>
  <c r="M91" i="7"/>
  <c r="Q125" i="7"/>
  <c r="K192" i="7"/>
  <c r="M125" i="7"/>
  <c r="O188" i="7"/>
  <c r="Q28" i="7"/>
  <c r="M191" i="7"/>
  <c r="M28" i="7"/>
  <c r="K113" i="7"/>
  <c r="K125" i="7"/>
  <c r="Q64" i="7"/>
  <c r="Q66" i="7"/>
  <c r="O52" i="7"/>
  <c r="Q52" i="7"/>
  <c r="K161" i="7"/>
  <c r="O116" i="7"/>
  <c r="K52" i="7"/>
  <c r="M192" i="7"/>
  <c r="M161" i="7"/>
  <c r="Q116" i="7"/>
  <c r="M99" i="7"/>
  <c r="O99" i="7"/>
  <c r="Q143" i="7"/>
  <c r="K73" i="7"/>
  <c r="M143" i="7"/>
  <c r="K135" i="7"/>
  <c r="O111" i="7"/>
  <c r="M135" i="7"/>
  <c r="O155" i="7"/>
  <c r="O143" i="7"/>
  <c r="Q135" i="7"/>
  <c r="O86" i="7"/>
  <c r="M115" i="7"/>
  <c r="M74" i="7"/>
  <c r="O115" i="7"/>
  <c r="K139" i="7"/>
  <c r="O196" i="7"/>
  <c r="M196" i="7"/>
  <c r="M87" i="7"/>
  <c r="O194" i="7"/>
  <c r="Q27" i="7"/>
  <c r="K123" i="7"/>
  <c r="Q139" i="7"/>
  <c r="O9" i="7"/>
  <c r="O87" i="7"/>
  <c r="M155" i="7"/>
  <c r="M107" i="7"/>
  <c r="M111" i="7"/>
  <c r="Q86" i="7"/>
  <c r="K86" i="7"/>
  <c r="O80" i="7"/>
  <c r="Q80" i="7"/>
  <c r="K155" i="7"/>
  <c r="K111" i="7"/>
  <c r="M59" i="7"/>
  <c r="K74" i="7"/>
  <c r="O74" i="7"/>
  <c r="K27" i="7"/>
  <c r="K194" i="7"/>
  <c r="O107" i="7"/>
  <c r="Q155" i="7"/>
  <c r="K9" i="7"/>
  <c r="Q133" i="7"/>
  <c r="M73" i="7"/>
  <c r="M133" i="7"/>
  <c r="O66" i="7"/>
  <c r="M9" i="7"/>
  <c r="K59" i="7"/>
  <c r="K115" i="7"/>
  <c r="Q59" i="7"/>
  <c r="K107" i="7"/>
  <c r="M194" i="7"/>
  <c r="O27" i="7"/>
  <c r="Q9" i="7"/>
  <c r="Q74" i="7"/>
  <c r="O59" i="7"/>
  <c r="O73" i="7"/>
  <c r="O139" i="7"/>
  <c r="K66" i="7"/>
  <c r="M117" i="7"/>
  <c r="O164" i="7"/>
  <c r="K164" i="7"/>
  <c r="Q99" i="7"/>
  <c r="K117" i="7"/>
  <c r="Q75" i="7"/>
  <c r="O75" i="7"/>
  <c r="K75" i="7"/>
  <c r="M75" i="7"/>
  <c r="Q29" i="7"/>
  <c r="M29" i="7"/>
  <c r="O29" i="7"/>
  <c r="K29" i="7"/>
  <c r="O174" i="7"/>
  <c r="M174" i="7"/>
  <c r="K174" i="7"/>
  <c r="O173" i="7"/>
  <c r="K173" i="7"/>
  <c r="M173" i="7"/>
  <c r="M36" i="7"/>
  <c r="Q36" i="7"/>
  <c r="O36" i="7"/>
  <c r="K36" i="7"/>
  <c r="O50" i="7"/>
  <c r="M50" i="7"/>
  <c r="K50" i="7"/>
  <c r="Q50" i="7"/>
  <c r="O46" i="7"/>
  <c r="M46" i="7"/>
  <c r="K46" i="7"/>
  <c r="Q46" i="7"/>
  <c r="O190" i="7"/>
  <c r="M190" i="7"/>
  <c r="K190" i="7"/>
  <c r="O34" i="7"/>
  <c r="M34" i="7"/>
  <c r="K34" i="7"/>
  <c r="Q34" i="7"/>
  <c r="M100" i="7"/>
  <c r="K100" i="7"/>
  <c r="Q100" i="7"/>
  <c r="O100" i="7"/>
  <c r="O90" i="7"/>
  <c r="K90" i="7"/>
  <c r="Q90" i="7"/>
  <c r="M90" i="7"/>
  <c r="Q61" i="7"/>
  <c r="O61" i="7"/>
  <c r="M61" i="7"/>
  <c r="K61" i="7"/>
  <c r="O18" i="7"/>
  <c r="M18" i="7"/>
  <c r="Q18" i="7"/>
  <c r="K18" i="7"/>
  <c r="M12" i="7"/>
  <c r="Q12" i="7"/>
  <c r="O12" i="7"/>
  <c r="K12" i="7"/>
  <c r="K200" i="7"/>
  <c r="O200" i="7"/>
  <c r="M200" i="7"/>
  <c r="O14" i="7"/>
  <c r="M14" i="7"/>
  <c r="Q14" i="7"/>
  <c r="K14" i="7"/>
  <c r="O150" i="7"/>
  <c r="K150" i="7"/>
  <c r="M150" i="7"/>
  <c r="Q150" i="7"/>
  <c r="O10" i="7"/>
  <c r="M10" i="7"/>
  <c r="Q10" i="7"/>
  <c r="K10" i="7"/>
  <c r="O146" i="7"/>
  <c r="K146" i="7"/>
  <c r="Q146" i="7"/>
  <c r="M146" i="7"/>
  <c r="O134" i="7"/>
  <c r="K134" i="7"/>
  <c r="Q134" i="7"/>
  <c r="M134" i="7"/>
  <c r="M56" i="7"/>
  <c r="Q56" i="7"/>
  <c r="O56" i="7"/>
  <c r="K56" i="7"/>
  <c r="M16" i="7"/>
  <c r="O16" i="7"/>
  <c r="K16" i="7"/>
  <c r="Q16" i="7"/>
  <c r="Q69" i="7"/>
  <c r="K69" i="7"/>
  <c r="O69" i="7"/>
  <c r="M69" i="7"/>
  <c r="O98" i="7"/>
  <c r="K98" i="7"/>
  <c r="M98" i="7"/>
  <c r="Q98" i="7"/>
  <c r="Q25" i="7"/>
  <c r="M25" i="7"/>
  <c r="O25" i="7"/>
  <c r="K25" i="7"/>
  <c r="Q65" i="7"/>
  <c r="K65" i="7"/>
  <c r="O65" i="7"/>
  <c r="M65" i="7"/>
  <c r="O122" i="7"/>
  <c r="K122" i="7"/>
  <c r="M122" i="7"/>
  <c r="Q122" i="7"/>
  <c r="Q17" i="7"/>
  <c r="O17" i="7"/>
  <c r="M17" i="7"/>
  <c r="K17" i="7"/>
  <c r="M60" i="7"/>
  <c r="K60" i="7"/>
  <c r="O60" i="7"/>
  <c r="Q60" i="7"/>
  <c r="M20" i="7"/>
  <c r="O20" i="7"/>
  <c r="Q20" i="7"/>
  <c r="K20" i="7"/>
  <c r="O154" i="7"/>
  <c r="K154" i="7"/>
  <c r="Q154" i="7"/>
  <c r="M154" i="7"/>
  <c r="Q49" i="7"/>
  <c r="O49" i="7"/>
  <c r="M49" i="7"/>
  <c r="K49" i="7"/>
  <c r="O142" i="7"/>
  <c r="K142" i="7"/>
  <c r="Q142" i="7"/>
  <c r="M142" i="7"/>
  <c r="O118" i="7"/>
  <c r="K118" i="7"/>
  <c r="Q118" i="7"/>
  <c r="M118" i="7"/>
  <c r="O78" i="7"/>
  <c r="K78" i="7"/>
  <c r="Q78" i="7"/>
  <c r="M78" i="7"/>
  <c r="O58" i="7"/>
  <c r="M58" i="7"/>
  <c r="K58" i="7"/>
  <c r="Q58" i="7"/>
  <c r="Q45" i="7"/>
  <c r="O45" i="7"/>
  <c r="M45" i="7"/>
  <c r="K45" i="7"/>
  <c r="Q41" i="7"/>
  <c r="K41" i="7"/>
  <c r="M41" i="7"/>
  <c r="O41" i="7"/>
  <c r="O62" i="7"/>
  <c r="M62" i="7"/>
  <c r="K62" i="7"/>
  <c r="Q62" i="7"/>
  <c r="O182" i="7"/>
  <c r="M182" i="7"/>
  <c r="K182" i="7"/>
  <c r="Q37" i="7"/>
  <c r="O37" i="7"/>
  <c r="M37" i="7"/>
  <c r="K37" i="7"/>
  <c r="O54" i="7"/>
  <c r="M54" i="7"/>
  <c r="K54" i="7"/>
  <c r="Q54" i="7"/>
  <c r="Q21" i="7"/>
  <c r="O21" i="7"/>
  <c r="M21" i="7"/>
  <c r="K21" i="7"/>
  <c r="O167" i="7"/>
  <c r="K167" i="7"/>
  <c r="M167" i="7"/>
  <c r="O126" i="7"/>
  <c r="K126" i="7"/>
  <c r="Q126" i="7"/>
  <c r="M126" i="7"/>
  <c r="O166" i="7"/>
  <c r="M166" i="7"/>
  <c r="K166" i="7"/>
  <c r="M112" i="7"/>
  <c r="K112" i="7"/>
  <c r="Q112" i="7"/>
  <c r="O112" i="7"/>
  <c r="O189" i="7"/>
  <c r="M189" i="7"/>
  <c r="K189" i="7"/>
  <c r="Q51" i="7"/>
  <c r="O51" i="7"/>
  <c r="M51" i="7"/>
  <c r="K51" i="7"/>
  <c r="M48" i="7"/>
  <c r="O48" i="7"/>
  <c r="Q48" i="7"/>
  <c r="K48" i="7"/>
  <c r="Q55" i="7"/>
  <c r="O55" i="7"/>
  <c r="M55" i="7"/>
  <c r="K55" i="7"/>
  <c r="M76" i="7"/>
  <c r="K76" i="7"/>
  <c r="Q76" i="7"/>
  <c r="O76" i="7"/>
  <c r="O102" i="7"/>
  <c r="K102" i="7"/>
  <c r="Q102" i="7"/>
  <c r="M102" i="7"/>
  <c r="O26" i="7"/>
  <c r="M26" i="7"/>
  <c r="K26" i="7"/>
  <c r="Q26" i="7"/>
  <c r="Q47" i="7"/>
  <c r="O47" i="7"/>
  <c r="M47" i="7"/>
  <c r="K47" i="7"/>
  <c r="O162" i="7"/>
  <c r="M162" i="7"/>
  <c r="K162" i="7"/>
  <c r="O171" i="7"/>
  <c r="M171" i="7"/>
  <c r="K171" i="7"/>
  <c r="M101" i="7"/>
  <c r="Q101" i="7"/>
  <c r="O101" i="7"/>
  <c r="K101" i="7"/>
  <c r="O198" i="7"/>
  <c r="M198" i="7"/>
  <c r="K198" i="7"/>
  <c r="Q71" i="7"/>
  <c r="O71" i="7"/>
  <c r="M71" i="7"/>
  <c r="K71" i="7"/>
  <c r="O199" i="7"/>
  <c r="M199" i="7"/>
  <c r="K199" i="7"/>
  <c r="Q23" i="7"/>
  <c r="O23" i="7"/>
  <c r="M23" i="7"/>
  <c r="K23" i="7"/>
  <c r="M44" i="7"/>
  <c r="Q44" i="7"/>
  <c r="O44" i="7"/>
  <c r="K44" i="7"/>
  <c r="M40" i="7"/>
  <c r="O40" i="7"/>
  <c r="K40" i="7"/>
  <c r="Q40" i="7"/>
  <c r="M148" i="7"/>
  <c r="K148" i="7"/>
  <c r="O148" i="7"/>
  <c r="Q148" i="7"/>
  <c r="M72" i="7"/>
  <c r="K72" i="7"/>
  <c r="Q72" i="7"/>
  <c r="O72" i="7"/>
  <c r="O110" i="7"/>
  <c r="K110" i="7"/>
  <c r="Q110" i="7"/>
  <c r="M110" i="7"/>
  <c r="Q39" i="7"/>
  <c r="O39" i="7"/>
  <c r="M39" i="7"/>
  <c r="K39" i="7"/>
  <c r="M197" i="7"/>
  <c r="K197" i="7"/>
  <c r="O197" i="7"/>
  <c r="M186" i="7"/>
  <c r="O186" i="7"/>
  <c r="K186" i="7"/>
  <c r="K172" i="7"/>
  <c r="M172" i="7"/>
  <c r="O172" i="7"/>
  <c r="O42" i="7"/>
  <c r="M42" i="7"/>
  <c r="K42" i="7"/>
  <c r="Q42" i="7"/>
  <c r="O30" i="7"/>
  <c r="M30" i="7"/>
  <c r="K30" i="7"/>
  <c r="Q30" i="7"/>
  <c r="Q53" i="7"/>
  <c r="O53" i="7"/>
  <c r="K53" i="7"/>
  <c r="M53" i="7"/>
  <c r="Q43" i="7"/>
  <c r="O43" i="7"/>
  <c r="M43" i="7"/>
  <c r="K43" i="7"/>
  <c r="O138" i="7"/>
  <c r="K138" i="7"/>
  <c r="M138" i="7"/>
  <c r="Q138" i="7"/>
  <c r="Q13" i="7"/>
  <c r="M13" i="7"/>
  <c r="K13" i="7"/>
  <c r="O13" i="7"/>
  <c r="O94" i="7"/>
  <c r="K94" i="7"/>
  <c r="Q94" i="7"/>
  <c r="M94" i="7"/>
  <c r="M128" i="7"/>
  <c r="K128" i="7"/>
  <c r="Q128" i="7"/>
  <c r="O128" i="7"/>
  <c r="Q63" i="7"/>
  <c r="O63" i="7"/>
  <c r="M63" i="7"/>
  <c r="K63" i="7"/>
  <c r="O22" i="7"/>
  <c r="M22" i="7"/>
  <c r="Q22" i="7"/>
  <c r="K22" i="7"/>
  <c r="O82" i="7"/>
  <c r="K82" i="7"/>
  <c r="M82" i="7"/>
  <c r="Q82" i="7"/>
  <c r="Q11" i="7"/>
  <c r="O11" i="7"/>
  <c r="M11" i="7"/>
  <c r="K11" i="7"/>
  <c r="M152" i="7"/>
  <c r="K152" i="7"/>
  <c r="Q152" i="7"/>
  <c r="O152" i="7"/>
  <c r="M187" i="7"/>
  <c r="K187" i="7"/>
  <c r="O187" i="7"/>
  <c r="M170" i="7"/>
  <c r="O170" i="7"/>
  <c r="K170" i="7"/>
  <c r="M144" i="7"/>
  <c r="K144" i="7"/>
  <c r="Q144" i="7"/>
  <c r="O144" i="7"/>
  <c r="O106" i="7"/>
  <c r="K106" i="7"/>
  <c r="Q106" i="7"/>
  <c r="M106" i="7"/>
  <c r="M96" i="7"/>
  <c r="K96" i="7"/>
  <c r="O96" i="7"/>
  <c r="Q96" i="7"/>
  <c r="Q57" i="7"/>
  <c r="M57" i="7"/>
  <c r="K57" i="7"/>
  <c r="O57" i="7"/>
  <c r="O38" i="7"/>
  <c r="M38" i="7"/>
  <c r="K38" i="7"/>
  <c r="Q38" i="7"/>
  <c r="M93" i="7"/>
  <c r="Q93" i="7"/>
  <c r="O93" i="7"/>
  <c r="K93" i="7"/>
  <c r="O130" i="7"/>
  <c r="K130" i="7"/>
  <c r="M130" i="7"/>
  <c r="Q130" i="7"/>
  <c r="Q33" i="7"/>
  <c r="K33" i="7"/>
  <c r="O33" i="7"/>
  <c r="M33" i="7"/>
  <c r="M32" i="7"/>
  <c r="O32" i="7"/>
  <c r="K32" i="7"/>
  <c r="Q32" i="7"/>
  <c r="M120" i="7"/>
  <c r="K120" i="7"/>
  <c r="Q120" i="7"/>
  <c r="O120" i="7"/>
  <c r="O114" i="7"/>
  <c r="K114" i="7"/>
  <c r="Q114" i="7"/>
  <c r="M114" i="7"/>
  <c r="K202" i="7" l="1"/>
  <c r="K203" i="7" s="1"/>
  <c r="M202" i="7"/>
  <c r="M203" i="7" s="1"/>
  <c r="O202" i="7"/>
  <c r="O203" i="7" s="1"/>
  <c r="S155" i="7"/>
  <c r="U155" i="7"/>
  <c r="T155" i="7"/>
  <c r="R155" i="7"/>
  <c r="E10" i="2"/>
  <c r="I10" i="2" s="1"/>
  <c r="E11" i="2"/>
  <c r="I11" i="2" s="1"/>
  <c r="E12" i="2"/>
  <c r="I12" i="2" s="1"/>
  <c r="E13" i="2"/>
  <c r="I13" i="2" s="1"/>
  <c r="E14" i="2"/>
  <c r="I14" i="2" s="1"/>
  <c r="E15" i="2"/>
  <c r="I15" i="2" s="1"/>
  <c r="E16" i="2"/>
  <c r="I16" i="2" s="1"/>
  <c r="E17" i="2"/>
  <c r="I17" i="2" s="1"/>
  <c r="E18" i="2"/>
  <c r="I18" i="2" s="1"/>
  <c r="E19" i="2"/>
  <c r="I19" i="2" s="1"/>
  <c r="E20" i="2"/>
  <c r="I20" i="2" s="1"/>
  <c r="E21" i="2"/>
  <c r="I21" i="2" s="1"/>
  <c r="E22" i="2"/>
  <c r="I22" i="2" s="1"/>
  <c r="E23" i="2"/>
  <c r="I23" i="2" s="1"/>
  <c r="E24" i="2"/>
  <c r="I24" i="2" s="1"/>
  <c r="E25" i="2"/>
  <c r="I25" i="2" s="1"/>
  <c r="E26" i="2"/>
  <c r="I26" i="2" s="1"/>
  <c r="E27" i="2"/>
  <c r="I27" i="2" s="1"/>
  <c r="E28" i="2"/>
  <c r="I28" i="2" s="1"/>
  <c r="E29" i="2"/>
  <c r="I29" i="2" s="1"/>
  <c r="E30" i="2"/>
  <c r="I30" i="2" s="1"/>
  <c r="E31" i="2"/>
  <c r="I31" i="2" s="1"/>
  <c r="E32" i="2"/>
  <c r="I32" i="2" s="1"/>
  <c r="E33" i="2"/>
  <c r="I33" i="2" s="1"/>
  <c r="E34" i="2"/>
  <c r="I34" i="2" s="1"/>
  <c r="E35" i="2"/>
  <c r="I35" i="2" s="1"/>
  <c r="E36" i="2"/>
  <c r="I36" i="2" s="1"/>
  <c r="E37" i="2"/>
  <c r="I37" i="2" s="1"/>
  <c r="E38" i="2"/>
  <c r="I38" i="2" s="1"/>
  <c r="E39" i="2"/>
  <c r="I39" i="2" s="1"/>
  <c r="E40" i="2"/>
  <c r="I40" i="2" s="1"/>
  <c r="E41" i="2"/>
  <c r="I41" i="2" s="1"/>
  <c r="E42" i="2"/>
  <c r="I42" i="2" s="1"/>
  <c r="E43" i="2"/>
  <c r="I43" i="2" s="1"/>
  <c r="E44" i="2"/>
  <c r="I44" i="2" s="1"/>
  <c r="E45" i="2"/>
  <c r="I45" i="2" s="1"/>
  <c r="E46" i="2"/>
  <c r="I46" i="2" s="1"/>
  <c r="E47" i="2"/>
  <c r="I47" i="2" s="1"/>
  <c r="E48" i="2"/>
  <c r="I48" i="2" s="1"/>
  <c r="E49" i="2"/>
  <c r="I49" i="2" s="1"/>
  <c r="E50" i="2"/>
  <c r="I50" i="2" s="1"/>
  <c r="E51" i="2"/>
  <c r="I51" i="2" s="1"/>
  <c r="E52" i="2"/>
  <c r="I52" i="2" s="1"/>
  <c r="E53" i="2"/>
  <c r="I53" i="2" s="1"/>
  <c r="E54" i="2"/>
  <c r="I54" i="2" s="1"/>
  <c r="E55" i="2"/>
  <c r="I55" i="2" s="1"/>
  <c r="E56" i="2"/>
  <c r="I56" i="2" s="1"/>
  <c r="E57" i="2"/>
  <c r="I57" i="2" s="1"/>
  <c r="E58" i="2"/>
  <c r="I58" i="2" s="1"/>
  <c r="E59" i="2"/>
  <c r="I59" i="2" s="1"/>
  <c r="E60" i="2"/>
  <c r="I60" i="2" s="1"/>
  <c r="E61" i="2"/>
  <c r="I61" i="2" s="1"/>
  <c r="E62" i="2"/>
  <c r="I62" i="2" s="1"/>
  <c r="E63" i="2"/>
  <c r="I63" i="2" s="1"/>
  <c r="E64" i="2"/>
  <c r="I64" i="2" s="1"/>
  <c r="E65" i="2"/>
  <c r="I65" i="2" s="1"/>
  <c r="E66" i="2"/>
  <c r="I66" i="2" s="1"/>
  <c r="E67" i="2"/>
  <c r="I67" i="2" s="1"/>
  <c r="E68" i="2"/>
  <c r="I68" i="2" s="1"/>
  <c r="E69" i="2"/>
  <c r="I69" i="2" s="1"/>
  <c r="E70" i="2"/>
  <c r="I70" i="2" s="1"/>
  <c r="E71" i="2"/>
  <c r="I71" i="2" s="1"/>
  <c r="E72" i="2"/>
  <c r="I72" i="2" s="1"/>
  <c r="E73" i="2"/>
  <c r="I73" i="2" s="1"/>
  <c r="E74" i="2"/>
  <c r="I74" i="2" s="1"/>
  <c r="E75" i="2"/>
  <c r="I75" i="2" s="1"/>
  <c r="E76" i="2"/>
  <c r="I76" i="2" s="1"/>
  <c r="E77" i="2"/>
  <c r="I77" i="2" s="1"/>
  <c r="E78" i="2"/>
  <c r="I78" i="2" s="1"/>
  <c r="E79" i="2"/>
  <c r="I79" i="2" s="1"/>
  <c r="E80" i="2"/>
  <c r="I80" i="2" s="1"/>
  <c r="E81" i="2"/>
  <c r="I81" i="2" s="1"/>
  <c r="E82" i="2"/>
  <c r="I82" i="2" s="1"/>
  <c r="E83" i="2"/>
  <c r="I83" i="2" s="1"/>
  <c r="E84" i="2"/>
  <c r="I84" i="2" s="1"/>
  <c r="E85" i="2"/>
  <c r="I85" i="2" s="1"/>
  <c r="E86" i="2"/>
  <c r="I86" i="2" s="1"/>
  <c r="E87" i="2"/>
  <c r="I87" i="2" s="1"/>
  <c r="E88" i="2"/>
  <c r="I88" i="2" s="1"/>
  <c r="E89" i="2"/>
  <c r="I89" i="2" s="1"/>
  <c r="E90" i="2"/>
  <c r="I90" i="2" s="1"/>
  <c r="E91" i="2"/>
  <c r="I91" i="2" s="1"/>
  <c r="E92" i="2"/>
  <c r="I92" i="2" s="1"/>
  <c r="E93" i="2"/>
  <c r="I93" i="2" s="1"/>
  <c r="E94" i="2"/>
  <c r="I94" i="2" s="1"/>
  <c r="E95" i="2"/>
  <c r="I95" i="2" s="1"/>
  <c r="E96" i="2"/>
  <c r="I96" i="2" s="1"/>
  <c r="E97" i="2"/>
  <c r="I97" i="2" s="1"/>
  <c r="E98" i="2"/>
  <c r="I98" i="2" s="1"/>
  <c r="E99" i="2"/>
  <c r="I99" i="2" s="1"/>
  <c r="E100" i="2"/>
  <c r="I100" i="2" s="1"/>
  <c r="E101" i="2"/>
  <c r="I101" i="2" s="1"/>
  <c r="E102" i="2"/>
  <c r="I102" i="2" s="1"/>
  <c r="E103" i="2"/>
  <c r="I103" i="2" s="1"/>
  <c r="E104" i="2"/>
  <c r="I104" i="2" s="1"/>
  <c r="E105" i="2"/>
  <c r="I105" i="2" s="1"/>
  <c r="E106" i="2"/>
  <c r="I106" i="2" s="1"/>
  <c r="E107" i="2"/>
  <c r="I107" i="2" s="1"/>
  <c r="E108" i="2"/>
  <c r="I108" i="2" s="1"/>
  <c r="E109" i="2"/>
  <c r="I109" i="2" s="1"/>
  <c r="E110" i="2"/>
  <c r="I110" i="2" s="1"/>
  <c r="E111" i="2"/>
  <c r="I111" i="2" s="1"/>
  <c r="E112" i="2"/>
  <c r="I112" i="2" s="1"/>
  <c r="E113" i="2"/>
  <c r="I113" i="2" s="1"/>
  <c r="E114" i="2"/>
  <c r="I114" i="2" s="1"/>
  <c r="E115" i="2"/>
  <c r="I115" i="2" s="1"/>
  <c r="E116" i="2"/>
  <c r="I116" i="2" s="1"/>
  <c r="E117" i="2"/>
  <c r="I117" i="2" s="1"/>
  <c r="E118" i="2"/>
  <c r="I118" i="2" s="1"/>
  <c r="E119" i="2"/>
  <c r="I119" i="2" s="1"/>
  <c r="E120" i="2"/>
  <c r="I120" i="2" s="1"/>
  <c r="E121" i="2"/>
  <c r="I121" i="2" s="1"/>
  <c r="E122" i="2"/>
  <c r="I122" i="2" s="1"/>
  <c r="E123" i="2"/>
  <c r="I123" i="2" s="1"/>
  <c r="E124" i="2"/>
  <c r="I124" i="2" s="1"/>
  <c r="E9" i="2"/>
  <c r="I9" i="2" s="1"/>
  <c r="I125" i="2" l="1"/>
  <c r="F172" i="2" s="1"/>
  <c r="Q202" i="7"/>
  <c r="E16" i="1"/>
  <c r="I16" i="1" s="1"/>
  <c r="E17" i="1"/>
  <c r="I17" i="1" s="1"/>
  <c r="E18" i="1"/>
  <c r="I18" i="1" s="1"/>
  <c r="E19" i="1"/>
  <c r="I19" i="1" s="1"/>
  <c r="E20" i="1"/>
  <c r="I20" i="1" s="1"/>
  <c r="E21" i="1"/>
  <c r="I21" i="1" s="1"/>
  <c r="E22" i="1"/>
  <c r="I22" i="1" s="1"/>
  <c r="E23" i="1"/>
  <c r="I23" i="1" s="1"/>
  <c r="E24" i="1"/>
  <c r="I24" i="1" s="1"/>
  <c r="E25" i="1"/>
  <c r="I25" i="1" s="1"/>
  <c r="E26" i="1"/>
  <c r="I26" i="1" s="1"/>
  <c r="E27" i="1"/>
  <c r="I27" i="1" s="1"/>
  <c r="E28" i="1"/>
  <c r="I28" i="1" s="1"/>
  <c r="E29" i="1"/>
  <c r="I29" i="1" s="1"/>
  <c r="E30" i="1"/>
  <c r="I30" i="1" s="1"/>
  <c r="E31" i="1"/>
  <c r="I31" i="1" s="1"/>
  <c r="E32" i="1"/>
  <c r="I32" i="1" s="1"/>
  <c r="E33" i="1"/>
  <c r="I33" i="1" s="1"/>
  <c r="E34" i="1"/>
  <c r="I34" i="1" s="1"/>
  <c r="E35" i="1"/>
  <c r="I35" i="1" s="1"/>
  <c r="E36" i="1"/>
  <c r="I36" i="1" s="1"/>
  <c r="E37" i="1"/>
  <c r="I37" i="1" s="1"/>
  <c r="E38" i="1"/>
  <c r="I38" i="1" s="1"/>
  <c r="E39" i="1"/>
  <c r="I39" i="1" s="1"/>
  <c r="E40" i="1"/>
  <c r="I40" i="1" s="1"/>
  <c r="E41" i="1"/>
  <c r="I41" i="1" s="1"/>
  <c r="E42" i="1"/>
  <c r="I42" i="1" s="1"/>
  <c r="E43" i="1"/>
  <c r="I43" i="1" s="1"/>
  <c r="E44" i="1"/>
  <c r="I44" i="1" s="1"/>
  <c r="E45" i="1"/>
  <c r="I45" i="1" s="1"/>
  <c r="E46" i="1"/>
  <c r="I46" i="1" s="1"/>
  <c r="E47" i="1"/>
  <c r="I47" i="1" s="1"/>
  <c r="E48" i="1"/>
  <c r="I48" i="1" s="1"/>
  <c r="E49" i="1"/>
  <c r="I49" i="1" s="1"/>
  <c r="E50" i="1"/>
  <c r="I50" i="1" s="1"/>
  <c r="E51" i="1"/>
  <c r="I51" i="1" s="1"/>
  <c r="E52" i="1"/>
  <c r="I52" i="1" s="1"/>
  <c r="E53" i="1"/>
  <c r="I53" i="1" s="1"/>
  <c r="E54" i="1"/>
  <c r="I54" i="1" s="1"/>
  <c r="E55" i="1"/>
  <c r="I55" i="1" s="1"/>
  <c r="E56" i="1"/>
  <c r="I56" i="1" s="1"/>
  <c r="E57" i="1"/>
  <c r="I57" i="1" s="1"/>
  <c r="E58" i="1"/>
  <c r="I58" i="1" s="1"/>
  <c r="E59" i="1"/>
  <c r="I59" i="1" s="1"/>
  <c r="E60" i="1"/>
  <c r="I60" i="1" s="1"/>
  <c r="E61" i="1"/>
  <c r="I61" i="1" s="1"/>
  <c r="E62" i="1"/>
  <c r="I62" i="1" s="1"/>
  <c r="E63" i="1"/>
  <c r="I63" i="1" s="1"/>
  <c r="E64" i="1"/>
  <c r="I64" i="1" s="1"/>
  <c r="E65" i="1"/>
  <c r="I65" i="1" s="1"/>
  <c r="E66" i="1"/>
  <c r="I66" i="1" s="1"/>
  <c r="E15" i="1"/>
  <c r="I15" i="1" s="1"/>
  <c r="E14" i="1"/>
  <c r="I14" i="1" s="1"/>
  <c r="E13" i="1"/>
  <c r="I13" i="1" s="1"/>
  <c r="E12" i="1"/>
  <c r="I12" i="1" s="1"/>
  <c r="E11" i="1"/>
  <c r="I11" i="1" s="1"/>
  <c r="E10" i="1"/>
  <c r="I10" i="1" s="1"/>
  <c r="E9" i="1"/>
  <c r="I9" i="1" s="1"/>
  <c r="I67" i="1" l="1"/>
  <c r="I83" i="1" s="1"/>
  <c r="Q109" i="2"/>
  <c r="O109" i="2"/>
  <c r="S109" i="2"/>
  <c r="M109" i="2"/>
  <c r="O76" i="2"/>
  <c r="S76" i="2"/>
  <c r="Q76" i="2"/>
  <c r="M76" i="2"/>
  <c r="S90" i="2"/>
  <c r="Q90" i="2"/>
  <c r="O90" i="2"/>
  <c r="M90" i="2"/>
  <c r="O99" i="2" l="1"/>
  <c r="S99" i="2"/>
  <c r="Q99" i="2"/>
  <c r="M99" i="2"/>
  <c r="S50" i="2"/>
  <c r="O50" i="2"/>
  <c r="Q50" i="2"/>
  <c r="M50" i="2"/>
  <c r="O27" i="2"/>
  <c r="S27" i="2"/>
  <c r="Q27" i="2"/>
  <c r="M27" i="2"/>
  <c r="S48" i="2"/>
  <c r="Q48" i="2"/>
  <c r="O48" i="2"/>
  <c r="M48" i="2"/>
  <c r="O107" i="2"/>
  <c r="S107" i="2"/>
  <c r="Q107" i="2"/>
  <c r="M107" i="2"/>
  <c r="S34" i="2"/>
  <c r="Q34" i="2"/>
  <c r="O34" i="2"/>
  <c r="M34" i="2"/>
  <c r="Q79" i="2"/>
  <c r="O79" i="2"/>
  <c r="S79" i="2"/>
  <c r="M79" i="2"/>
  <c r="Q40" i="2"/>
  <c r="O40" i="2"/>
  <c r="S40" i="2"/>
  <c r="M40" i="2"/>
  <c r="O55" i="2"/>
  <c r="S55" i="2"/>
  <c r="Q55" i="2"/>
  <c r="M55" i="2"/>
  <c r="O13" i="2"/>
  <c r="Q13" i="2"/>
  <c r="S13" i="2"/>
  <c r="M13" i="2"/>
  <c r="S19" i="2"/>
  <c r="O19" i="2"/>
  <c r="Q19" i="2"/>
  <c r="M19" i="2"/>
  <c r="O100" i="2"/>
  <c r="S100" i="2"/>
  <c r="Q100" i="2"/>
  <c r="M100" i="2"/>
  <c r="O36" i="2"/>
  <c r="S36" i="2"/>
  <c r="Q36" i="2"/>
  <c r="M36" i="2"/>
  <c r="Q85" i="2"/>
  <c r="O85" i="2"/>
  <c r="S85" i="2"/>
  <c r="M85" i="2"/>
  <c r="Q112" i="2"/>
  <c r="O112" i="2"/>
  <c r="S112" i="2"/>
  <c r="M112" i="2"/>
  <c r="S58" i="2"/>
  <c r="Q58" i="2"/>
  <c r="O58" i="2"/>
  <c r="M58" i="2"/>
  <c r="O51" i="2"/>
  <c r="S51" i="2"/>
  <c r="Q51" i="2"/>
  <c r="M51" i="2"/>
  <c r="Q103" i="2"/>
  <c r="O103" i="2"/>
  <c r="S103" i="2"/>
  <c r="M103" i="2"/>
  <c r="S114" i="2"/>
  <c r="O114" i="2"/>
  <c r="Q114" i="2"/>
  <c r="M114" i="2"/>
  <c r="Q38" i="2"/>
  <c r="S38" i="2"/>
  <c r="O38" i="2"/>
  <c r="M38" i="2"/>
  <c r="Q49" i="2"/>
  <c r="S49" i="2"/>
  <c r="O49" i="2"/>
  <c r="M49" i="2"/>
  <c r="S97" i="2"/>
  <c r="Q97" i="2"/>
  <c r="O97" i="2"/>
  <c r="M97" i="2"/>
  <c r="O32" i="2"/>
  <c r="S32" i="2"/>
  <c r="Q32" i="2"/>
  <c r="M32" i="2"/>
  <c r="O52" i="2"/>
  <c r="Q52" i="2"/>
  <c r="S52" i="2"/>
  <c r="M52" i="2"/>
  <c r="O108" i="2"/>
  <c r="S108" i="2"/>
  <c r="Q108" i="2"/>
  <c r="M108" i="2"/>
  <c r="O65" i="2"/>
  <c r="S65" i="2"/>
  <c r="Q65" i="2"/>
  <c r="M65" i="2"/>
  <c r="S98" i="2"/>
  <c r="Q98" i="2"/>
  <c r="O98" i="2"/>
  <c r="M98" i="2"/>
  <c r="S66" i="2"/>
  <c r="Q66" i="2"/>
  <c r="O66" i="2"/>
  <c r="M66" i="2"/>
  <c r="O101" i="2"/>
  <c r="S101" i="2"/>
  <c r="Q101" i="2"/>
  <c r="M101" i="2"/>
  <c r="Q46" i="2"/>
  <c r="S46" i="2"/>
  <c r="O46" i="2"/>
  <c r="M46" i="2"/>
  <c r="O124" i="2"/>
  <c r="S124" i="2"/>
  <c r="Q124" i="2"/>
  <c r="M124" i="2"/>
  <c r="O81" i="2"/>
  <c r="Q81" i="2"/>
  <c r="S81" i="2"/>
  <c r="M81" i="2"/>
  <c r="Q20" i="2"/>
  <c r="S20" i="2"/>
  <c r="O20" i="2"/>
  <c r="M20" i="2"/>
  <c r="Q84" i="2"/>
  <c r="O84" i="2"/>
  <c r="S84" i="2"/>
  <c r="M84" i="2"/>
  <c r="O68" i="2"/>
  <c r="S68" i="2"/>
  <c r="Q68" i="2"/>
  <c r="M68" i="2"/>
  <c r="Q63" i="2"/>
  <c r="S63" i="2"/>
  <c r="O63" i="2"/>
  <c r="M63" i="2"/>
  <c r="O64" i="2"/>
  <c r="Q64" i="2"/>
  <c r="S64" i="2"/>
  <c r="M64" i="2"/>
  <c r="Q15" i="2"/>
  <c r="O15" i="2"/>
  <c r="S15" i="2"/>
  <c r="M15" i="2"/>
  <c r="Q44" i="2"/>
  <c r="O44" i="2"/>
  <c r="S44" i="2"/>
  <c r="M44" i="2"/>
  <c r="O21" i="2"/>
  <c r="Q21" i="2"/>
  <c r="S21" i="2"/>
  <c r="M21" i="2"/>
  <c r="Q73" i="2"/>
  <c r="O73" i="2"/>
  <c r="S73" i="2"/>
  <c r="M73" i="2"/>
  <c r="O60" i="2"/>
  <c r="S60" i="2"/>
  <c r="Q60" i="2"/>
  <c r="M60" i="2"/>
  <c r="S26" i="2"/>
  <c r="Q26" i="2"/>
  <c r="O26" i="2"/>
  <c r="M26" i="2"/>
  <c r="O41" i="2"/>
  <c r="Q41" i="2"/>
  <c r="S41" i="2"/>
  <c r="M41" i="2"/>
  <c r="S10" i="2"/>
  <c r="Q10" i="2"/>
  <c r="O10" i="2"/>
  <c r="M10" i="2"/>
  <c r="S25" i="2"/>
  <c r="O25" i="2"/>
  <c r="Q25" i="2"/>
  <c r="M25" i="2"/>
  <c r="Q62" i="2"/>
  <c r="S62" i="2"/>
  <c r="O62" i="2"/>
  <c r="M62" i="2"/>
  <c r="O123" i="2"/>
  <c r="S123" i="2"/>
  <c r="Q123" i="2"/>
  <c r="M123" i="2"/>
  <c r="Q53" i="2"/>
  <c r="O53" i="2"/>
  <c r="S53" i="2"/>
  <c r="M53" i="2"/>
  <c r="S106" i="2"/>
  <c r="Q106" i="2"/>
  <c r="O106" i="2"/>
  <c r="M106" i="2"/>
  <c r="O93" i="2"/>
  <c r="S93" i="2"/>
  <c r="Q93" i="2"/>
  <c r="M93" i="2"/>
  <c r="Q80" i="2"/>
  <c r="S80" i="2"/>
  <c r="O80" i="2"/>
  <c r="M80" i="2"/>
  <c r="O87" i="2"/>
  <c r="Q87" i="2"/>
  <c r="S87" i="2"/>
  <c r="M87" i="2"/>
  <c r="Q70" i="2"/>
  <c r="O70" i="2"/>
  <c r="S70" i="2"/>
  <c r="M70" i="2"/>
  <c r="O61" i="2"/>
  <c r="S61" i="2"/>
  <c r="Q61" i="2"/>
  <c r="M61" i="2"/>
  <c r="S74" i="2"/>
  <c r="O74" i="2"/>
  <c r="Q74" i="2"/>
  <c r="M74" i="2"/>
  <c r="S105" i="2"/>
  <c r="Q105" i="2"/>
  <c r="O105" i="2"/>
  <c r="M105" i="2"/>
  <c r="O115" i="2"/>
  <c r="Q115" i="2"/>
  <c r="S115" i="2"/>
  <c r="M115" i="2"/>
  <c r="Q14" i="2"/>
  <c r="S14" i="2"/>
  <c r="O14" i="2"/>
  <c r="M14" i="2"/>
  <c r="O89" i="2"/>
  <c r="S89" i="2"/>
  <c r="Q89" i="2"/>
  <c r="M89" i="2"/>
  <c r="Q119" i="2"/>
  <c r="O119" i="2"/>
  <c r="S119" i="2"/>
  <c r="M119" i="2"/>
  <c r="O16" i="2"/>
  <c r="Q16" i="2"/>
  <c r="S16" i="2"/>
  <c r="M16" i="2"/>
  <c r="O35" i="2"/>
  <c r="Q35" i="2"/>
  <c r="S35" i="2"/>
  <c r="M35" i="2"/>
  <c r="Q31" i="2"/>
  <c r="O31" i="2"/>
  <c r="S31" i="2"/>
  <c r="M31" i="2"/>
  <c r="S42" i="2"/>
  <c r="Q42" i="2"/>
  <c r="O42" i="2"/>
  <c r="M42" i="2"/>
  <c r="O96" i="2"/>
  <c r="Q96" i="2"/>
  <c r="S96" i="2"/>
  <c r="M96" i="2"/>
  <c r="O83" i="2"/>
  <c r="S83" i="2"/>
  <c r="Q83" i="2"/>
  <c r="M83" i="2"/>
  <c r="O117" i="2"/>
  <c r="Q117" i="2"/>
  <c r="S117" i="2"/>
  <c r="M117" i="2"/>
  <c r="Q95" i="2"/>
  <c r="O95" i="2"/>
  <c r="S95" i="2"/>
  <c r="M95" i="2"/>
  <c r="O45" i="2"/>
  <c r="Q45" i="2"/>
  <c r="S45" i="2"/>
  <c r="M45" i="2"/>
  <c r="Q9" i="2"/>
  <c r="S9" i="2"/>
  <c r="O9" i="2"/>
  <c r="M9" i="2"/>
  <c r="Q12" i="2"/>
  <c r="S12" i="2"/>
  <c r="O12" i="2"/>
  <c r="M12" i="2"/>
  <c r="Q110" i="2"/>
  <c r="O110" i="2"/>
  <c r="S110" i="2"/>
  <c r="M110" i="2"/>
  <c r="Q86" i="2"/>
  <c r="S86" i="2"/>
  <c r="O86" i="2"/>
  <c r="M86" i="2"/>
  <c r="Q116" i="2"/>
  <c r="O116" i="2"/>
  <c r="S116" i="2"/>
  <c r="M116" i="2"/>
  <c r="O77" i="2"/>
  <c r="Q77" i="2"/>
  <c r="S77" i="2"/>
  <c r="M77" i="2"/>
  <c r="S57" i="2"/>
  <c r="O57" i="2"/>
  <c r="Q57" i="2"/>
  <c r="M57" i="2"/>
  <c r="Q29" i="2"/>
  <c r="O29" i="2"/>
  <c r="S29" i="2"/>
  <c r="M29" i="2"/>
  <c r="O17" i="2"/>
  <c r="S17" i="2"/>
  <c r="Q17" i="2"/>
  <c r="M17" i="2"/>
  <c r="O111" i="2"/>
  <c r="S111" i="2"/>
  <c r="Q111" i="2"/>
  <c r="M111" i="2"/>
  <c r="Q22" i="2"/>
  <c r="S22" i="2"/>
  <c r="O22" i="2"/>
  <c r="M22" i="2"/>
  <c r="O104" i="2"/>
  <c r="S104" i="2"/>
  <c r="Q104" i="2"/>
  <c r="M104" i="2"/>
  <c r="S82" i="2"/>
  <c r="Q82" i="2"/>
  <c r="O82" i="2"/>
  <c r="M82" i="2"/>
  <c r="Q120" i="2"/>
  <c r="O120" i="2"/>
  <c r="S120" i="2"/>
  <c r="M120" i="2"/>
  <c r="O56" i="2"/>
  <c r="Q56" i="2"/>
  <c r="S56" i="2"/>
  <c r="M56" i="2"/>
  <c r="S11" i="2"/>
  <c r="Q11" i="2"/>
  <c r="O11" i="2"/>
  <c r="M11" i="2"/>
  <c r="Q102" i="2"/>
  <c r="S102" i="2"/>
  <c r="O102" i="2"/>
  <c r="M102" i="2"/>
  <c r="Q39" i="2"/>
  <c r="O39" i="2"/>
  <c r="S39" i="2"/>
  <c r="M39" i="2"/>
  <c r="O43" i="2"/>
  <c r="S43" i="2"/>
  <c r="Q43" i="2"/>
  <c r="M43" i="2"/>
  <c r="S122" i="2"/>
  <c r="Q122" i="2"/>
  <c r="O122" i="2"/>
  <c r="M122" i="2"/>
  <c r="O75" i="2"/>
  <c r="Q75" i="2"/>
  <c r="S75" i="2"/>
  <c r="M75" i="2"/>
  <c r="Q47" i="2"/>
  <c r="O47" i="2"/>
  <c r="S47" i="2"/>
  <c r="M47" i="2"/>
  <c r="Q71" i="2"/>
  <c r="O71" i="2"/>
  <c r="S71" i="2"/>
  <c r="M71" i="2"/>
  <c r="Q69" i="2"/>
  <c r="O69" i="2"/>
  <c r="S69" i="2"/>
  <c r="M69" i="2"/>
  <c r="Q54" i="2"/>
  <c r="S54" i="2"/>
  <c r="O54" i="2"/>
  <c r="M54" i="2"/>
  <c r="Q30" i="2"/>
  <c r="O30" i="2"/>
  <c r="S30" i="2"/>
  <c r="M30" i="2"/>
  <c r="O59" i="2"/>
  <c r="S59" i="2"/>
  <c r="Q59" i="2"/>
  <c r="M59" i="2"/>
  <c r="O91" i="2"/>
  <c r="S91" i="2"/>
  <c r="Q91" i="2"/>
  <c r="M91" i="2"/>
  <c r="O121" i="2"/>
  <c r="Q121" i="2"/>
  <c r="S121" i="2"/>
  <c r="M121" i="2"/>
  <c r="O92" i="2"/>
  <c r="Q92" i="2"/>
  <c r="S92" i="2"/>
  <c r="M92" i="2"/>
  <c r="S72" i="2"/>
  <c r="Q72" i="2"/>
  <c r="O72" i="2"/>
  <c r="M72" i="2"/>
  <c r="Q94" i="2"/>
  <c r="S94" i="2"/>
  <c r="O94" i="2"/>
  <c r="M94" i="2"/>
  <c r="S33" i="2"/>
  <c r="Q33" i="2"/>
  <c r="O33" i="2"/>
  <c r="M33" i="2"/>
  <c r="O113" i="2"/>
  <c r="Q113" i="2"/>
  <c r="S113" i="2"/>
  <c r="M113" i="2"/>
  <c r="O24" i="2"/>
  <c r="Q24" i="2"/>
  <c r="S24" i="2"/>
  <c r="M24" i="2"/>
  <c r="O37" i="2"/>
  <c r="S37" i="2"/>
  <c r="Q37" i="2"/>
  <c r="M37" i="2"/>
  <c r="S88" i="2"/>
  <c r="Q88" i="2"/>
  <c r="O88" i="2"/>
  <c r="M88" i="2"/>
  <c r="Q118" i="2"/>
  <c r="S118" i="2"/>
  <c r="O118" i="2"/>
  <c r="M118" i="2"/>
  <c r="O28" i="2"/>
  <c r="S28" i="2"/>
  <c r="Q28" i="2"/>
  <c r="M28" i="2"/>
  <c r="S18" i="2"/>
  <c r="Q18" i="2"/>
  <c r="O18" i="2"/>
  <c r="M18" i="2"/>
  <c r="Q78" i="2"/>
  <c r="S78" i="2"/>
  <c r="O78" i="2"/>
  <c r="M78" i="2"/>
  <c r="O67" i="2"/>
  <c r="S67" i="2"/>
  <c r="Q67" i="2"/>
  <c r="M67" i="2"/>
  <c r="O23" i="2"/>
  <c r="Q23" i="2"/>
  <c r="S23" i="2"/>
  <c r="M23" i="2"/>
</calcChain>
</file>

<file path=xl/sharedStrings.xml><?xml version="1.0" encoding="utf-8"?>
<sst xmlns="http://schemas.openxmlformats.org/spreadsheetml/2006/main" count="1381" uniqueCount="849">
  <si>
    <t>SERVICIO NACIONAL DE APRENDIZAJE - SENA</t>
  </si>
  <si>
    <t>REGIONAL BOYACÁ</t>
  </si>
  <si>
    <t>CENTRO DE DESARROLLO AGROPECUARIO Y AGROINDUSTRIAL</t>
  </si>
  <si>
    <t>ITEM</t>
  </si>
  <si>
    <t>ELEMENTO</t>
  </si>
  <si>
    <t>DESCRIPCIÓN TECNICA</t>
  </si>
  <si>
    <t>UNIDAD DE MEDIDA</t>
  </si>
  <si>
    <t>CANTIDAD</t>
  </si>
  <si>
    <t>VALOR UNITARIO SIN IVA</t>
  </si>
  <si>
    <t>IVA 19%</t>
  </si>
  <si>
    <t>VALOR UNITARIO+(IVA)</t>
  </si>
  <si>
    <t>VALOR TOTAL</t>
  </si>
  <si>
    <t>CONTRATAR LA ADQUISICIÓN DE MATERIALES DE FORMACIÓN DIRIGIDOS A LOS PROGRAMAS DE FORMACIÓN Y UNIDADES PRODUCTIVAS DEL CENTRO DE DESARROLLO AGROPECUARIO Y AGROINDUSTRIAL DEL SENA REGIONAL BOYACÁ LOTE AGRICOLA, PECUARIO Y AGROINDUSTRIAL</t>
  </si>
  <si>
    <t>1) PROGRAMAS DE FORMACIÓN TITULADA Y COMPLEMENTARIA, ATENCIÓN A POBLACIÓN VICTIMA, PRODUCCIÓN DE CENTRO, ARTICULACIÓN QUE ATIENDE EL CENTRO DE DESARROLLO AGROPECUARIO Y AGROINDUSTRIAL DEL SENA, REGIONAL BOYACÁ ÁREA AGRICOLA</t>
  </si>
  <si>
    <t>Semilla de oregano</t>
  </si>
  <si>
    <t xml:space="preserve">Semilla seleccionada de orégano, registro ica pureza 95%. germinación de 90%, con fecha de prueba no mayor a 6 meses, presentación paquete por 0,3 gramos fecha de vencimiento 3 años mínimo a partir de la fecha de entrega </t>
  </si>
  <si>
    <t>Unidad</t>
  </si>
  <si>
    <t>Micorriza</t>
  </si>
  <si>
    <t>Inoculante biológico, con base en una mezcla de diferentes especies hongos formadores de micorrizas rbusculares de los géneros glomus spp., acaulospora spp., entrophosfora spp.; adaptados a diferentes propiedades del suelo lo cual le permite ser efectivo</t>
  </si>
  <si>
    <t>Kilo</t>
  </si>
  <si>
    <t>Biofertilizante humus</t>
  </si>
  <si>
    <t xml:space="preserve">Nitrogeno total: 1,9%. nitrogeno organico (n): 1,9%. fosforo total: 1,6%. carbono organico oxidable: 31,0%. relacion c / n: 16,0%
cenizas: 32,60%. humedad maxima: 15,0%. ph: 6,7. cic (meq/100gr): 58,95%. capacidad de retencion de agua: 243,9%. fertilizante de origen organico, con registro ica. presentacion:  bulto x 50 kg. </t>
  </si>
  <si>
    <t>Bulto</t>
  </si>
  <si>
    <t>Sulfato de magnesio</t>
  </si>
  <si>
    <t>Fertilizante edafico, fuente de lenta liberacion de magnesio,  composicion mgo 8 38%) fe como (fe2o5 6 al 10%)</t>
  </si>
  <si>
    <t>Sulfato de zinc</t>
  </si>
  <si>
    <t>Concentracion de zinc: 35%           formula znso4h2o      apariencia polvo,o cristales, color blanco, inoloro.  fertilizante foliar y edáfico solo o en mezclas</t>
  </si>
  <si>
    <t>Elementos menores completo</t>
  </si>
  <si>
    <t>Fertilizante edáfico granulado que contiene nitrógeno total (n) 8.0%, nitrógeno amoniacal (n) 1.0%, nitrógeno ureico (n) 7.0%, fósforo asimilable (p2o5) 5.0%, calcio (cao) 18.0%,  magnesio (mgo) 6.0%, azufre total (s) 1.6%, boro (b) 1.0 cobre (cu) 0.75 molibdeno (mo) 0.005 zinc (zn) 2.5</t>
  </si>
  <si>
    <t>Sulfato de cobre</t>
  </si>
  <si>
    <t>Polvo mojable. formulacion: cobre (sulfato tetracuprico tricalcico al 20%)</t>
  </si>
  <si>
    <t>Cascarilla de arroz</t>
  </si>
  <si>
    <t>Sustrato  para la preparacion de semilleros inherte libre de fitopatogenos % de  humedad inferior a 15%.</t>
  </si>
  <si>
    <t>Paca</t>
  </si>
  <si>
    <t>Microorganismos eficientes</t>
  </si>
  <si>
    <t>Microorganismos eficientes
ingrediente activo:
lactobacilluis casei: 1.0*106 ufc/ml
sacharomyces cerevisiae: 20*104 ufc/ml
rhodeseudomonas palustris 2.5*106 ufc/ml
grupo de bioinsumos: agente microbial inoculante biologico de uso agricola. composicion garantizada: lactobacilluis casei: 1.0*106 ufc/ml
sacharomyces cerevisiae: 20*104 ufc/ml
rhodeseudomonas palustris 2.5*106 ufc/ml
formulación: suspensión concentrada.
vida útil: 70 días. presentación galón.</t>
  </si>
  <si>
    <t>Hidrolato de ajo aji</t>
  </si>
  <si>
    <t>Extracto vegetal de ajo y aji ajo 54,2% (542 g/l), aji 43,4% (434 g/l)</t>
  </si>
  <si>
    <t>Litro</t>
  </si>
  <si>
    <t>Hongo bacillus thuringiensis</t>
  </si>
  <si>
    <t xml:space="preserve"> controlador biológico. insecticida biológico ingrediente activo: bacillus thuringiensis var. kurstaki, 32.000 unidades internacionales de potencia por mg. 6.4%. ingredientes aditivos: c.sp. 1 kg en formulación.</t>
  </si>
  <si>
    <t>Bolsa x 500 gr</t>
  </si>
  <si>
    <t>Boro</t>
  </si>
  <si>
    <t>Fertilizante. boro (b) 21% solubilidad 0.175 g/cm3 fertilizante polvo soluble  para aplicación edáfica.</t>
  </si>
  <si>
    <t>Polisombra negra</t>
  </si>
  <si>
    <t>Polisombra negra al 65%  de opacidad según requerimiento 4 mts de ancho x 100mts</t>
  </si>
  <si>
    <t>Rollo</t>
  </si>
  <si>
    <t>Tijera de podar</t>
  </si>
  <si>
    <t xml:space="preserve">Hojas de acero inoxidable con sistema de fácil boqueo. cuchillas de corte forjadas en acero al carbono de alta calidad. tiradores de aluminio forjado mango ergonómico. empuñaduras de vinilo peso 240 gramos. capacidad de corte 25 mm. sistema de amortiguación
</t>
  </si>
  <si>
    <t xml:space="preserve">Unidad </t>
  </si>
  <si>
    <t>Turba</t>
  </si>
  <si>
    <t>Turba rubia fertilizada moderadamente descompuesta con adición de nitrógeno, fósforo, potasio, magnesio, trazas de microelementos y agente humectante.
estructura fina de 0 – 5 mm ph 6, presentación por bulto 300 litros o 55 kg</t>
  </si>
  <si>
    <t>Fumigadora de 5 litros</t>
  </si>
  <si>
    <t>Capacidad del tanque 5 litros. tipo de pulverizador: manual de compresion previas. presion de trabajao 38 psi +/- 10%. fumigadora manual de 5 litros. material de la boquilla: metal. accesorios incluidos: boquilla, lanza, manguera. con boquilla regulable
 caracteristicas principales:</t>
  </si>
  <si>
    <t>Chorros de riego.</t>
  </si>
  <si>
    <t>Cinta riego x goteo. rollo de 1000 m, calibre 8 mil  goteros cada 20 cm, descarga 5 a 7 lph metro,  presión de trabajo 0,8 bar</t>
  </si>
  <si>
    <t>Aspersores de agua</t>
  </si>
  <si>
    <t>Aspersor plástico para riego de ½ pulgada, dos boquillas, alcance máximo de 8-12 metros</t>
  </si>
  <si>
    <t>Bolsa plástica – bolsa de kilogramo para encapachar</t>
  </si>
  <si>
    <t>Bolsas en polietileno negro de baja densidad, perforadas para el drenaje de agua. con fuelle, el cual es un doblez lateral hacia dentro que ayuda a reforzar la estructura de la bolsa. ancho: 6 pulgadas. largo: 8 pulgadas. calibre: 2. bolsas plasticas perforadas con fuelle. color: negro. material: plastico. paquete por 100 unidades</t>
  </si>
  <si>
    <t>Navaja de injertar</t>
  </si>
  <si>
    <t>Navaja de: 100 mm- ancho 12 mm, altura:22 mm- peso neto: 36 g en acero inoxidable.</t>
  </si>
  <si>
    <t>Guantes de caucho</t>
  </si>
  <si>
    <t>Guante de caucho para proteccion de solventes, desinfectantes y agroquimicos. guantes de nitrilo, 35 cm de largo. relieve suave para el agarre. están fabricados con un compuesto de nitrilo de alto rendimiento.
resisten aromácos, solventes de petróleo, cáuscos y grasas animales, ofrecen buena protección contra rasgaduras, perforaciones, abrasión y cortes. no causan
dermas de contacto. los materiales y componentes cumplen con los reglamentos de la fda para el contacto
con los alimentos.
resistencia a la abrasión : 3
resistencia al corte : 1
resistencia al desgarro : 0
resistencia a perforación : 1</t>
  </si>
  <si>
    <t>Trichoderma</t>
  </si>
  <si>
    <t>Ingrediente activo:trichoderma harzianum  50 % . ingrediente aditivo:50% de activador energético (carbohidrato). concentracion: 9x10 8esporas / gramo . germinación: 85 % entre 24 y 48 horas. pureza: 85 - 95 %. debe tener registro ica</t>
  </si>
  <si>
    <t>Libra</t>
  </si>
  <si>
    <t>Beauveria bassiana</t>
  </si>
  <si>
    <t>Agente de control biologico (agente microbiano). 1 x 10⁸ conidias viables/g 20%</t>
  </si>
  <si>
    <t>Cal apagada bulto 50kg</t>
  </si>
  <si>
    <t>Hidroxido de calcio utilizado como adherente en la
fabricación de bloques multinutrional. Bulto x 50kg.</t>
  </si>
  <si>
    <t>Cal viva bulto 50kg</t>
  </si>
  <si>
    <t>Caliza calcinada, la mayor parte de la cual es oxido de calcio u oxido de calcio enlazado con oxido de magnesio y que es capaz de hidratarse con agua.</t>
  </si>
  <si>
    <t>Fertilizante edafico  de elementos menores hidrocomplex</t>
  </si>
  <si>
    <t>Combinación de nitrógeno (n), fósforo (p) y potasio
(k) diseñada para maximizar el rendimiento y la calidad del cultivo. Está formulada para responder a las necesidades específicas del cultivo.a hydrocomplex es una de las fuentes más eficientes de
n, p y k disponibles en el mercado.</t>
  </si>
  <si>
    <t>Fertilizante organico mineral</t>
  </si>
  <si>
    <t>Fertilizante  tipo elemento consumo presentacion bulto x 50 kilos unidad de medida x bulto clase
biofertilizante de compost nombre humus</t>
  </si>
  <si>
    <t>Dap</t>
  </si>
  <si>
    <t>Fertilizante granulado para aplicación al suelo, con una alta concentración integral de nitrógeno y
fósforo.</t>
  </si>
  <si>
    <t>Fertilizante edafico  de elementos npk sembramon</t>
  </si>
  <si>
    <t>Fertilizante complejo compuesto npk. Sembramon 12-20-12-3 ha sido diseñado para aplicarse en
proceso de siembra en los cultivos</t>
  </si>
  <si>
    <t>Fertilizante radicular - razormin</t>
  </si>
  <si>
    <t>Fertilizante líquido formulado a partir de aminoácidos, macro y micronutrientes, que producen un espectacular desarrollo tanto radicular como de la
parte aérea de las plantas y una mejor producción</t>
  </si>
  <si>
    <t>Kit de protección y fumigación</t>
  </si>
  <si>
    <t>Incluye: escafandra: elaborada en tela anti-fluidos 90% poliéster , 10% acrilato. Esto permite confort y frescura, repeliendo los líquidos. Gafas: ajustables, con protección uv, antiempañantes. Guantes: fabricados en nitrilo flocado, material que ofrece efectiva protección al ataque químico y buena resistencia al daño mecánico. El flocado permite la efectiva absorción del sudor y fácil postura.
Tapabocas: protección respiratoria de 3 capas de fieltro con filtro de carbón activado. Pantalón:parte superior elaborado en tela anti-fluidos 90% poliéster, 10% acrílico, parte inferior en p.v.c. calibre 12 impermeable. Permite confort y frescura. Talla única. Camisa antifluidos: elaborada en tela anti-fluidos 90% poliéster , 10% acrilato. Esto permite confort y
frescura, repeliendo los líquidos.</t>
  </si>
  <si>
    <t>Unidades</t>
  </si>
  <si>
    <t>Semilla de arveja</t>
  </si>
  <si>
    <t>Santa isabel, sin deformaciones decoloración del grano, libre de materiales extraños, de hongos,
bacterias y virus transmisibles, de alto rendimiento</t>
  </si>
  <si>
    <t>Bolsa por un kilogramo</t>
  </si>
  <si>
    <t>Semilla de lachuga morada crespa</t>
  </si>
  <si>
    <t>Semilla de lechuga morada crespa, con registro ica, presentación paquete bolsa por 100 gramos.
Fecha de vencimiento 3 años mínimo a partir de la fecha de entrega anexar ficha técnica y ficha de seguridad fecha de vencimiento 3 años mínimo a partir de la fecha de entrega anexar ficha técnica y ficha de seguridad</t>
  </si>
  <si>
    <t>Bolsa por 20 gramos</t>
  </si>
  <si>
    <t>Turba rubia</t>
  </si>
  <si>
    <t>Es un sustrato de cultivo profesional, para un uso general, turba rubia 100% , ph 5,1 -6,0, estructura de 0-10mm, c.e.0,8-1,2 ms/cm materia seca  55-75 g/l
.con usos para plantulaciòn de hortalizas de hoja, flor y fruto, asì como para propagaciòn de frutales.
Presentación : pacas comprimidas de 300 l con peso de 50-55 kg con registro de importación ica</t>
  </si>
  <si>
    <t>Bolsa cafetera</t>
  </si>
  <si>
    <t>Bolsa de polietileno negro dimensión: 17 cm x 23 cm
capacidad 1 libra. Calibre 2 con fuelle y perforaciones.</t>
  </si>
  <si>
    <t>Paquete x 100
unidades</t>
  </si>
  <si>
    <t>Herbicida glifosato 40,5 % (n- fosfonometil glicina, sal
amónica)</t>
  </si>
  <si>
    <t>herbicida de uso agrícola, no selectivo, para el control post-emergente de las malezas anuales y
perennes.</t>
  </si>
  <si>
    <t>Agente microbiano entomopatógeno</t>
  </si>
  <si>
    <t>Bioinsumo de uso agrícola en polvo mojable.  Es un insecticida biológico elaborado a base de la mezcla de los hongos beauveria bassiana, metarhizium anisopliae, lecanicillium lecanii y la bacteria bacillus thuringiensis, ideales para el control de insectos plaga
en diferentes cultivos</t>
  </si>
  <si>
    <t>Paquete x 500 gramos</t>
  </si>
  <si>
    <t>Bandeja plastica de
propagación</t>
  </si>
  <si>
    <t>Bandeja plastica de propagación forestal de 18
cavidades</t>
  </si>
  <si>
    <t>Canastillas plasticas carullera</t>
  </si>
  <si>
    <t>Canastilla plástica carullera, aplilable, capacidad 22 kg, medidas 25cmx40cmx60cm</t>
  </si>
  <si>
    <t>Bolsa forestal</t>
  </si>
  <si>
    <t>Bolsa 7cm x 14cm con fuelle incluido</t>
  </si>
  <si>
    <t>Paquete x 100</t>
  </si>
  <si>
    <t>Tierra negra</t>
  </si>
  <si>
    <t>Tierra negra de paramo,   viaje por 6 metros cubicos,
libre de plagas y enfermedades.</t>
  </si>
  <si>
    <t>Viaje</t>
  </si>
  <si>
    <t>Semilla de lechuga verde crespa</t>
  </si>
  <si>
    <t>Semilla de lachuga de hoja verde crespa, con registro ica, presentación paquete bolsa por 100 gramos fecha de vencimiento 3 años mínimo a partir de la fecha de entrega
anexar ficha técnica y ficha de seguridad</t>
  </si>
  <si>
    <t>Bolsa por 100 gramos</t>
  </si>
  <si>
    <t>Semilla de repollo morado</t>
  </si>
  <si>
    <t>Semilla seleccionada de repollo morado, registro ica, pureza 95%, germinación 95%, con fecha de análisis no mayor a 6 meses. Presentación sobre 100 gramos. Fecha de vencimiento 3 años mínimo a partir de la fecha de entrega anexar ficha técnica y ficha de seguridad</t>
  </si>
  <si>
    <t>Sobre por 100 gramos</t>
  </si>
  <si>
    <t>Semilla de mejorana</t>
  </si>
  <si>
    <t>Semilla seleccionada de mejorana, registro ica pureza 95%. Germinación de 90%, con fecha de prueba no mayor a 6 meses, presentación paquete por 10 gramos fecha de vencimiento 3 años mínimo a partir de la fecha de entrega anexar ficha técnica y ficha de seguridad</t>
  </si>
  <si>
    <t>Paquete por 10 gramos</t>
  </si>
  <si>
    <t>Fertilizante compuesto para fertiriego</t>
  </si>
  <si>
    <t>Fertilizante solido compuesto con contenido de nitrogeno, fosforo, potasio y elementos menores para fertirriego  con registro ica fecha de vencimiento 3 años mínimo a partir de la fecha de entrega
anexar ficha técnica y ficha de seguridad</t>
  </si>
  <si>
    <t>Bolsa por25 kilos</t>
  </si>
  <si>
    <t>Fertilizante compuesto grado 15-15-15</t>
  </si>
  <si>
    <t>Fertilizante compuesto 15-15-15 con registro ica fecha de vencimiento 3 años mínimo a partir de la fecha de entrega anexar ficha técnica y ficha de seguridad</t>
  </si>
  <si>
    <t>Bulto por 50 kilos</t>
  </si>
  <si>
    <t>Bandeja  para germinación 2</t>
  </si>
  <si>
    <t>Bandejas de germinación por 200 cavidades. Dimensiones 55.5 x 29 cms; altura de la bandeja 5 cms; dimensiones de la cavidad 2,5 x 2,5 cms.</t>
  </si>
  <si>
    <t xml:space="preserve">NITRATO DE CALCIO </t>
  </si>
  <si>
    <t>fertilizante especialmente diseñado para el aporte de calcio soluble y nitrógeno nítrico de alta solubilidad para aplicación en fertirriego o edáficas que requieren alta pureza y solubilidad. Fecha de vencimiento 3 años mínimo a partir de la fecha de entrega</t>
  </si>
  <si>
    <t>BULTO 25 KG</t>
  </si>
  <si>
    <t xml:space="preserve">UREA </t>
  </si>
  <si>
    <t>ferlizante    Fertilizantes de nitrógeno uréico   compisicion   46%  nitrogeno  Fecha de vencimiento 3 años mínimo a partir de la fecha de entrega</t>
  </si>
  <si>
    <t>BULTO 50 KG</t>
  </si>
  <si>
    <t>Polisombra</t>
  </si>
  <si>
    <t>Malla polisombra 47% (tejido raschell)</t>
  </si>
  <si>
    <t>Rollo 4m x
100m</t>
  </si>
  <si>
    <t>Bandeja  para germinación 1</t>
  </si>
  <si>
    <t>Bandejas de germinación por 128 cavidades. Dimensiones 55.5 x 29 cms; altura de la bandeja 5 cms; dimensiones de la cavidad 3 x 3 cms; volumen
de la cavidad 21 cc; plantas por metro cuadrado 795</t>
  </si>
  <si>
    <t>Aspersor para riego 1/2
pulgada</t>
  </si>
  <si>
    <t>Aspersor plastico para riego 1/2`x90° marca griven a
145-lm995b</t>
  </si>
  <si>
    <t>Balde aforado</t>
  </si>
  <si>
    <t>Recipiente de plástico de diferentes colores con capacidad de 12 litros, con pico para evitar derrames al momento de verter líquidos, con medidas en su
interior para la medición en litros</t>
  </si>
  <si>
    <t>Bolsa negra para encapachar</t>
  </si>
  <si>
    <t>Bolsa negra  9cm x18 cm calibre 1.5</t>
  </si>
  <si>
    <t>Cinta para injerto</t>
  </si>
  <si>
    <t>Cintelita plantica semielastica para amarre de injertos, material polietileno, color transparente</t>
  </si>
  <si>
    <t>Rollo por 100
metros</t>
  </si>
  <si>
    <t>Manguera riego de 16 mm -1</t>
  </si>
  <si>
    <t>Manguera flexible peletizada color negro, diseñada para riego por goteo, aspersión, micro aspersión o nebulización, el cual es apto para soportar altas presiones de agua, todo tipo de terrenos o climas. Tiempo util de vida aproximado: 3 años.
Dimensiones: - exterior: 16mm o 1/2-- interior: 14mm - calibre 45 milímetros - espesor: 1mm.</t>
  </si>
  <si>
    <t>Rollo de 15 metros</t>
  </si>
  <si>
    <t>Bolsa negra de 10cm x 10cm para encapachar</t>
  </si>
  <si>
    <t>Bolsa negra perforada de 10cm de ancho x 10cm de alta para encapachar, calibre 4 presentación paquete
por 100 unidades.</t>
  </si>
  <si>
    <t>Paquete por 100 unidades</t>
  </si>
  <si>
    <t>Poma  de riego de  1000
huecos</t>
  </si>
  <si>
    <t>Poma  de riego de  1000 huecos para manguera de riego</t>
  </si>
  <si>
    <t>2) PROGRAMA DE FORMACION CAMPESENA - AGRICOLA</t>
  </si>
  <si>
    <t xml:space="preserve">Semilla seleccionada de orégano, registro ica pureza 95%. germinación de 90%, con fecha de prueba no mayor a 6 meses, presentación paquete por 0,3 gramos
fecha de vencimiento 3 años mínimo a partir de la fecha de entrega </t>
  </si>
  <si>
    <t>Semilla de manzanilla</t>
  </si>
  <si>
    <t xml:space="preserve">Semilla seleccionada de manzanilla, registro ica, pureza 95%, germinacion 85%.presentación, sobre por 5 gramos
fecha de vencimiento 3 años mínimo a partir de la fecha de entrega </t>
  </si>
  <si>
    <t>Capacidad del tanque 5 litros. tipo de pulverizador: manual de compresion previas. presion de trabajao 38 psi +/- 10%. fumigadora manual de 5 litros. material de la boquilla: metal. accesorios incluidos: boquilla, lanza, manguera. con boquilla regulable</t>
  </si>
  <si>
    <t xml:space="preserve"> bandejas plásticas germinadoras</t>
  </si>
  <si>
    <t xml:space="preserve"> bandejas plásticas  germinadoras de 128 cavidades con perforaciones.</t>
  </si>
  <si>
    <t>Serrucho soqueador</t>
  </si>
  <si>
    <t>Serrucho conuna hoja inoxidable cromada de acero templado de máxima calidad. con dientes profundos y anchos, mango confortable, antideslizante plastico</t>
  </si>
  <si>
    <t>Guante de caucho para proteccion de solventes, desinfectantes y agroquimicos. guantes de nitrilo, 35 cm de largo. relieve suave para el agarre. están fabricados con un compuesto de nitrilo de alto rendimiento.
resisten aromácos, solventes de petróleo, cáuscos y grasas animales, ofrecen buena protección contra rasgaduras, perforaciones, abrasión y cortes. no causan dermas de contacto. los materiales y componentes cumplen con los reglamentos de la fda para el contacto
con los alimentos.
resistencia a la abrasión : 3
resistencia al corte : 1
resistencia al desgarro : 0
resistencia a perforación : 1</t>
  </si>
  <si>
    <t>1) PROGRAMAS DE FORMACIÓN TITULADA Y COMPLEMENTARIA, ATENCIÓN A POBLACIÓN VICTIMA, PRODUCCIÓN DE CENTRO, ARTICULACIÓN QUE ATIENDE EL CENTRO DE DESARROLLO AGROPECUARIO Y AGROINDUSTRIAL DEL SENA, REGIONAL BOYACÁ ÁREA PECUARIA</t>
  </si>
  <si>
    <t>Aceite mineral</t>
  </si>
  <si>
    <t>Lubricanle inoloro, incoloro.Ppresentacion frasco X500ml</t>
  </si>
  <si>
    <t>FRASCO</t>
  </si>
  <si>
    <t>Empaque individual, resistente a la manipulación, estériles, envase de PVC transparente, para un solo uso, estéril, atóxico, apirógenos, hipoalergénico. Hecho en acero inoxidable, conector Luer Lock, protector plástico que proteje la cánula,</t>
  </si>
  <si>
    <t>UNIDAD</t>
  </si>
  <si>
    <t>Agujas hipodérmicas de 1/2" calibre 18</t>
  </si>
  <si>
    <t xml:space="preserve">Empaque individual, resistente a la manipulación, estériles, envase de PVC transparente, para un solo uso, estéril, atóxico, apirógenos, hipoalergénico. Hecho en acero inoxidable, conector Luer Lock, protector plástico que proteje la cánula. </t>
  </si>
  <si>
    <t>Albendazol: Suspensión oral de uso antiparasitario interno para bovinos y ovinos</t>
  </si>
  <si>
    <t>Albendazol: Suspensión oral de uso antiparasitario interno para bovinos y ovinos. Cada 100 ml de suspensión contiene: Albendazol de mínimo 25%+ cobalto, excipientes c.s.p. registro ICA con fecha de vencimiento superior a dos años al momento de la entrega. Frasco por 250 ml</t>
  </si>
  <si>
    <t>ALIMENTADOR TIPO CUADRO EN ACRÍLICO</t>
  </si>
  <si>
    <t>CON CAPACIDAD DE 1,5–1,8 LT (APICULTURA) - Unidad</t>
  </si>
  <si>
    <t>Antibacteriano en solución oral compuesto de enrofloxacina: 10 g, excipientes c.s.p. 250 ml</t>
  </si>
  <si>
    <t>Antibiótico oral de amplio espectro a base de enrofloxacina, por cada 100 ml del producto, 10 g son enrofloxacina. fecha de vencimiento: mínimo 12 meses posterior a su entrega. Presentacion frasco X250 ml</t>
  </si>
  <si>
    <t>Antibiótico a base de oxitetraxiclina 100 mg/ml</t>
  </si>
  <si>
    <t>Antibiótico a base de oxitetraxiclina 100 mg/ml: Antibiótico de amplio espectro bacteriostático inhibidor de la síntesis proteica bacteriana a base de oxitetraxiclina clorhidrato 100 mg/ml inyectable registro ICA vigente, fecha de vencimiento mayor o igual a 2 año al momento de la entrega. Garrafa/frasco por 100 ml</t>
  </si>
  <si>
    <t>Anticoccidial</t>
  </si>
  <si>
    <t>Suspensión oral para bovino, porcino y ovino, sustancia activa toltrazurilo frasco por 100 ml</t>
  </si>
  <si>
    <t>Antiespumante Antiflatulento
Frasco Por
120 Ml</t>
  </si>
  <si>
    <t>Polioxietileno Sorbitan Momooleato 39.6g, Excipientes Csp
120 Ml</t>
  </si>
  <si>
    <t>Antiestrés en polvo soluble compuesto de vitamina a 500.000 ui, vitamina d 50.000 UI, vitamina K 500 UI, vitamina K3 (menadiona) 300 mg, vitamina C 2.000 mg, vitamina B2 (riboflavina) 200 mg, vitamina b12, (cianocobalamina) 500 mcg. cloruro de sodio 1.800. sobre x 25 g</t>
  </si>
  <si>
    <t>antiestrés en polvo soluble compuesto de vitamina a 500.000 UI, vitamina d 50.000 UI, vitamina k3 500 UI, vitamina k (menadiona) 300 mg, vitamina c 2.000 mg, vitamina B2 (riboflavina) 200 mg, vitamina B12, (cianocobalamina) 500 mcg. cloruro de sodio 1.800 mcg, cloruro de potasio 1.900 mcg, excipientes c.s.p. 100 g. fecha de vencimiento: mínimo 12 meses posterior a su entrega. sobre x 25 g</t>
  </si>
  <si>
    <t>SOBRE</t>
  </si>
  <si>
    <t>Antimastítico Tratamiento
Jeringa Para Aplicación
Intramamaria</t>
  </si>
  <si>
    <t>Cefalexina Monohidrato 200 Mg, Kanamicina (Como
Monosulfato) 100000 UI para tratamientos de mastitis . Caja X 4 geringas</t>
  </si>
  <si>
    <t>Caja</t>
  </si>
  <si>
    <t>Azul de metileno</t>
  </si>
  <si>
    <t xml:space="preserve">  Colorante orgánico con propiedades antisépticas y utilizado para teñir o marcar. Frasco x 100ml</t>
  </si>
  <si>
    <t>Bascula para pesar animales</t>
  </si>
  <si>
    <t>Bascula electronica digital de colgar, pantalla, fuente: baterias AAA, capacidad: 50 kg, gancho colgante.</t>
  </si>
  <si>
    <t>Bebederos automático de campana.</t>
  </si>
  <si>
    <t>Bebedero automatico de campana, fabricado en un material resistente, con sistema de válvula integrada, ideal para el suministro constante de agua limpia y saludable a las aves de galpón.</t>
  </si>
  <si>
    <t xml:space="preserve">Cal viva </t>
  </si>
  <si>
    <t>Polvo blanco, cuyo componente principal es el oxido de calcio, producido a partir de la calcinación de las calizas. Es un producto muy higroscópico.</t>
  </si>
  <si>
    <t>Camisa
Sanitaria
Caja Por 100
Und</t>
  </si>
  <si>
    <t>Vaina Para Protección Higíenica. Presentación En Rollo
De 80 O 100 Unidades.</t>
  </si>
  <si>
    <t xml:space="preserve"> Rollo</t>
  </si>
  <si>
    <t>Cateter de Inseminación Artificial</t>
  </si>
  <si>
    <t xml:space="preserve">Cateter rigido de plastico para lavado intra-uterino en hembras bovinas. Largo 53cm  aprox.  BolsaX 25 unidades </t>
  </si>
  <si>
    <t>PAQUETE</t>
  </si>
  <si>
    <t>CEPILLO DESABEJAR (DOBLE HILERA CABALLO)</t>
  </si>
  <si>
    <t>cepillo para manejo apícola, de cerdas suaves de doble hilera "caballo"</t>
  </si>
  <si>
    <t>CHAPETAS PARA IDENTIFICACION DE GANADO BOVINO(GRANDE)</t>
  </si>
  <si>
    <t>CHAPETAS IDENTIFICACIÓN CON BOTÓN DE SEGURIDAD INVIOLABLE NUMERACIÓN sin marcacion: MATERIAL: DISEÑADAS EN POLIURETANO DE ALTA CALIDAD ESPECIALMENTE TRATADO CON ADITIVOS QUE LO PROTEGEN DE LA ACCIÓN DEL SOL, FLEXIBILIDAD Y RESISTENCIA NECESARIOS PARA EVITAR DAÑOS EN LAS OREJAS DE LOS ANIMALES, REFORZADA EN LA PARTE SUPERIOR SOPORTAR PESO HASTA 30 KG DE PRESIÓN: EN EL MOMENTO DE LA APLICACIÓN DE LA OREJERA UN RODAMIENTO PLÁSTICO (EN FORMA DE ANILLO) LOCALIZADO EN EL INTERIOR DE LA CABEZA DE LA OREJERA SE CIERRA EN TORNO DE LA PUNTA DEL MACHO, EVITANDO QUE LAS PIEZAS CEDAN Y SE ABRAN PERMITIENDO LA TOTAL ROTACIÓN DE LA OREJERA INVIOLABILIDAD: LA OREJERA BAJO CUALQUIER INTENTO DE FORZAR EL CONJUNTO, SE INDUCE LA RUPTURA DE LAS PIEZAS IMPOSIBILITANDO SU REUTILIZACIÓN. 
CONJUNTO OREJERA HEMBRA MEDIANA/ MACHO MEDIANO. Presnetacion Bolsa X 100 unidades</t>
  </si>
  <si>
    <t>chapetas para identificacion de ganado ovino- caprino(pequeño)</t>
  </si>
  <si>
    <t>Chapetas identificación con botón de seguridad inviolable numeración y marcación tipo láser: material: diseñadas en poliuretano de alta calidad especialmente tratado con aditivos que lo protegen de la acción del sol, flexibilidad y resistencia necesarios para evitar daños en las orejas de los animales, reforzada en la parte superior soportar peso hasta 30 kg de presión: en el momento de la aplicación de la orejera un rodamiento plástico (en forma de anillo) localizado en el interior de la cabeza de la orejera se cierra en torno de la punta del macho, evitando que las piezas cedan y se abran permitiendo la total rotación de la orejera inviolabilidad: la orejera bajo cualquier intento de forzar el conjunto, se induce la ruptura de las piezas imposibilitando su reutilización. marcaje: la numeración viene impresa con rayo laser y reforzada con chorro de tinta para mejorar su visibilidad. conjunto orejera hembra mediana/ macho mediano. Paquete x 100 unidades</t>
  </si>
  <si>
    <t>CINTA BOVINOMETRICA PARA PESAJE</t>
  </si>
  <si>
    <t xml:space="preserve">cinta metrica pesadora que contine datos par pesar 4 tipos de ganado; por una cara pude pesa ganado cebu y criollo obteniendo el peso en Kilos, libras y arrobas, ademas de octener el perimetro toraxico animal dado en centimetros. Por l otra cara obtendra el peso del ganado doble proposito y lechero dado en kilo, libras y arrobas con el perimetro toraxico en pulgadas.   </t>
  </si>
  <si>
    <t>unidad</t>
  </si>
  <si>
    <t>CINTA FAMACHA</t>
  </si>
  <si>
    <t>Cinta para estandarizar los niveles de anemia, según los colores de la conjuntiva.</t>
  </si>
  <si>
    <t>Cinta porcina pesadora</t>
  </si>
  <si>
    <t>herramienta para obtener el peso de porcinos en pie de diferentes razas, pietrain, yorkshire, landrace, san pedreño sin utilizar báscula. contiene datos para pesar porcinos, obteniendo el peso en kilos y libras, además de obtener el perímetro torácico del animal dado en cm y pulgadas. trae información de los parámetros reproductivos en porcinos</t>
  </si>
  <si>
    <t>Complejo B oral</t>
  </si>
  <si>
    <t>Complejo b oral x galón ácido pantoténico 200 mg biotina 45 mg tiamina clorhidrato (b1) 150 mg riboflavina (b2) 72 mg piridoxina clorhidrato (b6) 72 mg cianocobalamina (b12) 320 mcg niacinamida 2.200 mg glicerofosfato de calcio 1.000 mg glicerofosfato de manganeso 100 mg glicerofosfato de potasio 75% 100 mg glicerofosfato de sodio 1.800 mg ácido cítrico anhidro 85 mg ácido láctico 85% 2.000 mg excipientes csp 100 ml. Presentacion frasco X 100ml</t>
  </si>
  <si>
    <t>Contenedor de residuos peligrosos</t>
  </si>
  <si>
    <t>Guardian 1 Litro Recipiente para Cortopunzantes
Material Plastico Polipropileno
alto 155 mm
Peso 85 gramos
Capacidad 1 Litro
Color Rojo</t>
  </si>
  <si>
    <t>desinfectante liquido sellador de pezones x galón x 3,78 litros</t>
  </si>
  <si>
    <t xml:space="preserve"> Desinfectante para uso externo y antiseptico en el presellado y sellado de pezones.s fecha de vencimiento: minimo 12 meses posterior a su entrega. galon x 3, 78 litros</t>
  </si>
  <si>
    <t>GALON</t>
  </si>
  <si>
    <t>Desinfectantes de superficies para uso médico</t>
  </si>
  <si>
    <t>Desinfectante yodado al 5% Solución Bactericida, Viricida y Fungicida Desinfectante para uso externo. Producto color oscuro y olor penetrante. gararfa X  1 litro</t>
  </si>
  <si>
    <t>GARRAFA</t>
  </si>
  <si>
    <t>Endoectopar
asiticida
Ivermectina
3,15x 500 Ml</t>
  </si>
  <si>
    <t>Antiparasitario Inyectable De Amplio Espectro Para Uso En
Bovinos Y Cerdos A Base De Ivermectina A Razón De
31,5 Gramos Por Litro, Equivalente A 3,15%, Registro Ica
Vigente, Fecha De Vencimiento Mayor O Igual A 1 Año Al
Momento De La Entrega. Frasco De 500 Ml.</t>
  </si>
  <si>
    <t>Equipo para apicultura</t>
  </si>
  <si>
    <t>Rotulador Marcador  de Reinas COLOR AZUL de pintura base al agua de punta gruesa. Es utilizado para el marcaje de las reinas de tal manera que se pueda identificar el año de fecundación de la misma. La marca de color se realiza en el lomo superior de la abeja reina. No contamina ni mata abeja. Presentacion Unidad</t>
  </si>
  <si>
    <t>Equipo para identificacion de ganado</t>
  </si>
  <si>
    <t xml:space="preserve">Pinza Chapeteadora, Perforador de orejas, Aplicado de diferentes tipos de aretes / Orejeras para ganado. Materiales: Metal - Plastico. Con aguja de repuesto. </t>
  </si>
  <si>
    <t>Lapiz marcador  no permanente de animales, de cera de hidrocarburos combinadas con pigmentos y colorantes de alta calidad.</t>
  </si>
  <si>
    <t>Espátula desoperculadora</t>
  </si>
  <si>
    <t>Se utiliza para retirar la cera de las celdas de la colmena y obtener la miel,Peine desorespeculador con dientes metálicos y mango ergonómico de plástico</t>
  </si>
  <si>
    <t xml:space="preserve">Guantes esteriles de latex </t>
  </si>
  <si>
    <t xml:space="preserve">Guantes para examen de  látex,  ambidiestros. Caja por 100 talla M </t>
  </si>
  <si>
    <t>CAJA</t>
  </si>
  <si>
    <t>Harina de alfalfa bulto x 40kg</t>
  </si>
  <si>
    <t>La harina de alfalfa es el producto obtenido del secado y la molienda de la alfalfa (Medicago sativa L.) deshidratada. La harina de alfalfa se emplea en la alimentación animal. La harina de alfalfa se clasifica según la procedencia de la planta, en tipo 1 y 2. Olor y color: característico de la alfalfa deshidratada. Apariencia: polvo. No debe ser pegajosa. La harina de alfalfa debe estar libre de impurezas, quemaduras, plagas y patógenos. La harina alfalfa debe mantenerse empacado en condiciones de humedad y limpieza que garanticen su conservación. Presentacion Bulto X 40 Kilogramos</t>
  </si>
  <si>
    <t>ivermectina al 1%</t>
  </si>
  <si>
    <t>Antiparasitario Inyectable De Amplio Espectro Para Uso En Bovinos Y Cerdos A Base De Ivermectina A Razón De 1,0 Gramos Por Litro, Equivalente A 1%, Registro ICA Vigente, Fecha De Vencimiento Mayor O Igual A 1 Año al
Momento De La Entrega. Frasco De 100 Ml.</t>
  </si>
  <si>
    <t>Jeringa con aguja para uso médico de 10 ml</t>
  </si>
  <si>
    <t>Jeringa con aguja para uso médico de 10 ml: Jeringa con aguja desechable estéril graduada de 10 ml, con cuerpo en polipropileno, embolo en polipropileno, superficie interna lubricada con aceite de silicona y empaquete individual compuesto por pvc de 10 ml sin embolo de caucho.</t>
  </si>
  <si>
    <t>LAMINA DE CERA (PARA APICULTURA).</t>
  </si>
  <si>
    <t xml:space="preserve"> Lámina de será estampada para cuadro de alza profunda con una medida de 42 × 20 cm y 5, 4 mm de la celdillas</t>
  </si>
  <si>
    <t>Lona tipo elemento consumo unidad de medida unidad</t>
  </si>
  <si>
    <t>Lona verde para cerramiento, Tela verde para cerramiento en presentación de rollo de 2,1 m de ancho X 50 m de largo. Tratada con aditivos con protección a los rayos UV, hecho en plastico ideal para
cultivos, gallineros y construcción. Presentacion rollo X 50 metros de largo</t>
  </si>
  <si>
    <t xml:space="preserve">rollo </t>
  </si>
  <si>
    <t>Mangas para palpación ultrasensibles</t>
  </si>
  <si>
    <t xml:space="preserve">Guantes/ manga para palpacion rectal de uso veterinario bolsa. Caja por 100 unidades </t>
  </si>
  <si>
    <t>Manilas trenzada de 15 metros de largo</t>
  </si>
  <si>
    <t>manila trenzada de gran resistencia a la rotura y suavidad al tacto, diseñada para el manejo de animales, su fina textura previene el maltrato, fibra polipropileno, 12 hebras, calibre 8mm . Por 15 metros de largo</t>
  </si>
  <si>
    <t>ROLLO</t>
  </si>
  <si>
    <t>medidor de pH</t>
  </si>
  <si>
    <t>Medidor Digital De Ph Metro Con Buffer De Calibración</t>
  </si>
  <si>
    <t>Melaza de caña</t>
  </si>
  <si>
    <t xml:space="preserve">Liquido viscoso caracteristico agradable , No debe oler a fermentedo 
dulce ligeramente amargo no debe saber a agrio o acido, color café oscuro debe ser de una consistencia hilante y medianamente densa. azucares totales minimo 45%;  grados brix minimo 75;  cenizas maxino 16%;  humedad maxina 27 % (a110 grados centigrados); densidad 1,4; registro sanitario;  el producto debe tener por lo menos el 75% de su vida util.  </t>
  </si>
  <si>
    <t>Bolsa por 30 kilos</t>
  </si>
  <si>
    <t xml:space="preserve">Mentol ungüento </t>
  </si>
  <si>
    <t>Mentol ungüento : Mentol ungüento . Analgésico,antiflogística, antinflamatoria,compuesta por mentol 1.0 g, alcanfor 5.0 g, guayacol 3.0 g, salicilato de metilo 10.0 g, trementina 3.0 g, excipientes c.s.p. 100.0 g, ungüento. Registro ICA vigente, fecha vencimiento mayor o igual a 2 años al momento de la entrega. Frasco por 220 Gramos</t>
  </si>
  <si>
    <t>Mezclas de nitrógeno – fósforo – potasio – npk</t>
  </si>
  <si>
    <t>Fertilizante compuesto 31-8-8-2   composición ; nitrógeno 31% fósforo asimilable, 8% potasio soluble 8% , Magnesio2% estado compuesto:  granulado aplicación: edáfica olor: sin olor usos: fertilizante de propósito general utilizado para una amplia gama de cultivos no es inflamable, ni explosivo con registro ICA. Presentacion bulto x 50 kilogramos.</t>
  </si>
  <si>
    <t>BULTO</t>
  </si>
  <si>
    <t>Multivitaminico + Aminoácidos</t>
  </si>
  <si>
    <t xml:space="preserve">
Vitamínico Con Aminoácidos. Hidrolizado de proteínas animales (19 aminoácidos), Vitamina A, Vitamina D3, Tiamina, Riboflavina Piridoxina, Cianocobalamina, Biotina, Inositol, Menadiona, Nicotinamida, D-Pantenol. Frascos  100 ml </t>
  </si>
  <si>
    <t>Paleta o raqueta para mastitis test</t>
  </si>
  <si>
    <t>Raqueta test mastitis.
para prueba de campo usada en la deteccion precoz de la mastitis subclinica en bovinos color negra x und</t>
  </si>
  <si>
    <t>Polisombra negra al 65%  de opacidad según requerimiento 4 mts de ancho x 10mts.</t>
  </si>
  <si>
    <t>Reactivo california mastitis test</t>
  </si>
  <si>
    <t>reactivo antimastitis california mastitis test presentacion frasco por 500 ml</t>
  </si>
  <si>
    <t xml:space="preserve">Rejilla excluidora </t>
  </si>
  <si>
    <t>Excluidores plástico con protección UV que dispone de orificios con el espacio suficiente para impedir el paso de la reinase utiliza para separar la cámara de cría de el alza de producción de miel.</t>
  </si>
  <si>
    <t xml:space="preserve">Sal mineralizada, para bovinos tipo leche. </t>
  </si>
  <si>
    <t>Sal Mineralizada 12% es una sal especializada para el ganado bovino en la etapa de lactancia y de exposición. Tiene alto contenido en fósforo, azufre, selenio, cobre y macrominerales, aumentando aún más la producción lechera y el peso del ganado.</t>
  </si>
  <si>
    <t>Bultos por 40 kilos</t>
  </si>
  <si>
    <t xml:space="preserve">Salvado de arroz </t>
  </si>
  <si>
    <t>Proteína cruda mínimo 7,5%; grasa 5%;  fibra maxima 20%; cenizas maximo 12%:   al momento de la entrega el producto debe tener por lo menos el 75% de su vida util.Presentacion Bulto X 40 Kilos</t>
  </si>
  <si>
    <t>Bulto de 40 kilos</t>
  </si>
  <si>
    <t>Selenio + vit e inyectable (selovit e)</t>
  </si>
  <si>
    <t>Frasco por 50ml</t>
  </si>
  <si>
    <t>SEMILLA ALFALFA</t>
  </si>
  <si>
    <t xml:space="preserve">Semilla Alfalfa, bolsa por kilogramo. Semilla seleccionada de alfalfa, registro ica, pureza 98%.  La alfalfa, cuyo nombre científico es Medicago sativa, es una especie de planta herbácea perteneciente a la familia de las fabáceas o Leguminosas. Presentacion Bolsa X 1kilogramo  </t>
  </si>
  <si>
    <t>BOLSA</t>
  </si>
  <si>
    <t>SEMILLA PASTO</t>
  </si>
  <si>
    <t>Mezcla de semillas Trébol Rojo,
Ryegrass y  Azul Orchoro. Presentacion  bolsa de 2 libras</t>
  </si>
  <si>
    <t>SEMILLA TREBOL</t>
  </si>
  <si>
    <t>Semilla trebol rojo con tratamiento, bolsa por kilogramo. Semilla seleccionada de trebol rojo, registro ica, pureza 98%. perteneciente a la familia de las fabáceas o Leguminosas.  Presentacion bolsa X 1 Kilogramo</t>
  </si>
  <si>
    <t>Termómetro digital para uso veterinario</t>
  </si>
  <si>
    <t>Termómetro digital para uso veterinario: Termómetro digital para uso veterinario, con su respectivo empaque individual.</t>
  </si>
  <si>
    <t>Tilosina</t>
  </si>
  <si>
    <t>Antibiotico de uso veterinario  200 mg/ml  solucion inyectable para diferentes especies de interes productivo. Presentacion, Frasco X 100ml</t>
  </si>
  <si>
    <t>Torta  oleaginosa</t>
  </si>
  <si>
    <t>La torta de palmiste es el subproducto que resulta de la extracción del aceite de almendra de la palma africana; tiene un contenido de proteína que varía entre 17 y 21 % y un alto contenido de fibra, lo que limita su uso en Mono gástricos y lo hace una fuente adecuada para rumiantes. La torta palmiste, se utiliza en la preparación de alimentos para animales. La torta de palmiste debe presentar: Olor: Característico, libre de rancidez, fermentación, sin olor a solvente ni a quemado. Color: característico de la variedad. El producto debe estar libre de contaminación química, materias extrañas, olores objetables o infestación de Insectos. Presentacion Bulto X 40 Kilogramos</t>
  </si>
  <si>
    <t>Traslarvador plástico para apicultura. (traslarvador chino)</t>
  </si>
  <si>
    <t>Herramienta utilizada para producción de jalea real o cría de reinas, sirve para trasladar una larva de un cuadro progenitor  a la celdilla donde sera ocupada la larva.</t>
  </si>
  <si>
    <t>VASO APLICADOR SELLADOR DE PEZONES</t>
  </si>
  <si>
    <t>TARRO SELLADOR DE PEZONES PARA LOS PEZONES DE VACAS, CABRAS Y OVEJAS</t>
  </si>
  <si>
    <t>Vaso
Despuntador
De Pezones</t>
  </si>
  <si>
    <t>Capacidad 300 Cc, Material Plástico. Recipiente Plástico
Utilizado Con Yodo Para Introducir En Él Los Pezones De
Los Animales Y Desinfectar, Sellar Y Presellar.</t>
  </si>
  <si>
    <t>Aguja hipodérmica  calibre 18 por 1 1/2 pulgada</t>
  </si>
  <si>
    <t>Estandar iso bisel en la anceta regular hipodérmica desechable, calibre no. 18 longitud  x  1 1/2 pulgada. Fabricada en acero quirurgico recubierta en silicona, pared delgada, campana en policabornato identificada por codigos de colores, estériles,
empaque universal.</t>
  </si>
  <si>
    <t>Caja x 100 unidades</t>
  </si>
  <si>
    <t>Antiparasitario de uso externo (ectoparasiticida) cipermetrina 100ml</t>
  </si>
  <si>
    <t>Antiparasitario externo pour on. Indicado para el control y tratamiento de infestaciones producidas por
h. Irritans (mosca de los cuernos), para moscas sensibles y resistentes a piretroides.
Fórmula:
cada 100 ml contiene:
cipermetrina 5,00 g
etión 15,00 g
agentes de formulación c.s.
Especies animales a las que se destina: bovinos.
Administración:
se aplica sobre el lomo. Desde la cruz hasta la base de la cola.
Dosificación:
bovinos de 100 k.p.v. A 200 k.p.v.: 5 ml. Bovinos de 200 k.p.v. A 400 k.p.v.: 10 ml.
Más de 400 k.p.v.: 20 ml (dosis máxima).</t>
  </si>
  <si>
    <t>Frasco</t>
  </si>
  <si>
    <t>Antiséptico / desinfectante  yodado</t>
  </si>
  <si>
    <t>Complejo yodo etanol, yodo disponible 2.6% 27.53 g ácido fosfórico 2 g ácido sulfúrico 4 g exipientes csp 100 ml bactericida, viricida y fungicida. Presentación galón, con registtro ica y fecha de vencimiento de un
año.</t>
  </si>
  <si>
    <t>Galón</t>
  </si>
  <si>
    <t>Bandas de castraciòn</t>
  </si>
  <si>
    <t>Bandas de castraciòn para ovinos bolsa por 100
unidades</t>
  </si>
  <si>
    <t>Bolsa</t>
  </si>
  <si>
    <t>Benzoato de estradio por 0,1 gramos</t>
  </si>
  <si>
    <t>Hormonal estrogenico. Correcciones de anestro, tratamiento de cuerpos lúteos persistentes, expulsión de material purulento en piómetras, expulsión de placenta y fetos.  Momificados retenidos.
Sincronización de celo. En vacas y vaquillas se utiliza para sincronización de celo en programas de inseminación a tiempo fijo (iatf) en bovinos. En toda
situación que merezca suministrarse un estrógeno. Frasco x 50 ml</t>
  </si>
  <si>
    <t>Calcificante oral 350 ml</t>
  </si>
  <si>
    <t>calcificante. Especies: bovinos. Presentación:  350 ml. Complemento de calcio suspensión oral composición: cada 100 ml contienen calcio 11.4% excipiente 88.6% descripción: suplemento líquido mineral a base de calcio para bovinos. Indicación: suplemento mineral para ser administrado en el período inmediatamente anterior y posterior al parto, para la preparación y soporte en el período de la lactancia. Modo de aplicación: vía de administración: oral. Dosificación: administrar oralmente en las siguientes proporciones y
frecuencias: - en las 12 horas antes del parto, 350 ml - minutos posteriores al parto, 350 ml - en las siguientes 12 horas después del parto, 350 ml precaución: -mantener fuera del alcance de los niños.
Presentación: frasco x 350 ml.</t>
  </si>
  <si>
    <t>Cateter de inseminacion post
cervical porcina</t>
  </si>
  <si>
    <t>Cateter post cervical dieñado  para hembras  porcinas
bolsa por 25 unidades</t>
  </si>
  <si>
    <t>Catéter desechable para lavado
uterino en bovinos</t>
  </si>
  <si>
    <t>Catéter desechable para lavado uterino bovino
presentación: bolsa  x 25 unidades</t>
  </si>
  <si>
    <t>Ceftiofur</t>
  </si>
  <si>
    <t>Suspensión inyectable, antibiótico bactericida, perteneciente al grupo de las cefalosporinas de tercera generación, con amplio espectro de acción sobre bacterias gram (+), y gram (-), para el tratamiento de enfermedades respiratorias, podales y digestivas en bovinos y porcinos. Cada ml contiene 50 mg de ceftiofur clorhidrato como principio activo.
Frasco x 100 ml</t>
  </si>
  <si>
    <t>Dispositivo intravaginal bovino</t>
  </si>
  <si>
    <t>Dispositivo de silicona inerte impregnado con 1g de progesterona natural de liberación controlada (progesterona 1gramo por dispositivo). Indicaciones: sincroniza el celo en vacas y vaquillonas. Tratamiento de anestro pos parto. Posibilita el retorno a servicio. Acortamiento de período parto-concepción.
Complemento en tratamiento de superovulación. Presentación: envase conteniendo 10 dispositivos
intravaginales y aplicador.</t>
  </si>
  <si>
    <t>Ecg (pmsg) liofilizado ..........
6.000 ui</t>
  </si>
  <si>
    <t>Hormona  recomendado para la estimulación del crecimiento folicular conduciendo a una mayor capacidad ovulatoria de las hembras bovinas en protocolos de inseminación artificial a tiempo fijo (iatf) y transferencia de embrión a tiempo fijo (tetf). También puede ser utilizado para superovulación de
hembras bovinas.</t>
  </si>
  <si>
    <t>Equipo de venoclisis caja 50 unidades</t>
  </si>
  <si>
    <t>Equipo de venoclisis desechable para aplicación de medicamentos intravenosos en animales. Caja por 50
unidades macrogoteo</t>
  </si>
  <si>
    <t>Hierro dextran</t>
  </si>
  <si>
    <t>Hierro inyectable por 200 mg  frasco x 50 ml</t>
  </si>
  <si>
    <t>Jeringa estéril y desechable plastica x 50 cc (caja 100 un)</t>
  </si>
  <si>
    <t>Jeringa esteril desechable plastica x 50 cc con aguja caja por 25 unidades</t>
  </si>
  <si>
    <t>Manga para palpacion</t>
  </si>
  <si>
    <t>Guantes manga para uso veterinario super sensitivos,
90 cms. Aprox.</t>
  </si>
  <si>
    <t>Paquete por
100</t>
  </si>
  <si>
    <t>Ovulos de antibiótico para uso intrauterino (cefalexina)</t>
  </si>
  <si>
    <t>Ovulos de antibiótico para uso intrauterino cefalexina
600mg, gentamicina 200mg caja con 30 sobres de 2 òvulos cada uno</t>
  </si>
  <si>
    <t>Pomada  antiinflamatoria, analgésica, antiflogística 220g</t>
  </si>
  <si>
    <t>Cada 100 g contienen: mentol 1 g; alcanfor 5 g, guayacol 3 g; salicilato de metilo 10 g; trementina 3 g.
Frasco plástico x 220g</t>
  </si>
  <si>
    <t>Jeringas de 5 cc</t>
  </si>
  <si>
    <t>Jeringa desechable estéril graduada, con cuerpo en polipropileno, embolo en polipropileno, sello de caucho, superficie interna lubricada con aceite de silicona y empaque individual compuesto por pvc – papel grado médico.</t>
  </si>
  <si>
    <t>Jeringa de 10 cc</t>
  </si>
  <si>
    <t>Jeringa desechable estéril graduada, con cuerpo en polipropileno, embolo en polipropileno, sello de caucho, superficie interna lubricada con aceite de silicona y empaque individual compuesto por pvc
papel grado médico.</t>
  </si>
  <si>
    <t>Jeringa de 20 cc</t>
  </si>
  <si>
    <t>Jeringa desechable estéril graduada, con cuerpo en polipropileno, embolo en polipropileno, sello de caucho, superficie interna lubricada con aceite de silicona y empaque individual compuesto por pvc  
papel grado médico;</t>
  </si>
  <si>
    <t>Compleland suspensión oral 4 lts</t>
  </si>
  <si>
    <t>Solucion oral, estimulante del apetito y del metabolismo con sustancias hematopoyeticas, con accion tonificante y neurotonica. Mejora la conversion alimenticia promueve el consumo de agua
y ayuda a combatir el estrés de los animales.</t>
  </si>
  <si>
    <t>Garrafa</t>
  </si>
  <si>
    <t>Creolina 4 lts</t>
  </si>
  <si>
    <t>Limpieza y desinfección de pisos de galpones, gallineros, criaderos eliminación de la proliferación de microorganismos u olores desagradables</t>
  </si>
  <si>
    <t>Dextromin b12 i.v 500 ml</t>
  </si>
  <si>
    <t>Reactiva el metabolismo celular y contribuye en la recuperación de la anemia. Coadyuvante en el tratamiento y recuperación de anaplasmosis y babesiosis. Terapia de glucosa y de hidratación, en donde se necesita recuperar tejidos y equilibrar la energía muscular, en casos de animales cansados, enfermos o en shock. Estimula de la formación de anticuerpos y controla la formación de radicales libres.</t>
  </si>
  <si>
    <t>Flunixin meglumine 100 ml</t>
  </si>
  <si>
    <t>Solucion esteril para uso parenteral,  que contiene flunixin meglumine indicado para la inflmacion y el dolor asociados con desordenes musculoesqueliticos, antipiretico y antiflamatorio.</t>
  </si>
  <si>
    <t>Imidocartb</t>
  </si>
  <si>
    <t>Tratamiento profilactico y curativo en babesiosis,
parasitemia, anaplasmosis y desarrollo de la anemia.</t>
  </si>
  <si>
    <t>calfoland</t>
  </si>
  <si>
    <t>solucion esteril inyectable que contiene calcio, magnesioy fosforo para la prevencion y tratamiento de la fiebre de leche,descalcificacion,trastornos metabolicos de los animales domesticos.calfoland x 500ml</t>
  </si>
  <si>
    <t>Alza mediana completa (apicultura)</t>
  </si>
  <si>
    <t>Alza mediana completa (con cuadros y cera) - caja rectangular hecha en madera de medidas aproximadas de 41* 50 cm y 17 cm de altura, construidas en pino generalmente y protegidas con
resinas no toxicas para alargar su durabilidad; en su interior se alojan 10 cuadros móviles con cera</t>
  </si>
  <si>
    <t>Harina de maíz</t>
  </si>
  <si>
    <t>Producto obtenido de granos de maíz de tercera, enteros, partidos, maduros, sin germinar y exentos de impurezas, mohos, semillas de malas hierbas y otros cereales, mediante el proceso de molturación en el que se tritura el grano hasta obtener el tamaño
deseado. Bulto x 50 kg</t>
  </si>
  <si>
    <t>bulto</t>
  </si>
  <si>
    <t>Camara de cria con cuadros ( sin cera )</t>
  </si>
  <si>
    <t>Caja rectangular hecha en madera de medidas aproximadas de 41x 50 cm y  24 cm de altura, construidas en pino generalmente y protegidas con resinas no toxicas para alargar su durabilidad; en su interior se alojan 10 cuadros móviles a los que posteriormente se les instalara las láminas de cera. Aquí se desarrolla la cría y se almacenan la miel y el polen.</t>
  </si>
  <si>
    <t>Colmena estandar</t>
  </si>
  <si>
    <t>Caja rectangular hecha en madera de medidas aproximadas de 41* 50 cm y  24 cm de altura,construidas en pino generalmente y protegidas con resinas no toxicas para alargar su durabilida; en su interior se alojan 10 cuadros moviles a los que posteriomente se les instalara las laminas de cera.
Tiene ademas una base o piquera en madera  por donde llegaran las abejas a su interio; una tapa en madera que cubre la colmena y evia los cambios bruscos de temperatura y un techo en madera cubierto por una lamina delgada de metal, que proteje la colmena de la intemperie.  (base, cámara,
10 cuadros sin cera, tapa y techo)</t>
  </si>
  <si>
    <t>Torta de soya 40kg</t>
  </si>
  <si>
    <t>Proteína cruda mínimo 48%; grasa 2%;  fibra maxima 4,5%; cenizas maximo 6%, humedad 12%:   al momento de la entrega el producto debe tener por lo menos el 75% de su vida util, debe traer registro ica, empaques nuevos y bien marcados. Bulto x 40 kg.</t>
  </si>
  <si>
    <t>Cinta de pesaje caprino</t>
  </si>
  <si>
    <t>Cinta métrica para calcular el peso de caprinos de
diferentes razas: alpina, boer, criollo, angora.</t>
  </si>
  <si>
    <t>Comedero plástico para aves 2</t>
  </si>
  <si>
    <t>Comedero fabricado en un material resistente, ideal para el suminsitro constante para las aves de galpón, capacidad de 10 kilos color rojo.</t>
  </si>
  <si>
    <t>Cascarilla de arroz cascarilla limpia, con 8% de humedad y libre de herbicidas hormonales paca x 45
kg</t>
  </si>
  <si>
    <t>Concentrado gallina ponedora postura</t>
  </si>
  <si>
    <t>Humedad (max.) 13% ; proteina (min.) 17% ; grasa (min.) 4% ; fibra (max.) 6%;  cenizas (max.) 15%;
calcio minimo 3,6%; fosforo minimo 0,45%, pigmentado. El producto debe cumplir con las especificaciones establecidas en su registro sanitario, registro ica, al momento de la entrega el producto debe tener por lo menos el 75% de su vida util. Bulto x 40 kg.</t>
  </si>
  <si>
    <t>Destetador</t>
  </si>
  <si>
    <t>Elemento que se cuelga de la nariz del ternero de manera permanente y, por lo tanto, impide que
chupe.</t>
  </si>
  <si>
    <t>Paquete de cinco
unidades</t>
  </si>
  <si>
    <t>Bolsa plástica negra  calibre 8 (80cm ancho)</t>
  </si>
  <si>
    <t>Bolsa plástica para ensilaje color: negro, tipo:original , calibre: 8 medidas 1,20m x 0.80m, resistentes deben venir bien selladas.</t>
  </si>
  <si>
    <t>Cinta eléctrica para cercas</t>
  </si>
  <si>
    <t>Cinta / cordón eléctrico para cerca, trenzado con alambre conductor, posee seis filamentos conductores de acero inoxidable, incluye el tensor de
la cinta eléctrica. Rollo por 200 metros.</t>
  </si>
  <si>
    <t>Soga para manejo animal calibre 10mm rollo por 300 m.</t>
  </si>
  <si>
    <t>Soga de resistencia a la rotura y suavidad al tacto. Especialmente diseñada para el manejo de animales de polipropileno de 12 hebras calibre 108mm , rollo por
300 m.</t>
  </si>
  <si>
    <t>Teja</t>
  </si>
  <si>
    <t>Tamaño de 3 metros *0,80 metros, ondulada en
material de zinc</t>
  </si>
  <si>
    <t>Ahumador mediano en acero inoxidable</t>
  </si>
  <si>
    <t>Instrumento fabricado en acero inoxidable en forma cilindrica que consta de un fuelle, una parrilla o quemador, una tapa con su respectivo orificio y un tanque para rellenar con materia combustible como pellets, paja de pino, cartón y astillas de madera,para el manejo de la agresividad de la abeja. Dispositivo que acumula y expele humo.</t>
  </si>
  <si>
    <t>Puntilla 4</t>
  </si>
  <si>
    <t>Longitud de 2 pulgadas para madera.</t>
  </si>
  <si>
    <t>Varilla movil cerca eléctrica de 1.5m</t>
  </si>
  <si>
    <t>Varilla para cerca eléctrica movil de 1.5m con dos aisladores. Permite mover el cableado eléctrico en diferentes puntos del terreno facilitando la distribución de potreros.</t>
  </si>
  <si>
    <t>Bebedero manual o de galón para pollito</t>
  </si>
  <si>
    <t>Fabricado en polipropileno, resistente y con vaso transparente, capacidad de  5 lt. Y altura del canal
bebedero de 6 cm.</t>
  </si>
  <si>
    <t>Bolsa para ensilar</t>
  </si>
  <si>
    <t>Bolsa plástica negra calibre 8 usada en la fabricación
de ensilaje de  60 cm de ancho x 1,2 metros de largo.</t>
  </si>
  <si>
    <t>Bebedero plástico automático para aves con valvula integrada</t>
  </si>
  <si>
    <t>Tipo campana,volteo,capacidad 5 litros, con los siguientes accesorios: 1 modulo rojo, 1 acople,  1
valvula, 1 pasador, 1 brida y 3 mtrs de manguera</t>
  </si>
  <si>
    <t>Jabon detergente líquido bidón por 20 litros</t>
  </si>
  <si>
    <t>Jabon detergente líquido bidón por 20 litros por bidón de 20 litros fecha de vencimiento 3 años mínimo a partir de la fecha de entrega anexar ficha técnica y ficha de seguridad</t>
  </si>
  <si>
    <t>Litros</t>
  </si>
  <si>
    <t>Gallina ponedora 16 semanas</t>
  </si>
  <si>
    <t xml:space="preserve">Hy-line brown y/o Azur : se destaca por su
excelente nivel y persistencia en producción, con un buen tamaño de huevo óptimo. Apetito moderado, exelente conversion alimenticia, exelente calidad de huevo y buen manejo productivo.
Requisitos:
• ficha técnica ( trazabilidad
animales)
• edad 16 semanas
• esquema de vacunación
• Despique
• tamaño y peso acorde a la edad
• buen estado del animal </t>
  </si>
  <si>
    <t xml:space="preserve">Malla </t>
  </si>
  <si>
    <t>Malla gallinero metálica perforada hexagonal de diámetro de ojo 1 pulgada presentación de Rollo x 36 mts de 1,5 mts de ancho, con material resistente. Rollo de 36 Mt</t>
  </si>
  <si>
    <t>Concentrado para vacas en lactancia</t>
  </si>
  <si>
    <t>PROTEINA 10% ,HUMEDAD 13%,GRASA 2%, FIBRA 25%,, CENIZAS 12% , EQ PROTEICO DE NITROGENO NO PROTEICO1,5%. El producto debe cumplir con las especificaciones establecidas en su registro sanitario, al momento de la entrega el producto debe tener por lo menos el 75% de su vida util.</t>
  </si>
  <si>
    <t xml:space="preserve">2) PROGRAMA DE FORMACION CAMPESENA - PECUARIOS </t>
  </si>
  <si>
    <t>Elemento elaborado en material acrílico en forma de cuadro móvil de la colmena, que ocupa generalmente dos cuadros y en su interior se llena con jarabe ( azúcar y agua ) para alimentar los núcleos y permitir así su rápido desarrollo. Capacidad 2 litros</t>
  </si>
  <si>
    <t>Balde</t>
  </si>
  <si>
    <t>Balde para medicion de caudal aforado capacidad de 12lt</t>
  </si>
  <si>
    <t>Bromhexina</t>
  </si>
  <si>
    <t>Mucolítico, Expectorante, Broncodilatador y Antitusivo, Coadyuvante de la terapia antimicrobiana en todas las enfermedades respiratorias, severas, agudas o crónicas que cursen con secreción de moco y aumento de su viscosidad, bien sean de naturaleza infecciosa o no. Presentacion Garrafa X litro</t>
  </si>
  <si>
    <t>Cabuya plastica</t>
  </si>
  <si>
    <t xml:space="preserve">Cabuya cosechera 12 x 1 / 750 metros. Hilos fabricados con rafias retorcidas de polipropileno para amarres en general. Colores Surtidos. </t>
  </si>
  <si>
    <t>Cartones de huevos</t>
  </si>
  <si>
    <t xml:space="preserve">Cartones para 30 huevos 
(cubetas, bandejas) en material de carton de gallinas ponedoras. Presentacion paquete X 100 unidades
</t>
  </si>
  <si>
    <t>Comederos de tolva</t>
  </si>
  <si>
    <t>Comedero de tolva plástico rígido  de 7 kilos de capacidad con gancho sujetador y cuerda calibradora para uso en avicultura.</t>
  </si>
  <si>
    <t>Flor de azufre</t>
  </si>
  <si>
    <t>Producto de origen natural o resultante de la industria pe-troquímica, se presenta en estado sólido, finamente dividido en partículas de color amarillo. Presentacion Bolsa X libra</t>
  </si>
  <si>
    <t>BOLSA POR LIBRA</t>
  </si>
  <si>
    <t>GUANTE DE CARNAZA LARGO</t>
  </si>
  <si>
    <t>GUANTES DE CARNAZA LARGOS QUE CUBRAN HASTA EL CODO PARA APICULTURA, CON TERMINACIÓN EN TELA</t>
  </si>
  <si>
    <t>Jeringa con aguja para uso médico de 5 ml</t>
  </si>
  <si>
    <t xml:space="preserve">Jeringa con aguja para uso médico de 5 ml: Jeringa con aguja desechable estéril graduada de 5 ml, con cuerpo en polipropileno, embolo en polipropileno, superficie interna lubricada con aceite de silicona y empaquete individual compuesto por pvc de 5 ml sin embolo de caucho. </t>
  </si>
  <si>
    <t>recipientes para animales</t>
  </si>
  <si>
    <t>Bebedero metalico de acero inoxibable para cerdo automatico tipo chupo.</t>
  </si>
  <si>
    <t>Sal marina</t>
  </si>
  <si>
    <t>Humedad max 5,23%; pureza min 98%; calcio max 0,2%; magnesio max 0,16 %; sulfatos max 0,44%;  al momento de la entrega el producto debe tener por lo menos el 75% de su vida util. registro ICA . Presentacion Bulto X 20 Kilogramos</t>
  </si>
  <si>
    <t>Bulto por 20 kilos</t>
  </si>
  <si>
    <t>Silice de diatomeas</t>
  </si>
  <si>
    <t>Algas fosilizadas que se utilizan en forma de tierra y con distintos usos, como fertilizantes orgánicos y naturales o insecticidas ecológicos para los cultivos, entre muchos otros usos habituales . Bolsa por 2Kilos</t>
  </si>
  <si>
    <t>SULFATO DE COBRE</t>
  </si>
  <si>
    <t>Polvo mojable. Formulacion: Cobre (Sulfato tetracuprico tricalcico al 20%)</t>
  </si>
  <si>
    <t>KILO</t>
  </si>
  <si>
    <t>SULFATO DE MAGNESIO</t>
  </si>
  <si>
    <t>Fertilizante edafico, fuente de lenta liberacion de magnesio,  composicion MgO 8 38%) Fe como (Fe2O5 6 al 10%)</t>
  </si>
  <si>
    <t>SULFATO DE ZINC</t>
  </si>
  <si>
    <t>Concentracion de zinc: 35%           Formula ZnSo4H2O      Apariencia polvo,o cristales, color blanco, inoloro.  fertilizante foliar y edáfico solo o en mezclas</t>
  </si>
  <si>
    <t>Urea 46% de nitrógeno presentacion bolsa x 1kg</t>
  </si>
  <si>
    <t xml:space="preserve">Compuesto químico cristalino e incoloro, solido granulado, empleado para abono del suelo y en
alimentación animal, compuesto por nitrógeno </t>
  </si>
  <si>
    <t xml:space="preserve">Kilogramo </t>
  </si>
  <si>
    <t>TITULADA</t>
  </si>
  <si>
    <t>ARTICULADA</t>
  </si>
  <si>
    <t>PRODUCCION DE CENTRO</t>
  </si>
  <si>
    <t>TOTAL</t>
  </si>
  <si>
    <t>APV</t>
  </si>
  <si>
    <t>FEC</t>
  </si>
  <si>
    <t>TOTAL CAMPESENA</t>
  </si>
  <si>
    <t>TITULADA REGULAR</t>
  </si>
  <si>
    <t>ARTICULACION</t>
  </si>
  <si>
    <t>PRODUCCION DE CENTROS</t>
  </si>
  <si>
    <t>1) PROGRAMAS DE FORMACIÓN TITULADA Y COMPLEMENTARIA, ATENCIÓN A POBLACIÓN VICTIMA, PRODUCCIÓN DE CENTRO, ARTICULACIÓN QUE ATIENDE EL CENTRO DE DESARROLLO AGROPECUARIO Y AGROINDUSTRIAL DEL SENA, REGIONAL BOYACÁ ÁREA AGROINDUSTRIAL</t>
  </si>
  <si>
    <t>CANTIDAD TOTAL</t>
  </si>
  <si>
    <t>GORRO DESECHABLE</t>
  </si>
  <si>
    <t>GORRO DESECHABLE TIPO ORUGA MATERIAL TELA NO TEJIDA 14G TELA NO TEJIDA 14G TALLA ÚNICA. DIMENSIONES LARGO 46CM ± 2CM LARGO 48CM ± 2CM PESO 2.5G ± 0.2G 2.9G ± 0.3G SISTEMA DE PLIEGUES TIPO "ORUGA" PARA USO INDUSTRIAL, ESTÉTICAS, FABRICACIÓN DE ALIMENTOS Y MEDICAMENTOS, LABORATORIOS. PROTEGE AL USUARIO Y A LOS PRODUCTOS DE LA CONTAMINACIÓN. CAJA X 50</t>
  </si>
  <si>
    <t>HIPOCLORITO DE SODIO AL 13%</t>
  </si>
  <si>
    <t>Producto formulado con hipoclorito de sodio al 13% para desinfección de superficies y equipos. X galon 4litro</t>
  </si>
  <si>
    <t xml:space="preserve">TAPA BOCAS </t>
  </si>
  <si>
    <t>BALANZA</t>
  </si>
  <si>
    <t>Balanza gramera de cocina digital con función de reloj, graduación: 1g-5000g /, Cero automático, Apagado automático o manual, Ajuste empaque a cero para peso neto del contenedor (Tara), Medidas: Gramos - Onzas - Libras, Indicador de batería baja y plato de vidrio</t>
  </si>
  <si>
    <t>TERMOMETRO</t>
  </si>
  <si>
    <t>termometro digital con sonda de acero inoxidable, grado alimenticio para medir y controlar las temperaturas de los alimentos. Temporizador de cuenta regresiva de 99 minutos y 59 segundos y temporizador de cuenta regresiva. Lecturas Fahrenheit y Celsius.Con un imán fuerte y un soporte integrado en la parte posterior, la caja fuerte del horno del termómetro de carne RS05 se puede colocar en el refrigerador, el horno o colocarla sobre una mesa con el soporte</t>
  </si>
  <si>
    <t xml:space="preserve">ENVASE DE VIDRIO </t>
  </si>
  <si>
    <t>CAJA DE 24 UNIDADES DE ENVASE DE VIDRIO de 250 mililitros tipo conserva, con tapa de aluminio, Terminado en Media Rosca (BM) Apto para tapa Tipo Twist Off. que sella el producto sin escapes</t>
  </si>
  <si>
    <t>Cobertura Sabor Chocolate Blanca</t>
  </si>
  <si>
    <t xml:space="preserve">
Cobertura sucedanea sabor a chocolate blanco 1 kilogramo Presentación: Monedas
</t>
  </si>
  <si>
    <t>KILOGRAMO</t>
  </si>
  <si>
    <t>Cobertura Sabor Chocolate Negra</t>
  </si>
  <si>
    <t xml:space="preserve">Cobertura sucedanea sabor a chocolate negro 1 kilogramo Presentación: Monedas
</t>
  </si>
  <si>
    <t>cobertura de chocolate real al 70% de cacao</t>
  </si>
  <si>
    <t>cobertura de chocolate real al 70% de cacao  1 kilogramo Presentación: Monedas</t>
  </si>
  <si>
    <t>MOLDE DE SILICONAS</t>
  </si>
  <si>
    <t xml:space="preserve">VARIADOS PARA CHOCOLATERIA </t>
  </si>
  <si>
    <t>MANTECA DE CACAO</t>
  </si>
  <si>
    <t>grasa vegetal que se obtiene de los granos de cacao</t>
  </si>
  <si>
    <t xml:space="preserve">MOLDE CHOCOLATES EN POLICARBONATO </t>
  </si>
  <si>
    <t>MOLDE CHOCOLATES EN POLICARBONATO  X21 CAVIDADES</t>
  </si>
  <si>
    <t>ESPÁTULA SILICONA 25 CM</t>
  </si>
  <si>
    <t>Espátula de silicona de 25 cm de largo</t>
  </si>
  <si>
    <t>GLUCOSA</t>
  </si>
  <si>
    <t>Para uso en confitería, jaleas, arequipes, helados PRESENTACION X KILO</t>
  </si>
  <si>
    <t>PECTINA</t>
  </si>
  <si>
    <t>Producto sólido, en polvo, polimero de ácido D- Galacturónico, de alto metoxilo, para uso en la industria de alimentos. X 500 GRAMOS</t>
  </si>
  <si>
    <t>SABORIZANTES</t>
  </si>
  <si>
    <t>SABORIZANTES EN POLVO LIMO, CHICLE Y CEREZA PRESENTACION POR 250 GRAMOS</t>
  </si>
  <si>
    <t>ACIDO CITRICO</t>
  </si>
  <si>
    <t>PRODUCTO SÓLIDO. COLOR BLANCO, EN FORMA DE CRISTALES, PARA USO EN LA INDUSTRIA DE ALIMENTOS.PRESENTACION X KILO</t>
  </si>
  <si>
    <t>GELATINA SIN SABOR</t>
  </si>
  <si>
    <t xml:space="preserve">La gelatina es inolora y sin sabor. Libre de colesterol,azúcar y grasas. Ingrediente principal: Hidrólisis de colágeno PRESENTACION X KILO </t>
  </si>
  <si>
    <t>PAPEL PARAFINADO</t>
  </si>
  <si>
    <t>Papel De Horno Parafinado Rollo X 100 Mts</t>
  </si>
  <si>
    <t>Goma Guar o Xantan</t>
  </si>
  <si>
    <t>Producto sólido, para uso en la industria de alimentos.  Pureza mínima del 90% Polvo, presentación 500 GRAMOS, envasado en bolsas de polietileno, sellado herméticamente, rotulado con el nombre del producto, productor y/o envasador, peso, lote de producción, fecha de vencimiento superior a doce meses; cumplir con la Resolución 2606 de 2009 y la NTC 1582.presentación 500 GRAMOS</t>
  </si>
  <si>
    <t>ENVASE DE VIDRIO TRANSPARENTE TIPO BOMBILLO CON  TAPA TWIST OFF   DORADA</t>
  </si>
  <si>
    <t xml:space="preserve">ENVASE DE VIDRIO  TIPO BOMBILLO  X 255 ML  TAPA twist off DORADA, RESISTENTE A ESTERILIZACIÓN Y CHOQUES TÉRMICOS CAJA POR 24 UNIDADES.  </t>
  </si>
  <si>
    <t xml:space="preserve">CAJA </t>
  </si>
  <si>
    <t>ENVASE DE VIDRIO   TRANSPARENTE  TAPA TWIST OFF COLOR BLANCO CAJA X 24</t>
  </si>
  <si>
    <t>ENVASE DE VIDRIO X 500 CC TAPA TWIST O COLOR BLANCO, RESISTENTE A ESTERILIZACIÓN Y CHOQUES TÉRMICOS. CAJA X 24 UNIDADES</t>
  </si>
  <si>
    <t>BOLSA EMPAQUE TRANSPARENTE ZIPLOC CAPACIDAD CON CIERRE DENTADO. CALIBRE 175</t>
  </si>
  <si>
    <t>BOLSA TIPO ZIPLOC O CON ZIPPER SON DE POLIETILENO TRANSPARENTE, PLANAS, CALIBRE 175, PRESENTACIÓN: PAQUETE POR 100 UNIDADES. FÁCILES DE MANEJAR Y FÁCIL DE CERRAR GRACIAS A SU CIERRE HERMÉTICO, MEDIDAS 17X18 CM</t>
  </si>
  <si>
    <t>ACIDO ASCÓRBICO</t>
  </si>
  <si>
    <t>Producto sólido, color blanco, en forma de cristales, para uso en la industria de
alimentos. El producto debe estar rotulado con el nombre del producto, productor y/o empacador( marca comercial), peso, lote de producción, fecha de vencimiento, y
cumplir con la Resolución 2606 de 2009. PRESENTACION X KILO</t>
  </si>
  <si>
    <t>BENZOATO DE SODIO</t>
  </si>
  <si>
    <t>Producto sólido, color blanco, para uso en la industria de alimentos. El producto debe estar rotulado con el nombre del producto, productor y/o empacador ( marca
comercial), peso, lote de producción, cumplir con la Resolución 2606 de 2009, y con la NTC 1453 PRESENTACION X KILO</t>
  </si>
  <si>
    <t>Metabisulfito de sodio</t>
  </si>
  <si>
    <t>roducto en polvo, hidrosoluble, para uso en la industria de alimentos. 
Kilogramo empacado en 4 paquetes x 250g. El producto debe estar rotulado con el nombre del  producto, productor y/o empacador(marca  comercial), peso, lote de produccion, fecha de vencímiento superior a 6 meses</t>
  </si>
  <si>
    <t>KILOGRAMOS</t>
  </si>
  <si>
    <t>Sorbato de potasio</t>
  </si>
  <si>
    <t>Grado Alimentario. Producto sólido granular, color blanco, para uso en la 
industria de alimentos. Empacados en bolsa plástica resistente grado alimentario, de acuerdo a las normas vigentes. El producto debe estar Rotulado con el nombre del  producto</t>
  </si>
  <si>
    <t>cuajo liquido</t>
  </si>
  <si>
    <t>ENZIMA COAGULANTE, con fuerza de cuajado de 1 cc para 20 L. Etiqueta con la información  del  fabricante,  con  el registro INVIMA, lote y fecha de vencimiento superior a doce meses. Envase plástico, presentación  x 500 ml.  Ficha técnica del producto</t>
  </si>
  <si>
    <t>cloruro de calcio</t>
  </si>
  <si>
    <t>Producto sólido, de color blanco, en forma granulado, para uso en la industria de alimentos. El producto debe estar rotulado con el nombre del producto, productor y/o empacador (marca comercial), peso, lote de producción, fecha de vencimiento superior a doce meses; y cumplir con la Resolución 2606 de 2009.</t>
  </si>
  <si>
    <t>bolsa empaque al vacio quesos</t>
  </si>
  <si>
    <t>PAQUETES DE 100 UNIDADES DE  1 KG</t>
  </si>
  <si>
    <t>paquete</t>
  </si>
  <si>
    <t>Envase plástico tipo garrafa 1 litro</t>
  </si>
  <si>
    <t>Envase plástico tipo garrafa cuadrado con tapa de seguridad de rosca, ideal para envasar bebidas como yogurt o kumis. Fabricado en Polietileno de Alta Densidad (PEAD), 100% original y aprobado por la FDA para la fabricación de elementos para entrar en contacto con alimentos. X 1 litro</t>
  </si>
  <si>
    <t>PAQUETE 100 UNIDADES</t>
  </si>
  <si>
    <t>Hidroxido de sodio 0,1 N</t>
  </si>
  <si>
    <t>en solución por 1000 ml, c (naoh) = 0.1 mol/l (0.1 n). información sobre propiedades físicas y químicas básicas: forma: líquido, color: incoloro, olor: inodoro, umbral olfativo: no aplicable, ph aprox. 13,8 a 20 °c.</t>
  </si>
  <si>
    <t>LITRO</t>
  </si>
  <si>
    <t>Envase plástico tipo garrafa 1.7 litros</t>
  </si>
  <si>
    <t>Envase plástico tipo garrafa cuadrado con tapa de seguridad de rosca, ideal para envasar bebidas como yogurt o kumis. Fabricado en Polietileno de Alta Densidad (PEAD), 100% original y aprobado por la FDA para la fabricación de elementos para entrar en contacto con alimentos. X 1.7 litros</t>
  </si>
  <si>
    <t>tarrina 8 onzas</t>
  </si>
  <si>
    <t>griego y arequipe x 25</t>
  </si>
  <si>
    <t>cultivo kumis</t>
  </si>
  <si>
    <t>Liofilizado para Kumis. Envase flexible metalizado,  fecha de vencimiento superior a doce meses, sobre x 7 gramos.  Ficha técnica del producto</t>
  </si>
  <si>
    <t>cultivo yogurt</t>
  </si>
  <si>
    <t>Liofilizado para Yogur. Envase flexible metalizado,  fecha de vencimiento superior a doce meses,sobre x 7 gramos.  Ficha técnica del producto</t>
  </si>
  <si>
    <t>ACEITE VEGETAL</t>
  </si>
  <si>
    <t>VIVERES Y ABARROTES &gt;&gt;TIPO ELEMENTO CONSUMO PRESENTACION N.A. UNIDAD DE MEDIDA LITRO CARACTERISTICA N.A. NOMBRE ACEITE VEGETA x litro</t>
  </si>
  <si>
    <t>HUMO LIQUIDO</t>
  </si>
  <si>
    <t>ADITIVO PARA ALIMENTOS &gt;&gt;TIPO ELEMENTO CONSUMO UNIDAD DE MEDIDA LITRO CARACTERISTICA N.A. NOMBRE HUMO LIQUIDO</t>
  </si>
  <si>
    <t>ACIDO ASCORBICO</t>
  </si>
  <si>
    <t>ADITIVO PARA ALIMENTOS &gt;&gt;TIPO ELEMENTO CONSUMO UNIDAD DE MEDIDA KILO CARACTERISTICA N.A. NOMBRE ACIDO ASCORBICO</t>
  </si>
  <si>
    <t>TRIPA NATURAL DE CERDO
PARA CHORIZO</t>
  </si>
  <si>
    <t>EMPAQUE PARA ALIMENTOS &gt;&gt;TIPO ELEMENTO CONSUMO CALIBRE N.A. USO N.A. UNIDAD DE MEDIDA MADEJA CARACTERISTICA TRIPA NATURA RIPA NATURAL DE CERDO
PARA CHORIZO, CALIBRE 26-28 MM. MADEJA</t>
  </si>
  <si>
    <t>madeja</t>
  </si>
  <si>
    <t>EMPAQUE PARA SALCHICHA CELULOSA</t>
  </si>
  <si>
    <t>EMPAQUE PARA ALIMENTOS &gt;&gt;TIPO ELEMENTO CONSUMO CALIBRE N.A. USO N.A. UNIDAD DE MEDIDA TUBO CARACTERISTICA PARA CHORIZO MARCA:. SERIAL:. MODELO:.
OBSERVACIONES:EMPAQUE PARA SALCHICHA CELULOSA HUMO CLARO CAL 19 MM, TUBO X 25 M</t>
  </si>
  <si>
    <t>tubo</t>
  </si>
  <si>
    <t>EMPAQUE FIBROSA COLOR ROJO ( IMPRESO EN
COLOR BLANCO) PARA SALCHICHON CERVECERO CALIBRE</t>
  </si>
  <si>
    <t>EMPAQUE PARA ALIMENTOS &gt;&gt;EMPAQUE PARA ALIMENTOS;TIPO ELEMENTO=CONSUMO SENA;UNIDAD DE MEDIDA=METRO;CARACTERISTICA=PARA JAMON, EN NYLON;CALIBRE=110 MM;USO=N.A."EMPAQUE FIBROSA COLOR ROJO ( IMPRESO EN
COLOR BLANCO) PARA SALCHICHON CERVECERO CALIBRE 45 A 55 MM" METROS ITEM</t>
  </si>
  <si>
    <t>metro</t>
  </si>
  <si>
    <t xml:space="preserve">EMPAQUE DE COLAGENO </t>
  </si>
  <si>
    <t>EMPAQUE DE COLAGENO CORIA PARA EMBUTIDOS CALIBRE 26 TUBO POR 90 METROS</t>
  </si>
  <si>
    <t>rollo</t>
  </si>
  <si>
    <t>EMPAQUE DE COLAGENO</t>
  </si>
  <si>
    <t>EMPAQUE DE COLAGENO CORIA PARA EMBUTIDOS CALIBRE 21 X 15 METROSTUBO</t>
  </si>
  <si>
    <t>CONDIMENTO SABOR A GALANTIN</t>
  </si>
  <si>
    <t>CONDIMENTO SABOR A GALANTIN PRESENTACION N.A. UNIDAD DE MEDIDA KILO CARACTERISTICA N.A. NOMBRE CONDIMENTO</t>
  </si>
  <si>
    <t>CONDIMENTO PARA JAMÓN</t>
  </si>
  <si>
    <t>CONDIMENTO PARA JAMÓN XKG (8 PAQUETES POR 125 G CADA UNO). UNIDAD DE
MEDIDA KILO CARACTERISTICA N.A. NOMBRE CONDIMENTO</t>
  </si>
  <si>
    <t>CARRAGENINA</t>
  </si>
  <si>
    <t>CARRAGENINA EMBUTIDOS KILOGRAMO UNIDAD DE MEDIDA KILO CARACTERISTICA N.A. NOMBRE CONDIMENTO</t>
  </si>
  <si>
    <t xml:space="preserve">PAPEL ALUMINIO </t>
  </si>
  <si>
    <t xml:space="preserve">PAPEL ALUMINIO GRADO ALIMENTICIO CAJA X 100 METROS </t>
  </si>
  <si>
    <t>PAPRIKA</t>
  </si>
  <si>
    <t xml:space="preserve">PAPRIKA KILOGRAMO  ADITIVO COLOR </t>
  </si>
  <si>
    <t>CONDIMENTO HAMBURGUESA AL CARBON</t>
  </si>
  <si>
    <t>CONDIMENTO HAMBURGUESA AL CARBON
KILOGRAMO</t>
  </si>
  <si>
    <t xml:space="preserve">ENVASE DE VIDRIO TRANSPARENTE  TAPA TIPO MANTEL </t>
  </si>
  <si>
    <t xml:space="preserve">envase de vidrio x 500 cc tapa tipo mantel alto proceso con vidrio resistente a esterilización y choques térmicos. </t>
  </si>
  <si>
    <t>CAJAX24 UNIDADES</t>
  </si>
  <si>
    <t>ENVASE PLÁSTICO CON TAPA CAP. 250 GRAMOS: TARRINA PLÁSTICA TRANSPARENTE CON TAPA</t>
  </si>
  <si>
    <t>tarrina plástica transparente  grado alimentario con tapa  ajustable para envasar arequipe y manjar. capacidad 250 gramos.  polímero de alta densidad resistente al envasado en caliente</t>
  </si>
  <si>
    <t>PAQUETE X 100 UNIDADES</t>
  </si>
  <si>
    <t xml:space="preserve">ENVASE PLÁSTICO CON TAPA PET CAP. 250 GRAMOS: TARRINA BISAGRA TRANSPARENTE </t>
  </si>
  <si>
    <t>tarrina plástica transparente  grado alimentario con tapa  bisagra para envasar alimentos capacidad 250 gramos.  polímero de alta densidad resistente al envasado en caliente</t>
  </si>
  <si>
    <t>ENVASE PLÁSTICO CON TAPA TIPO PET PARA YOGURT Y KUMIS PORCIÓN INDIVIDUAL 200 ML (GRADO ALIMENTARIO)</t>
  </si>
  <si>
    <t>envase plastico tipo botella. material  polietileno alta densidad . capacidad 200ml.  paquete por 100 unidades. grado alimentario. color lechoso para  envasado de yogurt y kumis  con tapa  (colores rojo azul y verde)</t>
  </si>
  <si>
    <t>PAQUETE POR 100 UNIDADES</t>
  </si>
  <si>
    <t>FÉCULA DE MAÍZ, EMPACADA EN BOLSA DE POLIETILENO</t>
  </si>
  <si>
    <t>fécula de maíz, empacada en bolsa de polietileno. presentación por kilo. rotulado y etiquetado de acuerdo con normatividad  vigente  visible con número de lote, fecha de fabricación, ingredientes, fecha de vencimiento no inferior a 6 meses.</t>
  </si>
  <si>
    <t>BOLSA X KILO</t>
  </si>
  <si>
    <t>COBERTURAS DE LICOR DE CACAO CHOCOLATE AMARGO</t>
  </si>
  <si>
    <t>coberturas en bloque con 90%,70%, 53% y 48% de cacao. ingredientes: licor de cacao, azucar, manteca de cacao, emulsionante (lecitina de soya), de alta calidad. (sin sucedaneos).rotulado y etiquetado de acuerdo con normatividad vigente, visible con número de lote, fecha de fabricación, ingredientes, fecha de vencimiento no inferior a 10 meses.</t>
  </si>
  <si>
    <t>ALMENDRA ENTERA CON CASCARA</t>
  </si>
  <si>
    <t>empacado en bolsa de polietileno sellada x kilo con rotulado completamente visible con número de lote, fecha de fabricación, ingredientes, fecha de vencimiento no inferior a 6 meses. no reempacado.</t>
  </si>
  <si>
    <t>ALMIDÓN DE PAPA</t>
  </si>
  <si>
    <t xml:space="preserve">fécula o harina fina de papa, empacada en bolsa de polietileno. presentación por kilo. rotulada y etiquetada de acuerdo con normatividad  vigente  visible con número de lote, fecha de fabricación, ingredientes, </t>
  </si>
  <si>
    <t>ANTIESPUMANTE TIPO ALIMENTARIO</t>
  </si>
  <si>
    <t>sistema antiespumante para prevenir formación de espuma y romper cuando se forme, de buena dispersabilidad en agua, liquido semi lechoso transparente libre de silicona. presentación por litro. rotulado y etiquetado de acuerdo con normatividad vigente, visible con número de lote, fecha de fabricación, ingredientes, fecha de vencimiento no inferior a 10 meses.</t>
  </si>
  <si>
    <t>AZÚCAR PULVERIZADA</t>
  </si>
  <si>
    <t>azúcar pulverizada  empacado en bolsa de propipropileno o polietileno. rotulado completamente visible con número de lote, fecha de fabricación, ingredientes, fecha de vencimiento no inferior a 6 meses.</t>
  </si>
  <si>
    <t>BOCADILLO DE GUAYABA</t>
  </si>
  <si>
    <t>bocadillo presentación por lonja de 5 kilogramos. rotulado completamente visible con número de lote, fecha de fabricación, ingredientes, fecha de vencimiento no inferior a 6 meses.</t>
  </si>
  <si>
    <t>LONJAS 5 KG</t>
  </si>
  <si>
    <t>BOLSA DE EMPAQUE AL VACÍO  MATERIAL FLEXIBLE, GRADO ALIMENTARIO CALIBRE  70 , DE MEDIDAS  20X25 CM</t>
  </si>
  <si>
    <t>paquete por bolsa de  100 unidades para empacado de alimentos en sistema de  vacío, grado alimentario, transparentes, alta barrera a la humedad y a los gases.  material plástico resistente a procesos de refrigeración y congelación. especial para empacar carnes y  productos perecederos. calibre 60-70 micras con la mayor trasparencia, facilidad de sellado y resistencia.</t>
  </si>
  <si>
    <t xml:space="preserve">BOLSA DOY PACK </t>
  </si>
  <si>
    <t>bolsa doypack sin impresión transparente 10x18 cm  con válvula con capacidad de 250 ml. en polimero de alta barrera a la humedad y alta barrera a los gases.resistencia mecánica y termica  para procesos de  conservacion alimentaria.</t>
  </si>
  <si>
    <t>BOLSA VENTANA DE KRAFT 2</t>
  </si>
  <si>
    <t>tamaño  16 cm x 24 cm  las bolsas por dentro son laminadas, ideales para frutos secos, cafe, granola, dulces, avena.</t>
  </si>
  <si>
    <t>PAQUETE X 50 UNIDADES</t>
  </si>
  <si>
    <t>BOTELLA DE VIDRIO PARA SABAJÓN CON TAPA ROSCA * 24 UNDS</t>
  </si>
  <si>
    <t>botella de vidrio para sabajon, capacidad 375 ml, tapa rosca color blanco.</t>
  </si>
  <si>
    <t>CAJA POR 24 UNIDADES</t>
  </si>
  <si>
    <t>BOTELLA PET PARA ALIMENTOS CON TAPA PLASTICA CON BOCA ANGOSTA.</t>
  </si>
  <si>
    <t>botella pet para alimentos con capacidad 350 ml , boca angosta material plastico. grado alimenticio. paquete por 50 unidades</t>
  </si>
  <si>
    <t>PAQUETE POR 50 UNIDADES</t>
  </si>
  <si>
    <t>BRANDY</t>
  </si>
  <si>
    <t>licor brandy minino 35 grados alcohol. estampillado  de boyacá y rotulado completamente visible con número de lote, fecha de fabricación, ingredientes, fecha de vencimiento no inferior a 6 meses.</t>
  </si>
  <si>
    <t>BOTELLA POR 750 ML</t>
  </si>
  <si>
    <t>CAFE INSTANTANEO</t>
  </si>
  <si>
    <t>cafe soluble  instantaneo de fino aroma , frasco de vidrio de 170 gramos. rotulado y etiquetado de acuerdo con normatividad vigente, visible con número de lote, fecha de fabricación, ingredientes, fecha de vencimiento no inferior a 6 meses.</t>
  </si>
  <si>
    <t>FRASCO DE VIDRIO X 170 G</t>
  </si>
  <si>
    <t>CANELA</t>
  </si>
  <si>
    <t>canela en astilla x 150 gr</t>
  </si>
  <si>
    <t>CAPACILLOS  PARA BOMBONES  X 1000 UND.</t>
  </si>
  <si>
    <t>moldecitos o recipientes de papel encerado, se utilizan en la repostería para la elaboración de panecillos</t>
  </si>
  <si>
    <t>PAQUETE POR 1000 UNIDADES</t>
  </si>
  <si>
    <t>CAPACILLOS #3 BLANCO X 1000 UND.</t>
  </si>
  <si>
    <t>CAPACILLOS #4 BLANCO X 1000 UND.</t>
  </si>
  <si>
    <t>CARBOXIMETIL CELULOSA (CMC)</t>
  </si>
  <si>
    <t>producto solido en polvo, color blanco, para uso en la industria de alimentos.  empacado en bolsa plastica  con rotulado completamente visible con número de lote, fecha de fabricación, ingredientes, fecha de vencimiento no inferior a 12 meses.</t>
  </si>
  <si>
    <t>KG</t>
  </si>
  <si>
    <t xml:space="preserve">CHIPS DE CHOCOLATE </t>
  </si>
  <si>
    <t>presentación kilo</t>
  </si>
  <si>
    <t>CIRUELAS PASA SIN SEMILLA EN BOLSA DE POLIETILENO</t>
  </si>
  <si>
    <t>empacada en bolsa impresa de polietileno y presentación x kilo. rotulado y etiquetado de acuerdo con normatividad  vigente,  visible con número de lote, fecha de fabricación, ingredientes, fecha de vencimiento no inferior a 6 meses.</t>
  </si>
  <si>
    <t>CITRATO DE SODIO GRADO ALIMENTICIO</t>
  </si>
  <si>
    <t>producto sólido en polvo, para uso en la industria de alimentos. rotulado completamente visible con número de lote, fecha de fabricación, ingredientes, fecha de vencimiento no inferior a 10 meses.</t>
  </si>
  <si>
    <t>COBERTURA DE CHOCOLATE</t>
  </si>
  <si>
    <t>cobertura en bloque chocolate con 48% de cacao, masa de cacao, azúcar de caña, cacao en polvo, maneca de cacao, emulsificante (lecitina de soya) sabor natural de vainilla. contiene: soya.</t>
  </si>
  <si>
    <t>COCO AZUCARADO RALLADO</t>
  </si>
  <si>
    <t>coco dulce rallado en bolsa plástica resistente grado alimentario. rotulado y etiquetado de acuerdo con normatividad  vigente,  visible con número de lote, fecha de fabricación, ingredientes, fecha de vencimiento no inferior a 6 meses.</t>
  </si>
  <si>
    <t xml:space="preserve">COCOA NATURAL 14-16% </t>
  </si>
  <si>
    <t>coco rallado en bolsa plástica resistente grado alimentario. rotulado y etiquetado de acuerdo con normatividad  vigente,  visible con número de lote, fecha de fabricación, ingredientes, fecha de vencimiento no inferior a 6 meses.</t>
  </si>
  <si>
    <t>COLOR CARAMELO</t>
  </si>
  <si>
    <t>color caramelo aditivo líquido para alimentos en frasco de vidrio o plástico. rotulado y etiquetado de acuerdo con normatividad vigente visible con número de lote, fecha de fabricación, ingredientes, fecha de vencimiento no inferior a 6 meses.</t>
  </si>
  <si>
    <t>FRASCO X 650 G</t>
  </si>
  <si>
    <t>COLOR EN GEL PARA CHOCOLATERIA. COLORES SURTIDOS</t>
  </si>
  <si>
    <t>colorante líquido a base de aceite, especialmente formulado para trabajar con productos altos en grasa como el chocolate, se incorpora con facilidad a dulces y recubrimientos compuestos, a la vez que conserva la vitalidad y la consistencia de liqua-gel. las botellas dosificadoras te permiten medir el color gota a gota con precisión. ingredientes: lecitina de soya, propilenglicol, fd&amp;c amarillo. no contiene maní, nueces, soya y gluten</t>
  </si>
  <si>
    <t xml:space="preserve">FRASCO DOSIFICADOR PESO NETO: 2 OZ (56 G) </t>
  </si>
  <si>
    <t>CREMA CHANTILLY</t>
  </si>
  <si>
    <t>polvo blanco corredizo, sin grumos, soluble leche fría, sabor y aroma característico al producto. empacada en bolsa aluminizada en presentación x kilo. rotulado y etiquetado de acuerdo con normatividad  vigente  visible con número de lote, fecha de fabricación, ingredientes, fecha de vencimiento no inferior a 6 meses.</t>
  </si>
  <si>
    <t>CREMA PASTELERA EN POLVO</t>
  </si>
  <si>
    <t>mezcla en polvo para la elaboración de crema pastelera, conveniente por el ahorro de ingredientes y tiempo de preparación. preparación instantánea, no requiere cocción. puede ser preparada en frío o en caliente. puede ser elaborada en agua, leche o jugos, inclusive pulpas de frutas ácidas. estable al horneo y congelación.</t>
  </si>
  <si>
    <t>CREMODAN</t>
  </si>
  <si>
    <t>cremodan 600, producto en polvo emulsificante y estabilizante para la elaboración de helados de leche. empacados en bolsa plástica resistente grado alimentario, de acuerdo a las normas vigentes.  el producto debe estar rotulado con el nombre del producto, productor y/o empacador(marca comercial), peso, lote de produccion, fecha de vencímiento superior a 10 meses, de acuerdo a normatividad.</t>
  </si>
  <si>
    <t>CULTIVO PARA QUESO GOUDA</t>
  </si>
  <si>
    <t>producto liofilizado, que contenga cultivo láctico para queso gouda en sobre liofilizado para 500 litros. debe venir liofilizado.rotulado y etiquetado de acuerdo con normatividad vigente, visible con número de lote, fecha de fabricación, ingredientes, fecha de vencimiento no inferior a 10 meses.</t>
  </si>
  <si>
    <t>CULTIVO PARA YOGURT GRIEGO</t>
  </si>
  <si>
    <t>producto liofilizado, que contenga cultivo láctico para yogurt griego en sobre liofilizado para 500 litros. debe venir liofilizado.rotulado y etiquetado de acuerdo con normatividad vigente, visible con número de lote, fecha de fabricación, ingredientes, fecha de vencimiento no inferior a 10 meses.</t>
  </si>
  <si>
    <t>DESINFECTANTE A BASE DE AMONIOS CUATERNARIOS DE QUINTA GENERACIÓN</t>
  </si>
  <si>
    <t xml:space="preserve">desinfectante concentrado para superficies y ambientes.especialmente diseñado para la industria cárnica para el control </t>
  </si>
  <si>
    <t>GALÓN 20 LITROS</t>
  </si>
  <si>
    <t>DESINFECTANTE ANTISEPTICO PARA MANOS</t>
  </si>
  <si>
    <t>gel transparente multiproposito listo para usar, para la limpieza y desinfeccion de manos sin necesidad de enjuague posterior con agua. con dosificador.</t>
  </si>
  <si>
    <t>DESINFECTANTE HIPOCLORITO DE SODIO (NAOCL) AL 12,5 %</t>
  </si>
  <si>
    <t>este compuesto químico es un fuerte agente oxidante en forma líquida y es de color verdoso o amarillento. C</t>
  </si>
  <si>
    <t>DETERGENTE CONCENTRADO ESPUMANTE ÁCIDO</t>
  </si>
  <si>
    <t>detergente de elevada acidez para superficies y maquinaria. ayuda a la recuperación del brillo en superficies como el acero inoxidable. recupera superficies afectadas con incrustaciones de cal en la industria láctea y cárnica. galón x 3,8 litros</t>
  </si>
  <si>
    <t xml:space="preserve">GALÓN </t>
  </si>
  <si>
    <t>DETERGENTE EN POLVO</t>
  </si>
  <si>
    <t>detergente de uso general. con ingrediente activo es biodegradable. apariencia: polvo granulado de color blanco fragancia: ninguna. etiquetado con: nombre del producto, razón social y logotipo de detergente, contenido nominal, número del lote, composición básica, instrucciones de uso y número de registro sanitario.</t>
  </si>
  <si>
    <t>3 KG</t>
  </si>
  <si>
    <t>DETERGENTE LIQUIDO LAVALOZA CON TRIPLE PODER ARRANCAGRASA</t>
  </si>
  <si>
    <t>producto biodegradable de alta concentración formulado cuidadosamente para limpiar y desengrasar a la vez que devuelve el brillo natural a sus utensilios de cocina. con tapa dispensadora para evitar el desperdicio.</t>
  </si>
  <si>
    <t>ENVASE DE VIDRIO TRANSPARENTE    TAPA TIPO 1 MANTEL TWIST OFF   DORADA.</t>
  </si>
  <si>
    <t xml:space="preserve">envase de vidrio  de 250 ml  tapa tipo mantel, con vidrio resistente a esterilización, tapa twist off y choques térmicos </t>
  </si>
  <si>
    <t>CAJA X 24 UNIDADES</t>
  </si>
  <si>
    <t>ENVASES EN VIDRIO TRANSPARENTE CON TAPA METÁLICA TIPO MANTEL Y CIERRE HERMÉTICO PARA COMPOTA.</t>
  </si>
  <si>
    <t>frasco de vidrio con tapa metálica  tipo mantel y cierre hermético capacidad 130 ml para compota, fabricados en vidrio resistente a procesos de autoclave y choque térmico.</t>
  </si>
  <si>
    <t>ESPONJAS MULTIUSOS</t>
  </si>
  <si>
    <t>utensilio tipo sabrá, utilizado para la limpieza de equipos y otro tipo de superficies. son especialmente buenas para absorber agua o productos líquidos.</t>
  </si>
  <si>
    <t>ROLLO DE 5 METROS</t>
  </si>
  <si>
    <t>FENOLFTALEINA AL 2% X FRASCO POR 100 ML</t>
  </si>
  <si>
    <t xml:space="preserve">reactivo indicador para titulacion de acidez de la leche.presentación frasco 60 cc. el reactivo fenolftaleina. indicador de ph en el rango de 8.2 a 10. reactivo de análisis para laboratorio. envasado en frasco tipo gotero. </t>
  </si>
  <si>
    <t>FRASCO 100 ML</t>
  </si>
  <si>
    <t>FONDANT BLANCO X 500 GRS</t>
  </si>
  <si>
    <t>pasta, con textura similar a la plastilina, utilizada en la elaboración de algunos dulces. su función principal es recubrir y decorar y se utiliza mayoritariamente en el mundo de la pastelería (pasteles, cupcakes, galletas, cakepops,</t>
  </si>
  <si>
    <t>500 GR</t>
  </si>
  <si>
    <t>FRASCOS VIDRIO TRANSPARENTE CON TAPA DE SEGURIDAD PARA NECTAR</t>
  </si>
  <si>
    <t>frascos vidrio con tapa de seguridad metálica para néctar de 220ml con vidrio resistente a esterilización y choques térmicos</t>
  </si>
  <si>
    <t>FRUTA CRISTALIZADA</t>
  </si>
  <si>
    <t>empacada en bolsa de polietileno impresa x 2,5 kilos. rotulado y etiquetado de acuerdo con normatividad  vigente  visible con número de lote, fecha de fabricación, ingredientes, fecha de vencimiento no inferior a 6 meses.</t>
  </si>
  <si>
    <t>BOLSA X 2.5 KILOS</t>
  </si>
  <si>
    <t>GLASEADO SABORES SURTIDOS</t>
  </si>
  <si>
    <t>glassé para cubrir y dar brillo a pasteles, frutas y postres. empacado en bolsa polipropileno tipo manga x kilo. rotulado completamente visible con número de lote, fecha de fabricación, ingredientes, fecha de vencimiento no inferior a 6 meses. glasse neutro</t>
  </si>
  <si>
    <t>MANGA X KILO</t>
  </si>
  <si>
    <t>GLUCOSA EN POLVO GRADO ALIMENTICIO</t>
  </si>
  <si>
    <t>producto en polvo, jarabe de glucosa deshidratado, para uso en la industria de alimentos. empacada en por kilo. rotulado completamente visible con número de lote, fecha de fabricación, ingredientes, fecha de vencimiento no inferior a 12 meses</t>
  </si>
  <si>
    <t xml:space="preserve">GRAGEAS DE COLORES </t>
  </si>
  <si>
    <t>producto elaborado a base de azúcar, en forma de diminutas esferas de diferentes colores. vida útil de 12 meses. bolsa plástica.</t>
  </si>
  <si>
    <t>GUANTE DE NITRILO AZUL POR 100 UNIDADES CALIBRE 6</t>
  </si>
  <si>
    <t>máxima sensibilidad táctil y destreza para realizar tareas complejas de manera eficiente. son ideales para la manipulación de productos químicos, trabajos en protección mecánica, mantenimiento general</t>
  </si>
  <si>
    <t>GUANTES PARA HORNO DE SILICONA SUPER FLEX,</t>
  </si>
  <si>
    <t>gran protección contra quemaduras * la carcasa exterior de silicona 100% aprobada por la fda y resistente al calor con áreas de almohadillas protegidas protege sus manos y muñecas mientras le da tiempo extra para sostener y mover cosas calientes, hasta 450 grados fahenheit (232 grados celsius). . excelente agarre flexible sin cabeza *</t>
  </si>
  <si>
    <t>HARINA DE ARROZ</t>
  </si>
  <si>
    <t>harina de arroz molido empacado en bolsa de polietileno o polipropileno.  presentación x kilo. rotulado y etiquetado de acuerdo con normatividad  vigente  visible con número de lote, fecha de fabricación, ingredientes, fecha de vencimiento no inferior a 6 meses.</t>
  </si>
  <si>
    <t>HARINA DE MAÍZ</t>
  </si>
  <si>
    <t>empacado en bolsa impresa de polietileno o polipropileno x kilo. rotulado completamente visible con número de lote, fecha de fabricación, ingredientes, fecha de vencimiento no inferior a 6 meses.</t>
  </si>
  <si>
    <t>HARINA DE TRIGO FORTIFICADA PANIFICABLE</t>
  </si>
  <si>
    <t>producto obtenido de la molienda del trigo limpio e industrialmente puro, contenido de proteína de 10,5% - 11,5%, w entre 250-350 lo que la convierte en una harina de fuerza o panificable. empacado en en sacos de polipropileno laminado x 50 kilos. rotulado completamente visible con número de lote, fecha de fabricación, ingredientes, fecha de vencimiento no inferior a 6 meses.</t>
  </si>
  <si>
    <t>BULTO POR 50 KILOS</t>
  </si>
  <si>
    <t>JABON LIQUIDO LAVALOZA CON TRIPLE PODER ARRANCAGRASA</t>
  </si>
  <si>
    <t>BIDON PLASTICO DE 20 LITROS</t>
  </si>
  <si>
    <t xml:space="preserve">LÁMINA  PLÁSTICA SEPARADORA DE HAMBURGUESA </t>
  </si>
  <si>
    <t>lámina  plástica separadora de hamburguesa  (color blanco,  antihumedad y antigrasa) paquete por 1000 unidades</t>
  </si>
  <si>
    <t xml:space="preserve">PAQUETE X 1000 UNIDADES  </t>
  </si>
  <si>
    <t>LECHE CONDENSADA</t>
  </si>
  <si>
    <t>leche condensada, empacada en bolsa aluminizada con tapa, por 400 gr. rotulado completamente visible con número de lote, fecha de fabricación, ingredientes, fecha de vencimiento no inferior a 6 meses.</t>
  </si>
  <si>
    <t>BOLSA POR 400 GR</t>
  </si>
  <si>
    <t>LECHE EN POLVO ENTERA (ADICIONADA CON VITAMINAS A Y D)</t>
  </si>
  <si>
    <t>bolsa impresa aluminizada x kilo. rotulado completamente visible con número de lote, fecha de fabricación, ingredientes, fecha de vencimiento no inferior a 6 meses.</t>
  </si>
  <si>
    <t>MANÍ TOSTADO Y PARTIDO SIN SAL</t>
  </si>
  <si>
    <t>empaque en atmósfera controlada, en bolsa polietileno x kilo. rotulado completamente visible con número de lote, fecha de fabricación, ingredientes, fecha de vencimiento no inferior a 6 meses.</t>
  </si>
  <si>
    <t xml:space="preserve">MOLDE DE ALUMINIO DE 16 ONZAS </t>
  </si>
  <si>
    <t xml:space="preserve">molde de aluminio que facilita el horneado y cocción de los alimentos capacidad: 16onz. medida superior: 15x12cm. medida base: 11x8.5cm. alto: 5cm. </t>
  </si>
  <si>
    <t>MOLDE DE ALUMINIO DE 4 ONZAS</t>
  </si>
  <si>
    <t>paquete por 50 unidades  4 onzas rectangular color aluminio.grado alimenticio. con tapa plastica.paquete de 50 unidades</t>
  </si>
  <si>
    <t>PAQUETE DE 50 UNIDADES</t>
  </si>
  <si>
    <t>NUEZ DEL BRASIL</t>
  </si>
  <si>
    <t>empacado en bolsa de polietileno impresa x kilo. rotulado completamente visible con número de lote, fecha de fabricación, ingredientes, fecha de vencimiento no inferior a 6 meses.</t>
  </si>
  <si>
    <t>PAPEL PARAFINADO GRADO ALIMENTICIO</t>
  </si>
  <si>
    <t>rollo x 300 metros. grado alimentario, en empaque individual. no afectará el sabor de los productos horneados. para hornear pasteles, pasteles y panes, galletas, pizzas y más, que pueda ser usado en hornos convencionales y microondas, resiste hasta 210°c.grado alimenticio.</t>
  </si>
  <si>
    <t xml:space="preserve">PISTACHO </t>
  </si>
  <si>
    <t>pistacho seco deshidratado empacado en bolsa de polietileno impresa x kilo.  rotulado completamente visible con número de lote, fecha de fabricación, ingredientes, fecha de vencimiento no inferior a 6 meses.</t>
  </si>
  <si>
    <t>BOLSAX KILO</t>
  </si>
  <si>
    <t>POLVO PARA HORNEAR</t>
  </si>
  <si>
    <t>producto empacado en bolsa impresa de polietileno x kilo. rotulado completamente visible con número de lote, fecha de fabricación, ingredientes, fecha de vencimiento no inferior a 6 meses.</t>
  </si>
  <si>
    <t>RECOGEDOR CON BANDA DE ALTA RESISTENCIA</t>
  </si>
  <si>
    <t>elemento para la recoger basura, no se deforma, tamaño adecuado para la recolección de basuras y otros, elaborado en plástico resistente a los solventes. Mango de 70 cm y con orificio para almacenar cuando no esta en uso.</t>
  </si>
  <si>
    <t>SAL YODADA REFINADA EMPACADA EN BOLSA DE POLIETILENO</t>
  </si>
  <si>
    <t>sal yodada refinada empacada en bolsa de polietileno. rotulado completamente visible con número de lote, fecha de fabricación, ingredientes, fecha de vencimiento no inferior a 6 meses.</t>
  </si>
  <si>
    <t>SALVADO DE TRIGO</t>
  </si>
  <si>
    <t>empacado en bolsa de polietileno x kilo. rotulado completamente visible con número de lote, fecha de fabricación, ingredientes, fecha de vencimiento no inferior a 6 meses.</t>
  </si>
  <si>
    <t>SEMILLAS DE AJONJOLÍ</t>
  </si>
  <si>
    <t>semillas de ajonjolí tostadas</t>
  </si>
  <si>
    <t>SERVILLETA</t>
  </si>
  <si>
    <t>servilletas económicas practi-diarias, dispensables 1 a 1, sistema abre fácil. paquete por 150 servilletas dobladas en dos.</t>
  </si>
  <si>
    <t>SODA CAUSTICA HIDRÓXIDO DE SODIO</t>
  </si>
  <si>
    <t>hidroxido de sodio al 98% min. presentación escamas color blanco. olor inoloro, ph ( solucional 5%)  empacado en bolsa de polietileno, rotulada. con ficha tecnica y ficha de seguridad.</t>
  </si>
  <si>
    <t>UVA PASA EMPACADA EN BOLSA DE POLIETILENO</t>
  </si>
  <si>
    <t>uva pasa empacada en bolsa de polietileno. rotulado completamente visible con número de lote, fecha de fabricación, ingredientes, fecha de vencimiento no inferior a 6 meses.</t>
  </si>
  <si>
    <t>VASO 9 ONZAS PARA MAQUINA SELLADORA DE VASOS TIPO COSECHAS</t>
  </si>
  <si>
    <t>vaso rígido tipo gold de 9 0nzas para máquina selladora de vasos. grado alimenticio.</t>
  </si>
  <si>
    <t>PAQUETE X 50 UNDS</t>
  </si>
  <si>
    <t>VINO TINTO</t>
  </si>
  <si>
    <t>vino tinto joven o de crianza de aspecto limpio y brillante con una intensidad de color media alta, el color es rojo vivo, con tonalidades de rubí, cereza, púrpura, morado, granate. rotulado completamente visible con número de lote, fecha de fabricación,</t>
  </si>
  <si>
    <t>BOTELLA X 750 ML</t>
  </si>
  <si>
    <t xml:space="preserve">AZÚCAR REFINADO </t>
  </si>
  <si>
    <t>azúcar blanco bulto por 50 kilos, empacada en sacos de polipropileno. rotulado completamente visible con número de lote, fecha de fabricación, ingredientes, fecha de vencimiento no inferior a 6 meses.</t>
  </si>
  <si>
    <t>CUAJO EN PASTILLA</t>
  </si>
  <si>
    <t>coagulante grado alimenticio.caja por 50 pastillas. fuerza 50. rotulado y etiquetado de acuerdo con normatividad vigente, visible con número de lote, fecha de fabricación, ingredientes, fecha de vencimiento no inferior a 10 meses.</t>
  </si>
  <si>
    <t xml:space="preserve">CAJA POR PASTILLAS </t>
  </si>
  <si>
    <t>SOLUCION TAMPON BUFFER PH 7</t>
  </si>
  <si>
    <t>Solución tampon  pH 7.00 a 25 °C , Patrón volumétrico para calibración de pHmetros, trazable a SRM de NIST y PTB,  Frasco plastico hermético con sello de seguridad para la calidad, Etiqueta codificada por colores para una fácil identificación del valor del buffer ph 7. Perfecto para el mantenimiento de rutina para garantizar lecturas precisas mientras se extiende la vida útil del electrodo. Exactitud Estándar ± 0.01 pH,   Valor de pH a 25 °C : 7.0, botella  de 500 ml , La fecha de caducidad debe ser dos (2) años mínimo a partir de la fecha de entrega, anexar certificado de Analisis y hoja de seguridad.</t>
  </si>
  <si>
    <t>Frasco por 500 ml</t>
  </si>
  <si>
    <t>SOLUCION TAMPON BUFFER PH 4</t>
  </si>
  <si>
    <t>Solución tampon  pH 4.00 a 25 °C , Patrón volumétrico para calibración de pHmetros, trazable a SRM de NIST y PTB,  Frasco plastico hermético con sello de seguridad para la calidad, Etiqueta codificada por colores para una fácil identificación del valor del buffer ph 7. Perfecto para el mantenimiento de rutina para garantizar lecturas precisas mientras se extiende la vida útil del electrodo. Exactitud Estándar ± 0.01 pH,   Valor de pH a 25 °C : 4,00, botella  de 500 ml , La fecha de caducidad debe ser dos (2) años mínimo a partir de la fecha de entrega, anexar certificado de Analisis y hoja de seguridad.</t>
  </si>
  <si>
    <t>SOLUCION TAMPON BUFFER PH 10</t>
  </si>
  <si>
    <t>Solución tampon  pH 10.00 a 25 °C , Patrón volumétrico para calibración de pHmetros, trazable a SRM de NIST y PTB, Frasco plastico hermético con sello de seguridad para la calidad, Etiqueta codificada por colores para una fácil identificación del valor del buffer ph 7. Perfecto para el mantenimiento de rutina para garantizar lecturas precisas mientras se extiende la vida útil del electrodo. Exactitud Estándar ± 0.01 pH,   Valor de pH a 25 °C :10.0, botella  de 500 ml , La fecha de caducidad debe ser dos (2) años mínimo a partir de la fecha de entrega, anexar certificado de Analisis y hoja de seguridad.</t>
  </si>
  <si>
    <t xml:space="preserve">Detergente Neutro </t>
  </si>
  <si>
    <t>Detergente Neutro,  fabricado a base de Surfactantes aniónicos y no iónicos, fosfatos y bajasconcentraciones de excipientes. libre de cloro, liquido claro, para lavado de material por bidon de plastico por 10 litros anexar certificado de calidad y hoja de seguridad</t>
  </si>
  <si>
    <t>bidon de plastico por 10 litros</t>
  </si>
  <si>
    <t>ALCOHOL ETILICO A 96%</t>
  </si>
  <si>
    <t>Liquido transparente, sin turbidez ni preciptado con olor característico a alcohol.  Contenido de alcohol 96%, Pureza: &gt; 95.8 %, Densidad: 0.808 ± 0.003 g/mL, Punto de ebullición: 78 - 83 °C, Color APHA: &lt; 5 (Pt - Co), Solubilidad: alcoholes, cetónicos, aromáticos y agua. Acidez acética: &lt; 0.03 %, Contenido de agua: &lt; 0.03 %, Punto inflamación: 12 - 13 °C, Condiciones de almacenaje: Mantener envases, cerrados, en ambientes frescos. presentación Bidon por 20 litros</t>
  </si>
  <si>
    <t>bidon de plastico por 20 litros</t>
  </si>
  <si>
    <t>TIRAS INDICADORA DE PH (0-14)</t>
  </si>
  <si>
    <t>Tiras reactivas portátiles, fáciles de usar, para la detección semicuantitativa de iones y
sustancias orgánica , las tiras de pH son adecuadas para el análisis de todos los ambientes y controles en procesos industriales. pH 0 – 14 Indicador universal, no destiñen pH 0 – 14. caja por 100 unidades</t>
  </si>
  <si>
    <t>caja por 100 unidades</t>
  </si>
  <si>
    <t>PAPEL TOALLA INTERFOLIADA ULTRA ABSORBENTE</t>
  </si>
  <si>
    <t>Servilletas/ toalla para secado de manos dobladas en Z,  Calidad Premium, papel doble hoja de 21.8x 22.8cm, linea ecologica ,gran absorbencia y libre de partículas extrañas, efectivo para áreas de mediano y alto tráfico.  Paquete por 150 unidades.  fecha de caducidad 1 año minimo a partir de la fecha de entrega</t>
  </si>
  <si>
    <t xml:space="preserve"> Paquete por 150 unidades.</t>
  </si>
  <si>
    <t>KIT PARA  DETERMINACION DE NITRITOS EN AGUA</t>
  </si>
  <si>
    <t>El kit determina la concentración de nitrito en agua mediante cubo de comparación de color, metodo ácido cromotrópico- colorimetrico,  rango 0.0-1.0 mg/L (ppm), permite realizar 100 determinaciones, el kit  viene con 100 paquetes de reactivo de nitrito, cubeta de vidrio y cubo de comparación de color.  La fecha de caducidad debe ser dos (2) años mínimo a partir de la fecha de entrega, anexar certificado de Analisis y hoja de seguridad</t>
  </si>
  <si>
    <t xml:space="preserve">unidad </t>
  </si>
  <si>
    <t>KIT PARA  DETERMINACION DE DUREZA TOTAL  EN AGUA</t>
  </si>
  <si>
    <t>kit para analisis de  de dureza total em agua, rango de 100 - 2000 mg CaCO3/L ,permite realizar 100 determinaciones, el kit debe contar con los reactivos y cubetas necesarias para realizar la determinacion de manera correcta. La fecha de caducidad debe ser dos (2) años mínimo a partir de la fecha de entrega, anexar certificado de Analisis y hoja de seguridad</t>
  </si>
  <si>
    <t>KIT PARA DETERMINACION DE AMONIO EN AGUA</t>
  </si>
  <si>
    <t>kit de prueba química que utiliza el método Nessler para medir el amoníaco en agua dulce.  rango de 0.0-3 mg/L (ppm), El reactivo de Nessler reacciona con el amoniaco, bajo condiciones alcalinas fuertes, para formar un complejo de color amarillo, este test permite realizar 100 determinaciones, el kit debe contar con los reactivos y cubetas necesarias para realizar la determinacion de manera correcta. La fecha de caducidad debe ser dos (2) años mínimo a partir de la fecha de entrega, anexar certificado de Analisis y hoja de seguridad</t>
  </si>
  <si>
    <t>KIT PARA  DETERMINACION  DE CLORO RESIDUAL EN AGUA</t>
  </si>
  <si>
    <t>kit para analisis de cloro residual en agua potable,  rango de 1,0 - 20 mg Cl2 /L , permite realizar 100 determinaciones, el kit debe contar con los reactivos y cubetas necesarias para realizar la determinacion de manera correcta. La fecha de caducidad debe ser dos (2) años mínimo a partir de la fecha de entrega, anexar certificado de Analisis y hoja de seguridad</t>
  </si>
  <si>
    <t xml:space="preserve">KIT PARA LA DETERMINACIÓN DE HIERRO EN AGUAS </t>
  </si>
  <si>
    <t>kit químico de pruebas que utiliza el método de la fenantrolina para medir el hierro total en el rango medio. El HI38040 se suministra completo con todos los reactivos y accesorios necesarios incluyendo el disco Checker®. El disco Checker® hace que la determinación de la concentración sea más fácil y precisa que un comparador de color típico. El kit de pruebas contiene suficientes reactivos para realizar 100 pruebas.</t>
  </si>
  <si>
    <t xml:space="preserve">KIT PARA LA DETERMINACIÓN DE FOSFATOS EN AGUA </t>
  </si>
  <si>
    <t>El nivel de ortofosfato en mg/L (o ppm) es determinado por un método colorimétrico. El molibdato de amonio y el antimonil tartrato de potasio reaccionan en medio ácido con ortofosfato para formar un complejo de fosfomolibdato, que es reducido a azul de molibdeno de color intenso por el ácido ascórbico. La intensidad del color de la solución determina la concentración de fosfato. Los fosfatos pueden ser clasificados como orto, condensados u orgánicamente enlazados. Al igual que con los kits existentes en el mercado, el Kit de Prueba de Fosfato de HANNA sólo determinará los niveles de ortofosfato. Método colorimétrico; Rango 0-5 mg/L (ppm)
Menor Incremento 1 mg/L (ppm); Método químico ácido ascórbico; # De pruebas 50; Peso 160 g</t>
  </si>
  <si>
    <t xml:space="preserve">ACIDO GLACIAL </t>
  </si>
  <si>
    <t>Nº CAS 64-19-7; Número de índice CE 607-002-00-6;Número CE 200-580-7;Fórmula Hill C₂H₄O₂;Fórmula química
CH₃COOH;Masa molar 60.05 g/mol;Punto de ebullición 116 - 118 °C (1013 hPa);Densidad 1.05 g/cm3 (20 °C)
;Límite de explosión 4 - 19.9 %(V);Punto de inflamabilidad 40 °C;Temperatura de ignición 485 °C
Punto de fusión 17 °C Valor de pH 2.5 (50 g/l, H₂O, 20 °C) Presión de vapor 15.4 hPa (20 °C),Viscosidad cinemática 1.17 mm2/s (20 °C)Solubilidad 602.9 g/l soluble Presentación por litro Pureza 100%</t>
  </si>
  <si>
    <t xml:space="preserve">ACIDO CLORHIDRICO </t>
  </si>
  <si>
    <t>Ácido Clorhídrico 37% grado técnico Acido Hidroclórico, Acido Muriático Riqueza (Acidim.): 36,5-39 % CAS
Fórmula MolecularHCl Masa molar 36,46 g/mol Datos técnicos Punto de Fusión: -25 °C
Punto de Ebullición: 85 °C Densidad: 1,19 kg/l Solubilidad: Miscible con agua Descripción Física: Líquido Nombre de Producto: Ácido Clorhídrico 37%  Especificaciones: Riqueza (Acidim.): 36,5-39 % Densidad 15/4: 1,185-1,195 Amonio (NH4): 0,005% Sulfato (SO4): 0,005%
As: 0,0003 % Fe: 0,005 % Pb: 0,005 %. Presentación: botella por 1 litro</t>
  </si>
  <si>
    <t>Kit de prueba de dureza Total</t>
  </si>
  <si>
    <t> HI38033 es un kit de prueba química que mide la dureza total como CaCO3 por titulación con EDTA. El HI38033 se suministra completo con todos los reactivos y equipos necesarios para realizar aproximadamente 100 pruebas. El HI38033 es un kit de prueba basado en titulación que determina la dureza total dentro del rango de 0 a 30 granos por galón (gpg). HI38033 se suministra con todos los reactivos y accesorios necesarios para realizar el análisis. El nivel de dureza como carbonato de calcio en gpg (CaCO3) se determina por titulación con EDTA (ácido etileno-diamino-tetraacético). La solución se ajusta primero a un valor de pH de 10 usando una solución tampón. El indicador se quela con iones metálicos como el magnesio y el calcio para formar un compuesto rojo. Cuando se agrega EDTA, los iones metálicos se unen con él. Una vez que todos los iones metálicos se han acomplejado, un exceso de EDTA elimina los iones metálicos acomplejados con el indicador para formar una solución azul. Este cambio de color de rojo a azul es el punto final de la titulación.</t>
  </si>
  <si>
    <t>Kit de prueba para cloro libre</t>
  </si>
  <si>
    <t xml:space="preserve">El HI3831F es un kit químico de prueba que utiliza el método DPD para medir el cloro libre. El HI3831F se suministra completo con todos los reactivos y equipos necesarios para realizar aproximadamente 50 pruebas.
El HI3831F es un kit de pruebas químicas colorimétricas que determina la concentración de cloro libre dentro de un intervalo de 0.0 a 2.5 mg/L (ppm). El HI3831F se suministra con todos los reactivos y equipos necesarios para realizar el análisis. </t>
  </si>
  <si>
    <t>KIT PARA DETERMINACION  DE NITROGENO, FOSFORO, POTASIO Y PH</t>
  </si>
  <si>
    <t>Kit de analisis en suelospara determinar el pH , el Nitrógeno (N), Fósforo (P) y el potasio (K), metodos quimicos por colorimetrico y turbidimetrico por Tetrafenilborato para el potasio, el kit incluye incluye 120 mL solución de extracción (2), 70 mL indicador pH , 75 sobres de polvo (25 cada uno para N,P &amp; K), pipeta de 1 mL (3), viales (5), soporte para viales, cuchara, brocha, tarjeta de color (4), tarjeta graduada y libreta.  La fecha de caducidad debe ser dos (2) años mínimo a partir de la fecha de entrega, anexar certificado de Analisis y hoja de seguridad</t>
  </si>
  <si>
    <t xml:space="preserve">Kit determinación de Hierro </t>
  </si>
  <si>
    <t>El HI3834 es un kit de prueba química que utiliza el método de fenantrolina para medir el hierro total en el rango medio. El HI3834 se suministra completo con todos los reactivos y equipos necesarios para realizar aproximadamente 50 pruebas.
Reactivos prefabricados para facilitar su uso.
Todos los reactivos marcados con fecha de caducidad y número de lote para la trazabilidad.
Cubo de comparación de colores para una determinación sencilla.
El HI3834 es un kit de prueba química colorimétrica que determina la concentración de hierro total dentro de un rango de 0 a 5 mg/L (ppm). El HI3834 se suministra con todos los reactivos y equipos necesarios para realizar el análisis.
Configuración completa
Alta resolución
Las lecturas de 0 a 5 mg/L se determinan con una resolución de 1 mg/L.</t>
  </si>
  <si>
    <t xml:space="preserve">2) PROGRAMA DE FORMACION CAMPESENA-  FECT (Formación Especial Continua Transformación), FEC (Formación Especial Popular) , FULL POPULAR </t>
  </si>
  <si>
    <t>CAMPESENA</t>
  </si>
  <si>
    <t>FULL POPULAR</t>
  </si>
  <si>
    <t>Batas desechables</t>
  </si>
  <si>
    <t>Bata desechable de un solo uso, fabricada en material ligero y transpirable. Proporciona protección contra salpicaduras y contaminantes en entornos médicos, industriales y de laboratorio. Diseño cómodo con cierre ajustable y puños elásticos para un mejor ajuste PAQUETE x 10 unidades</t>
  </si>
  <si>
    <t>Jabón de Manos Desinfectante</t>
  </si>
  <si>
    <t>Jabón de manos desinfectante, de amplio espectro en la actividad antimicrobiana, galón x 4 litros. Eficaz contra bacterias gram positivas y gram negativas, además de actuar como fungicida, ideal para manipulación de alimentos</t>
  </si>
  <si>
    <t>AZÚCAR REFINADA</t>
  </si>
  <si>
    <t>producto que se obtiene de la caña de azúcar y que se somete a un proceso de refinación para eliminar impurezas y obtener sacarosa. Se caracteriza por ser de color blanco brillante, sabor dulce y alta pureza po bulto de 50 kilogramos</t>
  </si>
  <si>
    <t xml:space="preserve">BOLSAS DOY PACK PET/FLEXIBLE laminado CON ZIPPER RESELLABLE </t>
  </si>
  <si>
    <t>BOLSA    TRANSPARENTES, AUTOSOSTENIBLES  CON CIERRE TIPO ZIPPER CON  FUELLE EN LA PARTE INFERIOR (BOLSAS MULTICAPAS, TRANSPARENTE, ALTA BARRERA A BARRERA A GASES, HUMEDAD, AROMAS) ANCHO 160 MM , ALTO 230 MM, FUELLE DE FONDO 90 MM. CAPACIDAD 500 GRAMOS</t>
  </si>
  <si>
    <t>tarrina 16 onzas</t>
  </si>
  <si>
    <t xml:space="preserve"> griego y arequipe X 25</t>
  </si>
  <si>
    <t>jarra antigoteo de 2 litros</t>
  </si>
  <si>
    <t>jarra plastica antigoteo  de 2 litros</t>
  </si>
  <si>
    <t>MANTEQUILLA</t>
  </si>
  <si>
    <t>Producto lácteo elaborado principalmente a base de crema de leche pasteurizada, sin sal x 250 gramos rotulado completamente visible con número de lote, fecha de fabricación, ingrediente</t>
  </si>
  <si>
    <t>UNIDAD X250g</t>
  </si>
  <si>
    <t>AREQUIPE PARA PANADERIA TIPO ROSCÓN</t>
  </si>
  <si>
    <t>dulce de leche producto que se obtiene por concentración de la leche y adición de azúcar y sólidos de origen lácteo. contiene almidones, de color característico, sabor lácteo, brillo permanente, especial para productos horneados ,empacado en bolsas de PEAD por 5 Kg y caja exterior de cartón corrugado.. rotulado completamente visible con número de lote, fecha de fabricación,  fecha de vencimiento no inferior a 6 meses.</t>
  </si>
  <si>
    <t>Caja por 5 Kg</t>
  </si>
  <si>
    <t>AREQUIPE PARA REPOSTERIA RELLENO MILHOJA</t>
  </si>
  <si>
    <t>dulce de leche producto que se obtiene por concentración de la leche y adición de azúcar y sólidos de origen lácteo. contiene almidones. textura suave y esparcible, de color característico, sabor lácteo, brillo permanente, especial para cubrir, bañar y rellenar en frío, empacado, en bolsas de PEAD por 5 Kg y caja exterior de cartón corrugado. . rotulado completamente visible con número de lote, fecha de fabricación,  fecha de vencimiento no inferior a 6 meses.</t>
  </si>
  <si>
    <t>MARGARINA PARA HOJALDRE</t>
  </si>
  <si>
    <t>margarina especial para hojaldres y masas semihojaldradas crocantes y de volumen ideal. libre de grasas trans, olores y sabores extraños. paquete de 500 gramos neto, envuelto en papel parafinado impreso. rotulado completamente visible con número de lote,</t>
  </si>
  <si>
    <t>PAQUETE X 500 GR</t>
  </si>
  <si>
    <t>MARGARINA PARA REPOSTERÍA CON 80 % MINIMO EN CONTENIDO GRASO, PARA CLIMA CALIDO</t>
  </si>
  <si>
    <t>bloque 15 kilos de peso neto, en bolsas de pead y caja exterior de cartón corrugado. rotulado completamente visible con número de lote, fecha de fabricación, ingredientes, fecha de vencimiento no inferior a 6 meses.</t>
  </si>
  <si>
    <t>CAJA X 15 KILOS</t>
  </si>
  <si>
    <t>TOTAL FEC</t>
  </si>
  <si>
    <t>TOTAL FULL POPULAR</t>
  </si>
  <si>
    <t>ANEXO  13 PROPUESTA ECONOMCA LOTE 1 SAMC-RB-CDAA-001-2026</t>
  </si>
  <si>
    <t xml:space="preserve">PROPUESTA ECONOMICA </t>
  </si>
  <si>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</si>
  <si>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ANEXO 13 PROPUESTA ECONOMICA LOTE 2 SAMC-RB-CDAA-001-2026</t>
  </si>
  <si>
    <t>ANEXO 13 PROPUESTA ECONOMICA LOTE 3 SAMC-RB-CDAA-001-2026</t>
  </si>
  <si>
    <t xml:space="preserve">Tapabocas desechable, de tres capas, termosellado, con 2 cintas elásticas para orejas, resistentes a los fluidos normales de la boca y la nariz. Caja x100 unidades </t>
  </si>
  <si>
    <t>Grado Alimentario. Producto sólido granular, color blanco, para uso en la industria de alimentos. Empacados en bolsa plástica resistente grado alimentario, de acuerdo a las normas vigentes. El producto debe estar Rotulado con el nombre del  producto</t>
  </si>
  <si>
    <t>TOTAL LOTE 1 AGRICOLA:</t>
  </si>
  <si>
    <t>TOTAL LOTE 2 PECUARIO:</t>
  </si>
  <si>
    <t xml:space="preserve">TOTAL LOTE 3 AGROINDUSTRIA </t>
  </si>
  <si>
    <t>Balanza</t>
  </si>
  <si>
    <t xml:space="preserve"> Agujas hipodérmicas de 1" calibre 18</t>
  </si>
  <si>
    <t>producto empacado
en bolsa impresa de
polietileno x kilo.
rotulado
completamente
visible con número
de lote, fecha de
fabricación,
ingredientes, fecha
de vencimiento no
inferior a 6 meses.</t>
  </si>
  <si>
    <t>PROPUESTA ECONOMICA</t>
  </si>
  <si>
    <t>Nombre del Proponente:   SERVICIOS AGROPECUARIOS Y AMBIENTALES DAVID SAS
Nombre del Representante Legal:  MAYRA ALEJANDRA VILLAMIZAR JAIMES
C. C. N: 1090433630 de Cucuta
Correo electrónico: seagram.col@gmail.com
Telefono 3123669765
Ciudad	: Santa Rosa de Viterbo</t>
  </si>
  <si>
    <t>Nombre del Proponente: SERVICIOS AGROPCUARIOS Y AMBIENTALES DAVID SAS
Nombre del Representante Legal: MAYRA ALEJANDRA VILLAMIZAR JAIMES
C. C. No 1090433630 de CUCUTA
Correo electrónico: Seagram.col@gmail.com
Telefono: 3123669765
Ciudad: Santa rosa de viterbo</t>
  </si>
  <si>
    <t>Nombre del Proponente: SERVICIOS AGROPECUARIOS Y AMBIENTALES DAVID SAS
Nombre del Representante Legal: MAYRA ALEJANDRA VILLAMIZAR JAIMES
C. C. No 109043363  de CUCUTA
Dirección de correo: seagram.col@gmail.com
Telefono: 3123669765
Ciudad: santa rosa de viterbo</t>
  </si>
  <si>
    <t>VALOR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</si>
</sst>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 #,##0_-;\-&quot;$&quot;\ * #,##0_-;_-&quot;$&quot;\ * &quot;-&quot;??_-;_-@_-"/>
    <numFmt numFmtId="166" formatCode="_-[$$-240A]\ * #,##0.00_-;\-[$$-240A]\ * #,##0.00_-;_-[$$-240A]\ * &quot;-&quot;??_-;_-@_-"/>
    <numFmt numFmtId="167" formatCode="&quot;$&quot;\ #,##0"/>
    <numFmt numFmtId="168" formatCode="_-[$$-240A]\ * #,##0_-;\-[$$-240A]\ * #,##0_-;_-[$$-240A]\ * &quot;-&quot;??_-;_-@_-"/>
    <numFmt numFmtId="169" formatCode="&quot;$&quot;\ #,##0.00"/>
    <numFmt numFmtId="170" formatCode="\$\ #,##0"/>
    <numFmt numFmtId="171" formatCode="\$\ #,##0.00"/>
    <numFmt numFmtId="172" formatCode="\$\ 0.00"/>
    <numFmt numFmtId="173" formatCode="_-&quot;$&quot;\ * #,##0.0_-;\-&quot;$&quot;\ * #,##0.0_-;_-&quot;$&quot;\ * &quot;-&quot;??_-;_-@_-"/>
  </numFmts>
  <fonts count="38">
    <font>
      <sz val="11"/>
      <color theme="1"/>
      <name val="Aptos Narrow"/>
      <family val="2"/>
      <scheme val="minor"/>
    </font>
    <font>
      <sz val="11"/>
      <color theme="1"/>
      <name val="Aptos Narrow"/>
      <family val="2"/>
      <scheme val="minor"/>
    </font>
    <font>
      <b/>
      <sz val="10"/>
      <name val="Arial"/>
      <family val="2"/>
    </font>
    <font>
      <b/>
      <sz val="12"/>
      <color theme="1"/>
      <name val="Calibri"/>
      <family val="2"/>
    </font>
    <font>
      <sz val="10"/>
      <name val="Arial"/>
      <family val="2"/>
    </font>
    <font>
      <b/>
      <sz val="12"/>
      <name val="Aptos Narrow"/>
      <family val="2"/>
      <scheme val="minor"/>
    </font>
    <font>
      <sz val="11"/>
      <name val="Aptos Narrow"/>
      <family val="2"/>
      <scheme val="minor"/>
    </font>
    <font>
      <sz val="10"/>
      <name val="Aptos Narrow"/>
      <family val="2"/>
      <scheme val="minor"/>
    </font>
    <font>
      <b/>
      <sz val="11"/>
      <color theme="1"/>
      <name val="Aptos Narrow"/>
      <family val="2"/>
      <scheme val="minor"/>
    </font>
    <font>
      <sz val="10"/>
      <color rgb="FF000000"/>
      <name val="Times New Roman"/>
      <family val="1"/>
    </font>
    <font>
      <u/>
      <sz val="10"/>
      <color theme="10"/>
      <name val="Times New Roman"/>
      <family val="1"/>
    </font>
    <font>
      <b/>
      <sz val="14"/>
      <name val="Arial"/>
      <family val="2"/>
    </font>
    <font>
      <sz val="10"/>
      <color rgb="FFFF0000"/>
      <name val="Arial"/>
      <family val="2"/>
    </font>
    <font>
      <sz val="11"/>
      <color theme="1"/>
      <name val="Arial"/>
      <family val="2"/>
    </font>
    <font>
      <sz val="12"/>
      <color rgb="FF000000"/>
      <name val="Arial"/>
      <family val="2"/>
    </font>
    <font>
      <b/>
      <sz val="12"/>
      <color rgb="FF000000"/>
      <name val="Arial"/>
      <family val="2"/>
    </font>
    <font>
      <sz val="12"/>
      <name val="Arial"/>
      <family val="2"/>
    </font>
    <font>
      <sz val="12"/>
      <color rgb="FFFF0000"/>
      <name val="Arial"/>
      <family val="2"/>
    </font>
    <font>
      <sz val="11"/>
      <color rgb="FFFF0000"/>
      <name val="Calibri"/>
      <family val="2"/>
    </font>
    <font>
      <b/>
      <sz val="11"/>
      <color rgb="FF000000"/>
      <name val="Arial"/>
      <family val="2"/>
    </font>
    <font>
      <b/>
      <sz val="10"/>
      <color rgb="FF000000"/>
      <name val="Arial"/>
      <family val="2"/>
    </font>
    <font>
      <sz val="11"/>
      <color rgb="FF000000"/>
      <name val="Arial"/>
      <family val="2"/>
    </font>
    <font>
      <sz val="11"/>
      <color rgb="FFFF0000"/>
      <name val="Arial"/>
      <family val="2"/>
    </font>
    <font>
      <sz val="11"/>
      <color theme="0"/>
      <name val="Aptos Narrow"/>
      <family val="2"/>
      <scheme val="minor"/>
    </font>
    <font>
      <b/>
      <sz val="11"/>
      <name val="Arial"/>
      <family val="2"/>
    </font>
    <font>
      <b/>
      <sz val="11"/>
      <color theme="1"/>
      <name val="Aptos Narrow"/>
      <family val="2"/>
      <scheme val="minor"/>
    </font>
    <font>
      <b/>
      <sz val="12"/>
      <name val="Arial"/>
      <family val="2"/>
    </font>
    <font>
      <sz val="14"/>
      <color theme="1"/>
      <name val="Aptos Narrow"/>
      <family val="2"/>
      <scheme val="minor"/>
    </font>
    <font>
      <b/>
      <sz val="12"/>
      <color theme="1"/>
      <name val="Aptos Narrow"/>
      <family val="2"/>
      <scheme val="minor"/>
    </font>
    <font>
      <sz val="10"/>
      <color rgb="FF000000"/>
      <name val="Aptos Narrow"/>
      <family val="2"/>
      <scheme val="minor"/>
    </font>
    <font>
      <sz val="10"/>
      <color theme="1"/>
      <name val="Aptos Narrow"/>
      <family val="2"/>
      <scheme val="minor"/>
    </font>
    <font>
      <sz val="12"/>
      <color rgb="FF000000"/>
      <name val="Aptos Narrow"/>
      <family val="2"/>
      <scheme val="minor"/>
    </font>
    <font>
      <sz val="12"/>
      <color theme="1"/>
      <name val="Aptos Narrow"/>
      <family val="2"/>
      <scheme val="minor"/>
    </font>
    <font>
      <sz val="11"/>
      <color rgb="FF000000"/>
      <name val="Aptos Narrow"/>
      <family val="2"/>
      <scheme val="minor"/>
    </font>
    <font>
      <b/>
      <sz val="11"/>
      <name val="Aptos Narrow"/>
      <family val="2"/>
      <scheme val="minor"/>
    </font>
    <font>
      <b/>
      <sz val="12"/>
      <color rgb="FF000000"/>
      <name val="Aptos Narrow"/>
      <family val="2"/>
      <scheme val="minor"/>
    </font>
    <font>
      <b/>
      <sz val="11"/>
      <name val="Calibri"/>
      <family val="2"/>
    </font>
    <font>
      <sz val="11"/>
      <color indexed="8"/>
      <name val="Aptos Narrow"/>
      <family val="2"/>
      <scheme val="minor"/>
    </font>
  </fonts>
  <fills count="22">
    <fill>
      <patternFill patternType="none"/>
    </fill>
    <fill>
      <patternFill patternType="gray125"/>
    </fill>
    <fill>
      <patternFill patternType="solid">
        <fgColor theme="2" tint="-9.9978637043366805E-2"/>
        <bgColor indexed="64"/>
      </patternFill>
    </fill>
    <fill>
      <patternFill patternType="solid">
        <fgColor indexed="9"/>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5"/>
        <bgColor indexed="64"/>
      </patternFill>
    </fill>
    <fill>
      <patternFill patternType="solid">
        <fgColor theme="5" tint="0.79998168889431442"/>
        <bgColor theme="0"/>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9966"/>
        <bgColor indexed="64"/>
      </patternFill>
    </fill>
    <fill>
      <patternFill patternType="solid">
        <fgColor theme="8" tint="0.59999389629810485"/>
        <bgColor indexed="64"/>
      </patternFill>
    </fill>
    <fill>
      <patternFill patternType="solid">
        <fgColor theme="8" tint="0.59999389629810485"/>
        <bgColor theme="0"/>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s>
  <cellStyleXfs count="12">
    <xf numFmtId="0" fontId="0" fillId="0" borderId="0"/>
    <xf numFmtId="164" fontId="1" fillId="0" borderId="0" applyFont="0" applyFill="0" applyBorder="0" applyAlignment="0" applyProtection="0"/>
    <xf numFmtId="0" fontId="4" fillId="0" borderId="0"/>
    <xf numFmtId="42" fontId="1" fillId="0" borderId="0" applyFont="0" applyFill="0" applyBorder="0" applyAlignment="0" applyProtection="0"/>
    <xf numFmtId="44" fontId="1" fillId="0" borderId="0" applyFont="0" applyFill="0" applyBorder="0" applyAlignment="0" applyProtection="0"/>
    <xf numFmtId="0" fontId="9" fillId="0" borderId="0"/>
    <xf numFmtId="0" fontId="1" fillId="0" borderId="0"/>
    <xf numFmtId="43" fontId="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10" fillId="0" borderId="0" applyNumberFormat="0" applyFill="0" applyBorder="0" applyAlignment="0" applyProtection="0"/>
    <xf numFmtId="0" fontId="4" fillId="0" borderId="0"/>
  </cellStyleXfs>
  <cellXfs count="290">
    <xf numFmtId="0" fontId="0" fillId="0" borderId="0" xfId="0"/>
    <xf numFmtId="0" fontId="0" fillId="0" borderId="0" xfId="0" applyAlignment="1">
      <alignment horizontal="center" vertical="center"/>
    </xf>
    <xf numFmtId="0" fontId="3" fillId="2" borderId="1" xfId="0" applyFont="1" applyFill="1" applyBorder="1" applyAlignment="1">
      <alignment horizontal="center" vertical="center" wrapText="1"/>
    </xf>
    <xf numFmtId="0" fontId="0" fillId="0" borderId="1" xfId="0" applyBorder="1" applyAlignment="1">
      <alignment wrapText="1"/>
    </xf>
    <xf numFmtId="44" fontId="0" fillId="0" borderId="0" xfId="0" applyNumberFormat="1"/>
    <xf numFmtId="0" fontId="0" fillId="0" borderId="0" xfId="0" applyAlignment="1">
      <alignment wrapText="1"/>
    </xf>
    <xf numFmtId="0" fontId="3" fillId="2" borderId="1" xfId="0" applyFont="1" applyFill="1" applyBorder="1" applyAlignment="1">
      <alignment horizontal="centerContinuous" vertical="center" wrapText="1"/>
    </xf>
    <xf numFmtId="0" fontId="0" fillId="0" borderId="1" xfId="0" applyBorder="1" applyAlignment="1">
      <alignment horizontal="center" vertical="center" wrapText="1"/>
    </xf>
    <xf numFmtId="44" fontId="5" fillId="6" borderId="1" xfId="2" applyNumberFormat="1" applyFont="1" applyFill="1" applyBorder="1" applyAlignment="1">
      <alignment horizontal="center" vertical="center" wrapText="1"/>
    </xf>
    <xf numFmtId="44" fontId="7" fillId="6" borderId="1" xfId="1" applyNumberFormat="1" applyFont="1" applyFill="1" applyBorder="1" applyAlignment="1">
      <alignment horizontal="center" vertical="center" wrapText="1"/>
    </xf>
    <xf numFmtId="165" fontId="0" fillId="6" borderId="1" xfId="0" applyNumberFormat="1" applyFill="1" applyBorder="1"/>
    <xf numFmtId="0" fontId="0" fillId="0" borderId="1" xfId="0" applyBorder="1" applyAlignment="1">
      <alignment vertical="center" wrapText="1"/>
    </xf>
    <xf numFmtId="0" fontId="0" fillId="0" borderId="1" xfId="0" applyBorder="1" applyAlignment="1">
      <alignment horizontal="center"/>
    </xf>
    <xf numFmtId="0" fontId="0" fillId="0" borderId="1" xfId="0" applyBorder="1" applyAlignment="1">
      <alignment horizontal="left" wrapText="1"/>
    </xf>
    <xf numFmtId="0" fontId="0" fillId="0" borderId="1" xfId="0" applyBorder="1" applyAlignment="1">
      <alignment horizontal="left" vertical="center" wrapText="1"/>
    </xf>
    <xf numFmtId="0" fontId="4" fillId="10" borderId="1" xfId="5" applyFont="1" applyFill="1" applyBorder="1" applyAlignment="1">
      <alignment horizontal="left" vertical="center" wrapText="1"/>
    </xf>
    <xf numFmtId="0" fontId="4" fillId="9" borderId="1" xfId="5" applyFont="1" applyFill="1" applyBorder="1" applyAlignment="1">
      <alignment horizontal="left" vertical="center" wrapText="1"/>
    </xf>
    <xf numFmtId="0" fontId="4" fillId="11" borderId="1" xfId="5" applyFont="1" applyFill="1" applyBorder="1" applyAlignment="1">
      <alignment horizontal="center" vertical="center" wrapText="1"/>
    </xf>
    <xf numFmtId="0" fontId="11" fillId="10" borderId="1" xfId="5" applyFont="1" applyFill="1" applyBorder="1" applyAlignment="1">
      <alignment horizontal="center" vertical="center"/>
    </xf>
    <xf numFmtId="0" fontId="11" fillId="9" borderId="1" xfId="5" applyFont="1" applyFill="1" applyBorder="1" applyAlignment="1">
      <alignment horizontal="center" vertical="center"/>
    </xf>
    <xf numFmtId="0" fontId="11" fillId="11" borderId="1" xfId="5" applyFont="1" applyFill="1" applyBorder="1" applyAlignment="1">
      <alignment horizontal="center" vertical="center"/>
    </xf>
    <xf numFmtId="44" fontId="4" fillId="10" borderId="1" xfId="5" applyNumberFormat="1" applyFont="1" applyFill="1" applyBorder="1" applyAlignment="1">
      <alignment horizontal="left" vertical="center" wrapText="1"/>
    </xf>
    <xf numFmtId="44" fontId="4" fillId="9" borderId="1" xfId="5" applyNumberFormat="1" applyFont="1" applyFill="1" applyBorder="1" applyAlignment="1">
      <alignment horizontal="left" vertical="center" wrapText="1"/>
    </xf>
    <xf numFmtId="44" fontId="4" fillId="11" borderId="1" xfId="5" applyNumberFormat="1" applyFont="1" applyFill="1" applyBorder="1" applyAlignment="1">
      <alignment horizontal="left" vertical="center" wrapText="1"/>
    </xf>
    <xf numFmtId="0" fontId="12" fillId="10" borderId="1" xfId="5" applyFont="1" applyFill="1" applyBorder="1" applyAlignment="1">
      <alignment horizontal="left" vertical="center" wrapText="1"/>
    </xf>
    <xf numFmtId="0" fontId="12" fillId="9" borderId="1" xfId="5" applyFont="1" applyFill="1" applyBorder="1" applyAlignment="1">
      <alignment horizontal="left" vertical="center" wrapText="1"/>
    </xf>
    <xf numFmtId="0" fontId="11" fillId="10"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5" borderId="1" xfId="0" applyFont="1" applyFill="1" applyBorder="1" applyAlignment="1">
      <alignment horizontal="center" vertical="center"/>
    </xf>
    <xf numFmtId="0" fontId="11" fillId="11" borderId="1" xfId="0" applyFont="1" applyFill="1" applyBorder="1" applyAlignment="1">
      <alignment horizontal="center" vertical="center"/>
    </xf>
    <xf numFmtId="0" fontId="4" fillId="10" borderId="1" xfId="0" applyFont="1" applyFill="1" applyBorder="1" applyAlignment="1">
      <alignment horizontal="left" vertical="center" wrapText="1"/>
    </xf>
    <xf numFmtId="44" fontId="4" fillId="10" borderId="1" xfId="0" applyNumberFormat="1" applyFont="1" applyFill="1" applyBorder="1" applyAlignment="1">
      <alignment horizontal="left" vertical="center" wrapText="1"/>
    </xf>
    <xf numFmtId="0" fontId="4" fillId="9" borderId="1" xfId="0" applyFont="1" applyFill="1" applyBorder="1" applyAlignment="1">
      <alignment horizontal="left" vertical="center" wrapText="1"/>
    </xf>
    <xf numFmtId="44" fontId="4" fillId="9" borderId="1" xfId="0" applyNumberFormat="1" applyFont="1" applyFill="1" applyBorder="1" applyAlignment="1">
      <alignment horizontal="left" vertical="center" wrapText="1"/>
    </xf>
    <xf numFmtId="0" fontId="4" fillId="5" borderId="1" xfId="0" applyFont="1" applyFill="1" applyBorder="1" applyAlignment="1">
      <alignment horizontal="left" vertical="center" wrapText="1"/>
    </xf>
    <xf numFmtId="44" fontId="4" fillId="5" borderId="1" xfId="0" applyNumberFormat="1" applyFont="1" applyFill="1" applyBorder="1" applyAlignment="1">
      <alignment horizontal="left" vertical="center" wrapText="1"/>
    </xf>
    <xf numFmtId="0" fontId="4" fillId="11" borderId="1" xfId="0" applyFont="1" applyFill="1" applyBorder="1" applyAlignment="1">
      <alignment horizontal="center" vertical="center" wrapText="1"/>
    </xf>
    <xf numFmtId="44" fontId="4" fillId="11" borderId="1" xfId="0" applyNumberFormat="1" applyFont="1" applyFill="1" applyBorder="1" applyAlignment="1">
      <alignment horizontal="left" vertical="center" wrapText="1"/>
    </xf>
    <xf numFmtId="165" fontId="14" fillId="12" borderId="1" xfId="0" applyNumberFormat="1" applyFont="1" applyFill="1" applyBorder="1" applyAlignment="1">
      <alignment horizontal="left" vertical="center" wrapText="1"/>
    </xf>
    <xf numFmtId="0" fontId="2" fillId="12" borderId="1" xfId="0" applyFont="1" applyFill="1" applyBorder="1" applyAlignment="1">
      <alignment horizontal="center" vertical="center" wrapText="1"/>
    </xf>
    <xf numFmtId="164" fontId="2" fillId="12" borderId="1" xfId="1" applyFont="1" applyFill="1" applyBorder="1" applyAlignment="1">
      <alignment horizontal="center" vertical="center" wrapText="1"/>
    </xf>
    <xf numFmtId="0" fontId="2" fillId="4" borderId="1" xfId="0" applyFont="1" applyFill="1" applyBorder="1" applyAlignment="1">
      <alignment horizontal="center" vertical="center" wrapText="1"/>
    </xf>
    <xf numFmtId="164" fontId="2" fillId="4" borderId="1" xfId="1" applyFont="1" applyFill="1" applyBorder="1" applyAlignment="1">
      <alignment horizontal="center" vertical="center" wrapText="1"/>
    </xf>
    <xf numFmtId="0" fontId="2" fillId="5" borderId="1" xfId="0" applyFont="1" applyFill="1" applyBorder="1" applyAlignment="1">
      <alignment horizontal="center" vertical="center" wrapText="1"/>
    </xf>
    <xf numFmtId="164" fontId="2" fillId="5" borderId="1" xfId="1" applyFont="1" applyFill="1" applyBorder="1" applyAlignment="1">
      <alignment horizontal="center" vertical="center" wrapText="1"/>
    </xf>
    <xf numFmtId="1" fontId="14" fillId="12" borderId="10" xfId="0" applyNumberFormat="1" applyFont="1" applyFill="1" applyBorder="1" applyAlignment="1">
      <alignment horizontal="center" vertical="center" shrinkToFit="1"/>
    </xf>
    <xf numFmtId="165" fontId="14" fillId="4" borderId="1" xfId="0" applyNumberFormat="1" applyFont="1" applyFill="1" applyBorder="1" applyAlignment="1">
      <alignment horizontal="left" vertical="center" wrapText="1"/>
    </xf>
    <xf numFmtId="0" fontId="14" fillId="5" borderId="1" xfId="0" applyFont="1" applyFill="1" applyBorder="1" applyAlignment="1">
      <alignment horizontal="center" vertical="center"/>
    </xf>
    <xf numFmtId="165" fontId="14" fillId="5" borderId="1" xfId="0" applyNumberFormat="1" applyFont="1" applyFill="1" applyBorder="1" applyAlignment="1">
      <alignment horizontal="left" vertical="center" wrapText="1"/>
    </xf>
    <xf numFmtId="0" fontId="14" fillId="4" borderId="1" xfId="0" applyFont="1" applyFill="1" applyBorder="1" applyAlignment="1">
      <alignment horizontal="left" vertical="center" wrapText="1"/>
    </xf>
    <xf numFmtId="1" fontId="14" fillId="12" borderId="10" xfId="0" applyNumberFormat="1" applyFont="1" applyFill="1" applyBorder="1" applyAlignment="1">
      <alignment horizontal="center" vertical="top" shrinkToFit="1"/>
    </xf>
    <xf numFmtId="0" fontId="14" fillId="4" borderId="1" xfId="0" applyFont="1" applyFill="1" applyBorder="1" applyAlignment="1">
      <alignment horizontal="center" vertical="center"/>
    </xf>
    <xf numFmtId="1" fontId="14" fillId="4" borderId="1" xfId="0" applyNumberFormat="1" applyFont="1" applyFill="1" applyBorder="1" applyAlignment="1">
      <alignment horizontal="center" vertical="center" shrinkToFit="1"/>
    </xf>
    <xf numFmtId="1" fontId="16" fillId="0" borderId="1" xfId="0" applyNumberFormat="1" applyFont="1" applyBorder="1" applyAlignment="1">
      <alignment horizontal="center" vertical="center" shrinkToFit="1"/>
    </xf>
    <xf numFmtId="1" fontId="14" fillId="12" borderId="11" xfId="0" applyNumberFormat="1" applyFont="1" applyFill="1" applyBorder="1" applyAlignment="1">
      <alignment horizontal="center" vertical="center" shrinkToFit="1"/>
    </xf>
    <xf numFmtId="165" fontId="14" fillId="12" borderId="8" xfId="0" applyNumberFormat="1" applyFont="1" applyFill="1" applyBorder="1" applyAlignment="1">
      <alignment horizontal="left" vertical="center" wrapText="1"/>
    </xf>
    <xf numFmtId="1" fontId="14" fillId="12" borderId="1" xfId="0" applyNumberFormat="1" applyFont="1" applyFill="1" applyBorder="1" applyAlignment="1">
      <alignment horizontal="center" vertical="center" shrinkToFit="1"/>
    </xf>
    <xf numFmtId="1" fontId="17" fillId="12" borderId="1" xfId="0" applyNumberFormat="1" applyFont="1" applyFill="1" applyBorder="1" applyAlignment="1">
      <alignment horizontal="center" vertical="center" wrapText="1"/>
    </xf>
    <xf numFmtId="1" fontId="17" fillId="4" borderId="1" xfId="0" applyNumberFormat="1" applyFont="1" applyFill="1" applyBorder="1" applyAlignment="1">
      <alignment horizontal="center" vertical="center" shrinkToFit="1"/>
    </xf>
    <xf numFmtId="0" fontId="17" fillId="5" borderId="1" xfId="0" applyFont="1" applyFill="1" applyBorder="1" applyAlignment="1">
      <alignment horizontal="center" vertical="center"/>
    </xf>
    <xf numFmtId="0" fontId="17" fillId="4" borderId="1" xfId="0" applyFont="1" applyFill="1" applyBorder="1" applyAlignment="1">
      <alignment horizontal="left" vertical="center" wrapText="1"/>
    </xf>
    <xf numFmtId="1" fontId="14" fillId="12" borderId="1" xfId="0" applyNumberFormat="1" applyFont="1" applyFill="1" applyBorder="1" applyAlignment="1">
      <alignment horizontal="center" vertical="center" wrapText="1"/>
    </xf>
    <xf numFmtId="1" fontId="14" fillId="14" borderId="1" xfId="0" applyNumberFormat="1" applyFont="1" applyFill="1" applyBorder="1" applyAlignment="1">
      <alignment horizontal="center" vertical="center" shrinkToFit="1"/>
    </xf>
    <xf numFmtId="1" fontId="16" fillId="12" borderId="1" xfId="0" applyNumberFormat="1" applyFont="1" applyFill="1" applyBorder="1" applyAlignment="1">
      <alignment horizontal="center" vertical="center" wrapText="1"/>
    </xf>
    <xf numFmtId="1" fontId="16" fillId="4" borderId="1" xfId="0" applyNumberFormat="1" applyFont="1" applyFill="1" applyBorder="1" applyAlignment="1">
      <alignment horizontal="center" vertical="center" shrinkToFit="1"/>
    </xf>
    <xf numFmtId="0" fontId="16" fillId="5" borderId="1" xfId="0" applyFont="1" applyFill="1" applyBorder="1" applyAlignment="1">
      <alignment horizontal="center" vertical="center"/>
    </xf>
    <xf numFmtId="0" fontId="16" fillId="4" borderId="1" xfId="0" applyFont="1" applyFill="1" applyBorder="1" applyAlignment="1">
      <alignment horizontal="left" vertical="center" wrapText="1"/>
    </xf>
    <xf numFmtId="0" fontId="14" fillId="12" borderId="1" xfId="0" applyFont="1" applyFill="1" applyBorder="1" applyAlignment="1">
      <alignment horizontal="center"/>
    </xf>
    <xf numFmtId="0" fontId="17" fillId="12" borderId="1" xfId="0" applyFont="1" applyFill="1" applyBorder="1" applyAlignment="1">
      <alignment horizontal="center"/>
    </xf>
    <xf numFmtId="0" fontId="19" fillId="5" borderId="1" xfId="0" applyFont="1" applyFill="1" applyBorder="1" applyAlignment="1">
      <alignment horizontal="center" vertical="center" wrapText="1"/>
    </xf>
    <xf numFmtId="0" fontId="14" fillId="8" borderId="0" xfId="0" applyFont="1" applyFill="1" applyAlignment="1">
      <alignment horizontal="left" vertical="center"/>
    </xf>
    <xf numFmtId="1" fontId="21" fillId="12" borderId="1" xfId="0" applyNumberFormat="1" applyFont="1" applyFill="1" applyBorder="1" applyAlignment="1">
      <alignment horizontal="center" vertical="center" shrinkToFit="1"/>
    </xf>
    <xf numFmtId="168" fontId="21" fillId="12" borderId="1" xfId="1" applyNumberFormat="1" applyFont="1" applyFill="1" applyBorder="1" applyAlignment="1">
      <alignment horizontal="left" vertical="center" wrapText="1"/>
    </xf>
    <xf numFmtId="0" fontId="21" fillId="4" borderId="1" xfId="0" applyFont="1" applyFill="1" applyBorder="1" applyAlignment="1">
      <alignment horizontal="center" vertical="center"/>
    </xf>
    <xf numFmtId="168" fontId="21" fillId="4" borderId="1" xfId="1" applyNumberFormat="1" applyFont="1" applyFill="1" applyBorder="1" applyAlignment="1">
      <alignment horizontal="left" vertical="center" wrapText="1"/>
    </xf>
    <xf numFmtId="0" fontId="21" fillId="5" borderId="1" xfId="0" applyFont="1" applyFill="1" applyBorder="1" applyAlignment="1">
      <alignment horizontal="center" vertical="center"/>
    </xf>
    <xf numFmtId="166" fontId="21" fillId="5" borderId="1" xfId="1" applyNumberFormat="1" applyFont="1" applyFill="1" applyBorder="1" applyAlignment="1">
      <alignment horizontal="left" vertical="center" wrapText="1"/>
    </xf>
    <xf numFmtId="0" fontId="14" fillId="8" borderId="0" xfId="0" applyFont="1" applyFill="1" applyAlignment="1">
      <alignment horizontal="left" vertical="top"/>
    </xf>
    <xf numFmtId="168" fontId="21" fillId="5" borderId="1" xfId="1" applyNumberFormat="1" applyFont="1" applyFill="1" applyBorder="1" applyAlignment="1">
      <alignment horizontal="left" vertical="center" wrapText="1"/>
    </xf>
    <xf numFmtId="1" fontId="21" fillId="4" borderId="1" xfId="0" applyNumberFormat="1" applyFont="1" applyFill="1" applyBorder="1" applyAlignment="1">
      <alignment horizontal="center" vertical="center" shrinkToFit="1"/>
    </xf>
    <xf numFmtId="1" fontId="21" fillId="12" borderId="1" xfId="0" applyNumberFormat="1" applyFont="1" applyFill="1" applyBorder="1" applyAlignment="1">
      <alignment horizontal="center" vertical="top" shrinkToFit="1"/>
    </xf>
    <xf numFmtId="0" fontId="21" fillId="12" borderId="1" xfId="0" applyFont="1" applyFill="1" applyBorder="1" applyAlignment="1">
      <alignment horizontal="center"/>
    </xf>
    <xf numFmtId="0" fontId="21" fillId="12"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4" fillId="15" borderId="12" xfId="0" applyFont="1" applyFill="1" applyBorder="1" applyAlignment="1">
      <alignment horizontal="center" vertical="center" wrapText="1"/>
    </xf>
    <xf numFmtId="1" fontId="21" fillId="5" borderId="10" xfId="0" applyNumberFormat="1" applyFont="1" applyFill="1" applyBorder="1" applyAlignment="1">
      <alignment horizontal="center" vertical="top" shrinkToFit="1"/>
    </xf>
    <xf numFmtId="1" fontId="21" fillId="5" borderId="10" xfId="0" applyNumberFormat="1" applyFont="1" applyFill="1" applyBorder="1" applyAlignment="1">
      <alignment horizontal="center" vertical="center" shrinkToFit="1"/>
    </xf>
    <xf numFmtId="1" fontId="22" fillId="5" borderId="10" xfId="0" applyNumberFormat="1" applyFont="1" applyFill="1" applyBorder="1" applyAlignment="1">
      <alignment horizontal="center" vertical="center" shrinkToFit="1"/>
    </xf>
    <xf numFmtId="0" fontId="22" fillId="12" borderId="1" xfId="0" applyFont="1" applyFill="1" applyBorder="1" applyAlignment="1">
      <alignment horizontal="center" vertical="center" wrapText="1"/>
    </xf>
    <xf numFmtId="1" fontId="22" fillId="5" borderId="10" xfId="0" applyNumberFormat="1" applyFont="1" applyFill="1" applyBorder="1" applyAlignment="1">
      <alignment horizontal="center" vertical="top" shrinkToFit="1"/>
    </xf>
    <xf numFmtId="0" fontId="20" fillId="12" borderId="1" xfId="0" applyFont="1" applyFill="1" applyBorder="1" applyAlignment="1">
      <alignment horizontal="center" vertical="center" wrapText="1"/>
    </xf>
    <xf numFmtId="168" fontId="19" fillId="7" borderId="1" xfId="1" applyNumberFormat="1" applyFont="1" applyFill="1" applyBorder="1" applyAlignment="1">
      <alignment horizontal="left" vertical="center" wrapText="1"/>
    </xf>
    <xf numFmtId="0" fontId="19" fillId="4" borderId="1" xfId="0" applyFont="1" applyFill="1" applyBorder="1" applyAlignment="1">
      <alignment horizontal="center" vertical="center" wrapText="1"/>
    </xf>
    <xf numFmtId="168" fontId="19" fillId="7" borderId="1" xfId="1" applyNumberFormat="1" applyFont="1" applyFill="1" applyBorder="1" applyAlignment="1">
      <alignment horizontal="left" vertical="center"/>
    </xf>
    <xf numFmtId="0" fontId="19" fillId="8" borderId="1" xfId="0" applyFont="1" applyFill="1" applyBorder="1" applyAlignment="1">
      <alignment horizontal="left" vertical="top"/>
    </xf>
    <xf numFmtId="168" fontId="19" fillId="8" borderId="1" xfId="1" applyNumberFormat="1" applyFont="1" applyFill="1" applyBorder="1" applyAlignment="1">
      <alignment horizontal="left" vertical="top"/>
    </xf>
    <xf numFmtId="0" fontId="21" fillId="8" borderId="0" xfId="0" applyFont="1" applyFill="1" applyAlignment="1">
      <alignment horizontal="center" vertical="top"/>
    </xf>
    <xf numFmtId="166" fontId="21" fillId="8" borderId="0" xfId="1" applyNumberFormat="1" applyFont="1" applyFill="1" applyAlignment="1">
      <alignment horizontal="left" vertical="top"/>
    </xf>
    <xf numFmtId="0" fontId="21" fillId="8" borderId="0" xfId="0" applyFont="1" applyFill="1" applyAlignment="1">
      <alignment horizontal="left" vertical="top"/>
    </xf>
    <xf numFmtId="168" fontId="21" fillId="8" borderId="0" xfId="1" applyNumberFormat="1" applyFont="1" applyFill="1" applyAlignment="1">
      <alignment horizontal="left" vertical="top"/>
    </xf>
    <xf numFmtId="0" fontId="14" fillId="8" borderId="0" xfId="0" applyFont="1" applyFill="1" applyAlignment="1">
      <alignment horizontal="center" vertical="top"/>
    </xf>
    <xf numFmtId="1" fontId="14" fillId="0" borderId="1" xfId="0" applyNumberFormat="1" applyFont="1" applyBorder="1" applyAlignment="1">
      <alignment horizontal="center" vertical="center" wrapText="1"/>
    </xf>
    <xf numFmtId="165" fontId="14" fillId="0" borderId="1" xfId="0" applyNumberFormat="1" applyFont="1" applyBorder="1" applyAlignment="1">
      <alignment horizontal="left" vertical="center" wrapText="1"/>
    </xf>
    <xf numFmtId="1" fontId="14" fillId="0" borderId="1" xfId="0" applyNumberFormat="1" applyFont="1" applyBorder="1" applyAlignment="1">
      <alignment horizontal="center" vertical="center" shrinkToFit="1"/>
    </xf>
    <xf numFmtId="0" fontId="14" fillId="0" borderId="1" xfId="0" applyFont="1" applyBorder="1" applyAlignment="1">
      <alignment horizontal="center" vertical="center"/>
    </xf>
    <xf numFmtId="0" fontId="14" fillId="0" borderId="1" xfId="0" applyFont="1" applyBorder="1" applyAlignment="1">
      <alignment horizontal="left" vertical="center" wrapText="1"/>
    </xf>
    <xf numFmtId="1" fontId="14" fillId="0" borderId="10" xfId="0" applyNumberFormat="1" applyFont="1" applyBorder="1" applyAlignment="1">
      <alignment horizontal="center" vertical="center" shrinkToFit="1"/>
    </xf>
    <xf numFmtId="1" fontId="0" fillId="0" borderId="1" xfId="0" applyNumberFormat="1" applyBorder="1" applyAlignment="1">
      <alignment horizontal="center" vertical="center" wrapText="1"/>
    </xf>
    <xf numFmtId="0" fontId="0" fillId="0" borderId="0" xfId="0" applyAlignment="1">
      <alignment vertical="center"/>
    </xf>
    <xf numFmtId="44" fontId="23" fillId="0" borderId="0" xfId="0" applyNumberFormat="1" applyFont="1"/>
    <xf numFmtId="0" fontId="3" fillId="18" borderId="1" xfId="0" applyFont="1" applyFill="1" applyBorder="1" applyAlignment="1">
      <alignment horizontal="center" vertical="center" wrapText="1"/>
    </xf>
    <xf numFmtId="0" fontId="3" fillId="18" borderId="1" xfId="0" applyFont="1" applyFill="1" applyBorder="1" applyAlignment="1">
      <alignment horizontal="centerContinuous" vertical="center" wrapText="1"/>
    </xf>
    <xf numFmtId="0" fontId="8" fillId="13" borderId="0" xfId="0" applyFont="1" applyFill="1" applyAlignment="1">
      <alignment vertical="center"/>
    </xf>
    <xf numFmtId="0" fontId="8" fillId="13" borderId="6" xfId="0" applyFont="1" applyFill="1" applyBorder="1" applyAlignment="1">
      <alignment vertical="center"/>
    </xf>
    <xf numFmtId="0" fontId="8" fillId="13" borderId="1" xfId="0" applyFont="1" applyFill="1" applyBorder="1" applyAlignment="1">
      <alignment vertical="center"/>
    </xf>
    <xf numFmtId="0" fontId="18" fillId="21" borderId="1" xfId="0" applyFont="1" applyFill="1" applyBorder="1" applyAlignment="1" applyProtection="1">
      <alignment vertical="center"/>
      <protection locked="0"/>
    </xf>
    <xf numFmtId="167" fontId="0" fillId="5" borderId="1" xfId="0" applyNumberFormat="1" applyFill="1" applyBorder="1" applyAlignment="1" applyProtection="1">
      <alignment horizontal="center" vertical="center"/>
      <protection locked="0"/>
    </xf>
    <xf numFmtId="167" fontId="13" fillId="5" borderId="1" xfId="0" applyNumberFormat="1" applyFont="1" applyFill="1" applyBorder="1" applyAlignment="1" applyProtection="1">
      <alignment horizontal="center" vertical="center"/>
      <protection locked="0"/>
    </xf>
    <xf numFmtId="0" fontId="0" fillId="0" borderId="0" xfId="0" applyAlignment="1">
      <alignment horizontal="left" vertical="center"/>
    </xf>
    <xf numFmtId="0" fontId="0" fillId="0" borderId="2" xfId="0" applyBorder="1" applyAlignment="1">
      <alignment horizontal="center"/>
    </xf>
    <xf numFmtId="0" fontId="0" fillId="0" borderId="4" xfId="0" applyBorder="1" applyAlignment="1">
      <alignment horizontal="left"/>
    </xf>
    <xf numFmtId="0" fontId="0" fillId="0" borderId="4" xfId="0" applyBorder="1" applyAlignment="1">
      <alignment wrapText="1"/>
    </xf>
    <xf numFmtId="0" fontId="0" fillId="0" borderId="4" xfId="0" applyBorder="1" applyAlignment="1">
      <alignment horizontal="center"/>
    </xf>
    <xf numFmtId="44" fontId="7" fillId="6" borderId="4" xfId="1" applyNumberFormat="1" applyFont="1" applyFill="1" applyBorder="1" applyAlignment="1">
      <alignment horizontal="center" vertical="center" wrapText="1"/>
    </xf>
    <xf numFmtId="0" fontId="4" fillId="10" borderId="0" xfId="5" applyFont="1" applyFill="1" applyAlignment="1">
      <alignment horizontal="left" vertical="center" wrapText="1"/>
    </xf>
    <xf numFmtId="44" fontId="4" fillId="10" borderId="0" xfId="5" applyNumberFormat="1" applyFont="1" applyFill="1" applyAlignment="1">
      <alignment horizontal="left" vertical="center" wrapText="1"/>
    </xf>
    <xf numFmtId="0" fontId="4" fillId="9" borderId="0" xfId="5" applyFont="1" applyFill="1" applyAlignment="1">
      <alignment horizontal="left" vertical="center" wrapText="1"/>
    </xf>
    <xf numFmtId="44" fontId="4" fillId="9" borderId="0" xfId="5" applyNumberFormat="1" applyFont="1" applyFill="1" applyAlignment="1">
      <alignment horizontal="left" vertical="center" wrapText="1"/>
    </xf>
    <xf numFmtId="0" fontId="4" fillId="11" borderId="0" xfId="5" applyFont="1" applyFill="1" applyAlignment="1">
      <alignment horizontal="center" vertical="center" wrapText="1"/>
    </xf>
    <xf numFmtId="44" fontId="4" fillId="11" borderId="0" xfId="5" applyNumberFormat="1" applyFont="1" applyFill="1" applyAlignment="1">
      <alignment horizontal="left" vertical="center" wrapText="1"/>
    </xf>
    <xf numFmtId="169" fontId="0" fillId="6" borderId="3" xfId="0" applyNumberFormat="1" applyFill="1" applyBorder="1"/>
    <xf numFmtId="44" fontId="8" fillId="13" borderId="1" xfId="0" applyNumberFormat="1" applyFont="1" applyFill="1" applyBorder="1" applyAlignment="1">
      <alignment vertical="center"/>
    </xf>
    <xf numFmtId="165" fontId="0" fillId="6" borderId="1" xfId="0" applyNumberFormat="1" applyFill="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left" vertical="center" wrapText="1"/>
    </xf>
    <xf numFmtId="0" fontId="0" fillId="0" borderId="4" xfId="0" applyBorder="1" applyAlignment="1">
      <alignment horizontal="center" vertical="center" wrapText="1"/>
    </xf>
    <xf numFmtId="165" fontId="6" fillId="6" borderId="1" xfId="1" applyNumberFormat="1" applyFont="1" applyFill="1" applyBorder="1" applyAlignment="1">
      <alignment horizontal="center" vertical="center" wrapText="1"/>
    </xf>
    <xf numFmtId="165" fontId="0" fillId="5" borderId="1" xfId="0" applyNumberFormat="1" applyFill="1" applyBorder="1" applyAlignment="1">
      <alignment horizontal="center" vertical="center"/>
    </xf>
    <xf numFmtId="165" fontId="1" fillId="5" borderId="1" xfId="0" applyNumberFormat="1" applyFont="1" applyFill="1" applyBorder="1" applyAlignment="1">
      <alignment horizontal="center" vertical="center"/>
    </xf>
    <xf numFmtId="165" fontId="0" fillId="5" borderId="1" xfId="0" applyNumberFormat="1" applyFill="1" applyBorder="1" applyAlignment="1" applyProtection="1">
      <alignment horizontal="center" vertical="center"/>
      <protection locked="0"/>
    </xf>
    <xf numFmtId="0" fontId="0" fillId="0" borderId="17" xfId="0" applyBorder="1" applyAlignment="1">
      <alignment horizontal="center" vertical="center" wrapText="1"/>
    </xf>
    <xf numFmtId="0" fontId="0" fillId="0" borderId="15" xfId="0" applyBorder="1" applyAlignment="1">
      <alignment horizontal="left" vertical="center" wrapText="1"/>
    </xf>
    <xf numFmtId="0" fontId="0" fillId="0" borderId="15" xfId="0" applyBorder="1" applyAlignment="1">
      <alignment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44" fontId="5" fillId="5" borderId="1" xfId="2" applyNumberFormat="1" applyFont="1" applyFill="1" applyBorder="1" applyAlignment="1">
      <alignment horizontal="center" vertical="center" wrapText="1"/>
    </xf>
    <xf numFmtId="165" fontId="28" fillId="5" borderId="4" xfId="0" applyNumberFormat="1" applyFont="1" applyFill="1" applyBorder="1" applyAlignment="1">
      <alignment horizontal="center" vertical="center" wrapText="1"/>
    </xf>
    <xf numFmtId="0" fontId="0" fillId="0" borderId="4" xfId="0" applyBorder="1" applyAlignment="1">
      <alignment vertical="center" wrapText="1"/>
    </xf>
    <xf numFmtId="0" fontId="17" fillId="12" borderId="2" xfId="0" applyFont="1" applyFill="1" applyBorder="1" applyAlignment="1">
      <alignment horizontal="center"/>
    </xf>
    <xf numFmtId="165" fontId="14" fillId="12" borderId="3" xfId="0" applyNumberFormat="1" applyFont="1" applyFill="1" applyBorder="1" applyAlignment="1">
      <alignment horizontal="left" vertical="center" wrapText="1"/>
    </xf>
    <xf numFmtId="1" fontId="17" fillId="4" borderId="2" xfId="0" applyNumberFormat="1" applyFont="1" applyFill="1" applyBorder="1" applyAlignment="1">
      <alignment horizontal="center" vertical="center" shrinkToFit="1"/>
    </xf>
    <xf numFmtId="165" fontId="14" fillId="4" borderId="3" xfId="0" applyNumberFormat="1" applyFont="1" applyFill="1" applyBorder="1" applyAlignment="1">
      <alignment horizontal="left" vertical="center" wrapText="1"/>
    </xf>
    <xf numFmtId="0" fontId="17" fillId="5" borderId="2" xfId="0" applyFont="1" applyFill="1" applyBorder="1" applyAlignment="1">
      <alignment horizontal="center" vertical="center"/>
    </xf>
    <xf numFmtId="165" fontId="14" fillId="5" borderId="3" xfId="0" applyNumberFormat="1" applyFont="1" applyFill="1" applyBorder="1" applyAlignment="1">
      <alignment horizontal="left" vertical="center" wrapText="1"/>
    </xf>
    <xf numFmtId="0" fontId="17" fillId="4" borderId="0" xfId="0" applyFont="1" applyFill="1" applyAlignment="1">
      <alignment horizontal="left" vertical="center" wrapText="1"/>
    </xf>
    <xf numFmtId="165" fontId="14" fillId="4" borderId="0" xfId="0" applyNumberFormat="1" applyFont="1" applyFill="1" applyAlignment="1">
      <alignment horizontal="left" vertical="center" wrapText="1"/>
    </xf>
    <xf numFmtId="44" fontId="1" fillId="5" borderId="1" xfId="0" applyNumberFormat="1" applyFont="1" applyFill="1" applyBorder="1" applyAlignment="1">
      <alignment horizontal="center" vertical="center"/>
    </xf>
    <xf numFmtId="44" fontId="0" fillId="6" borderId="1" xfId="0" applyNumberFormat="1" applyFill="1" applyBorder="1" applyAlignment="1">
      <alignment horizontal="center" vertical="center"/>
    </xf>
    <xf numFmtId="44" fontId="0" fillId="6" borderId="8" xfId="0" applyNumberFormat="1" applyFill="1" applyBorder="1" applyAlignment="1">
      <alignment horizontal="center" vertical="center"/>
    </xf>
    <xf numFmtId="170" fontId="29" fillId="5" borderId="10" xfId="0" applyNumberFormat="1" applyFont="1" applyFill="1" applyBorder="1" applyAlignment="1">
      <alignment horizontal="center" vertical="center" shrinkToFit="1"/>
    </xf>
    <xf numFmtId="170" fontId="29" fillId="5" borderId="10" xfId="0" applyNumberFormat="1" applyFont="1" applyFill="1" applyBorder="1" applyAlignment="1">
      <alignment horizontal="center" vertical="top" shrinkToFit="1"/>
    </xf>
    <xf numFmtId="0" fontId="0" fillId="5" borderId="0" xfId="0" applyFill="1"/>
    <xf numFmtId="0" fontId="0" fillId="5" borderId="0" xfId="0" applyFill="1" applyAlignment="1">
      <alignment horizontal="left" vertical="center"/>
    </xf>
    <xf numFmtId="0" fontId="30" fillId="5" borderId="0" xfId="0" applyFont="1" applyFill="1" applyAlignment="1">
      <alignment horizontal="left" vertical="center"/>
    </xf>
    <xf numFmtId="170" fontId="30" fillId="5" borderId="10" xfId="0" applyNumberFormat="1" applyFont="1" applyFill="1" applyBorder="1" applyAlignment="1">
      <alignment horizontal="center" vertical="center" wrapText="1"/>
    </xf>
    <xf numFmtId="0" fontId="30" fillId="5" borderId="0" xfId="0" applyFont="1" applyFill="1" applyAlignment="1">
      <alignment horizontal="center" vertical="center" wrapText="1"/>
    </xf>
    <xf numFmtId="0" fontId="30" fillId="5" borderId="0" xfId="0" applyFont="1" applyFill="1"/>
    <xf numFmtId="167" fontId="30" fillId="5" borderId="1" xfId="0" applyNumberFormat="1" applyFont="1" applyFill="1" applyBorder="1" applyAlignment="1" applyProtection="1">
      <alignment horizontal="center" vertical="center"/>
      <protection locked="0"/>
    </xf>
    <xf numFmtId="170" fontId="30" fillId="5" borderId="0" xfId="0" applyNumberFormat="1" applyFont="1" applyFill="1"/>
    <xf numFmtId="1" fontId="21" fillId="5" borderId="0" xfId="0" applyNumberFormat="1" applyFont="1" applyFill="1" applyAlignment="1">
      <alignment horizontal="center" vertical="center" shrinkToFit="1"/>
    </xf>
    <xf numFmtId="165" fontId="0" fillId="0" borderId="0" xfId="0" applyNumberFormat="1"/>
    <xf numFmtId="165" fontId="0" fillId="0" borderId="0" xfId="0" applyNumberFormat="1" applyAlignment="1">
      <alignment horizontal="left" vertical="center"/>
    </xf>
    <xf numFmtId="44" fontId="8" fillId="5" borderId="1" xfId="0" applyNumberFormat="1" applyFont="1" applyFill="1" applyBorder="1" applyAlignment="1">
      <alignment horizontal="center" vertical="center"/>
    </xf>
    <xf numFmtId="165" fontId="0" fillId="5" borderId="1" xfId="0" applyNumberFormat="1" applyFill="1" applyBorder="1" applyAlignment="1">
      <alignment vertical="center"/>
    </xf>
    <xf numFmtId="171" fontId="33" fillId="5" borderId="10" xfId="0" applyNumberFormat="1" applyFont="1" applyFill="1" applyBorder="1" applyAlignment="1">
      <alignment vertical="center" shrinkToFit="1"/>
    </xf>
    <xf numFmtId="4" fontId="33" fillId="5" borderId="10" xfId="0" applyNumberFormat="1" applyFont="1" applyFill="1" applyBorder="1" applyAlignment="1">
      <alignment vertical="center" wrapText="1"/>
    </xf>
    <xf numFmtId="172" fontId="33" fillId="5" borderId="10" xfId="0" applyNumberFormat="1" applyFont="1" applyFill="1" applyBorder="1" applyAlignment="1">
      <alignment vertical="center" shrinkToFit="1"/>
    </xf>
    <xf numFmtId="165" fontId="29" fillId="5" borderId="13" xfId="0" applyNumberFormat="1" applyFont="1" applyFill="1" applyBorder="1" applyAlignment="1">
      <alignment horizontal="center" vertical="center" shrinkToFit="1"/>
    </xf>
    <xf numFmtId="165" fontId="29" fillId="5" borderId="0" xfId="0" applyNumberFormat="1" applyFont="1" applyFill="1" applyAlignment="1">
      <alignment horizontal="center" vertical="center" shrinkToFit="1"/>
    </xf>
    <xf numFmtId="165" fontId="7" fillId="6" borderId="0" xfId="1" applyNumberFormat="1" applyFont="1" applyFill="1" applyBorder="1" applyAlignment="1">
      <alignment horizontal="center" vertical="center" wrapText="1"/>
    </xf>
    <xf numFmtId="170" fontId="33" fillId="5" borderId="19" xfId="0" applyNumberFormat="1" applyFont="1" applyFill="1" applyBorder="1" applyAlignment="1">
      <alignment horizontal="center" vertical="center" shrinkToFit="1"/>
    </xf>
    <xf numFmtId="170" fontId="33" fillId="5" borderId="20" xfId="0" applyNumberFormat="1" applyFont="1" applyFill="1" applyBorder="1" applyAlignment="1">
      <alignment horizontal="center" vertical="center" shrinkToFit="1"/>
    </xf>
    <xf numFmtId="165" fontId="0" fillId="5" borderId="3" xfId="0" applyNumberFormat="1" applyFill="1" applyBorder="1" applyAlignment="1" applyProtection="1">
      <alignment horizontal="center" vertical="center"/>
      <protection locked="0"/>
    </xf>
    <xf numFmtId="170" fontId="29" fillId="5" borderId="0" xfId="0" applyNumberFormat="1" applyFont="1" applyFill="1" applyAlignment="1">
      <alignment horizontal="center" vertical="center" shrinkToFit="1"/>
    </xf>
    <xf numFmtId="0" fontId="4" fillId="10" borderId="0" xfId="0" applyFont="1" applyFill="1" applyAlignment="1">
      <alignment horizontal="left" vertical="center" wrapText="1"/>
    </xf>
    <xf numFmtId="44" fontId="4" fillId="10" borderId="0" xfId="0" applyNumberFormat="1" applyFont="1" applyFill="1" applyAlignment="1">
      <alignment horizontal="left" vertical="center" wrapText="1"/>
    </xf>
    <xf numFmtId="0" fontId="4" fillId="9" borderId="0" xfId="0" applyFont="1" applyFill="1" applyAlignment="1">
      <alignment horizontal="left" vertical="center" wrapText="1"/>
    </xf>
    <xf numFmtId="44" fontId="4" fillId="9" borderId="0" xfId="0" applyNumberFormat="1" applyFont="1" applyFill="1" applyAlignment="1">
      <alignment horizontal="left" vertical="center" wrapText="1"/>
    </xf>
    <xf numFmtId="0" fontId="4" fillId="5" borderId="0" xfId="0" applyFont="1" applyFill="1" applyAlignment="1">
      <alignment horizontal="left" vertical="center" wrapText="1"/>
    </xf>
    <xf numFmtId="44" fontId="4" fillId="5" borderId="0" xfId="0" applyNumberFormat="1" applyFont="1" applyFill="1" applyAlignment="1">
      <alignment horizontal="left" vertical="center" wrapText="1"/>
    </xf>
    <xf numFmtId="0" fontId="4" fillId="11" borderId="0" xfId="0" applyFont="1" applyFill="1" applyAlignment="1">
      <alignment horizontal="center" vertical="center" wrapText="1"/>
    </xf>
    <xf numFmtId="44" fontId="4" fillId="11" borderId="0" xfId="0" applyNumberFormat="1" applyFont="1" applyFill="1" applyAlignment="1">
      <alignment horizontal="left" vertical="center" wrapText="1"/>
    </xf>
    <xf numFmtId="165" fontId="33" fillId="6" borderId="10" xfId="0" applyNumberFormat="1" applyFont="1" applyFill="1" applyBorder="1" applyAlignment="1">
      <alignment horizontal="left" vertical="center" shrinkToFit="1"/>
    </xf>
    <xf numFmtId="165" fontId="33" fillId="6" borderId="10" xfId="0" applyNumberFormat="1" applyFont="1" applyFill="1" applyBorder="1" applyAlignment="1">
      <alignment horizontal="center" vertical="center" wrapText="1"/>
    </xf>
    <xf numFmtId="165" fontId="33" fillId="5" borderId="10" xfId="0" applyNumberFormat="1" applyFont="1" applyFill="1" applyBorder="1" applyAlignment="1">
      <alignment horizontal="center" vertical="center" shrinkToFit="1"/>
    </xf>
    <xf numFmtId="165" fontId="33" fillId="5" borderId="10" xfId="0" applyNumberFormat="1" applyFont="1" applyFill="1" applyBorder="1" applyAlignment="1">
      <alignment horizontal="center" vertical="top" shrinkToFit="1"/>
    </xf>
    <xf numFmtId="165" fontId="1" fillId="6" borderId="1" xfId="0" applyNumberFormat="1" applyFont="1" applyFill="1" applyBorder="1" applyAlignment="1">
      <alignment horizontal="left" vertical="center"/>
    </xf>
    <xf numFmtId="165" fontId="33" fillId="6" borderId="0" xfId="0" applyNumberFormat="1" applyFont="1" applyFill="1" applyAlignment="1">
      <alignment horizontal="left" vertical="center" shrinkToFit="1"/>
    </xf>
    <xf numFmtId="165" fontId="33" fillId="6" borderId="1" xfId="0" applyNumberFormat="1" applyFont="1" applyFill="1" applyBorder="1" applyAlignment="1">
      <alignment horizontal="left" vertical="center"/>
    </xf>
    <xf numFmtId="165" fontId="1" fillId="6" borderId="1" xfId="0" applyNumberFormat="1" applyFont="1" applyFill="1" applyBorder="1" applyAlignment="1">
      <alignment horizontal="left" vertical="center" shrinkToFit="1"/>
    </xf>
    <xf numFmtId="165" fontId="1" fillId="6" borderId="8" xfId="0" applyNumberFormat="1" applyFont="1" applyFill="1" applyBorder="1" applyAlignment="1">
      <alignment horizontal="left" vertical="center" shrinkToFit="1"/>
    </xf>
    <xf numFmtId="165" fontId="34" fillId="6" borderId="1" xfId="2" applyNumberFormat="1" applyFont="1" applyFill="1" applyBorder="1" applyAlignment="1">
      <alignment horizontal="center" vertical="center" wrapText="1"/>
    </xf>
    <xf numFmtId="165" fontId="1" fillId="6" borderId="1" xfId="0" applyNumberFormat="1" applyFont="1" applyFill="1" applyBorder="1" applyAlignment="1" applyProtection="1">
      <alignment horizontal="left" vertical="center"/>
      <protection locked="0"/>
    </xf>
    <xf numFmtId="165" fontId="1" fillId="5" borderId="1" xfId="0" applyNumberFormat="1" applyFont="1" applyFill="1" applyBorder="1" applyAlignment="1" applyProtection="1">
      <alignment horizontal="center" vertical="center"/>
      <protection locked="0"/>
    </xf>
    <xf numFmtId="165" fontId="35" fillId="5" borderId="6" xfId="0" applyNumberFormat="1" applyFont="1" applyFill="1" applyBorder="1" applyAlignment="1">
      <alignment horizontal="center" vertical="center" shrinkToFit="1"/>
    </xf>
    <xf numFmtId="165" fontId="33" fillId="5" borderId="11" xfId="0" applyNumberFormat="1" applyFont="1" applyFill="1" applyBorder="1" applyAlignment="1">
      <alignment horizontal="center" vertical="center" shrinkToFit="1"/>
    </xf>
    <xf numFmtId="165" fontId="1" fillId="5" borderId="8" xfId="0" applyNumberFormat="1" applyFont="1" applyFill="1" applyBorder="1" applyAlignment="1">
      <alignment horizontal="center" vertical="center"/>
    </xf>
    <xf numFmtId="170" fontId="33" fillId="5" borderId="22" xfId="0" applyNumberFormat="1" applyFont="1" applyFill="1" applyBorder="1" applyAlignment="1">
      <alignment horizontal="center" vertical="center" shrinkToFit="1"/>
    </xf>
    <xf numFmtId="170" fontId="33" fillId="5" borderId="23" xfId="0" applyNumberFormat="1" applyFont="1" applyFill="1" applyBorder="1" applyAlignment="1">
      <alignment horizontal="center" vertical="center" shrinkToFit="1"/>
    </xf>
    <xf numFmtId="165" fontId="0" fillId="5" borderId="9" xfId="0" applyNumberFormat="1" applyFill="1" applyBorder="1" applyAlignment="1" applyProtection="1">
      <alignment horizontal="center" vertical="center"/>
      <protection locked="0"/>
    </xf>
    <xf numFmtId="170" fontId="33" fillId="5" borderId="1" xfId="0" applyNumberFormat="1" applyFont="1" applyFill="1" applyBorder="1" applyAlignment="1">
      <alignment horizontal="center" vertical="center" shrinkToFit="1"/>
    </xf>
    <xf numFmtId="165" fontId="1" fillId="6" borderId="15" xfId="0" applyNumberFormat="1" applyFont="1" applyFill="1" applyBorder="1" applyAlignment="1">
      <alignment horizontal="left" vertical="center" shrinkToFit="1"/>
    </xf>
    <xf numFmtId="165" fontId="1" fillId="6" borderId="4" xfId="0" applyNumberFormat="1" applyFont="1" applyFill="1" applyBorder="1" applyAlignment="1">
      <alignment horizontal="left" vertical="center"/>
    </xf>
    <xf numFmtId="0" fontId="0" fillId="0" borderId="8" xfId="0" applyBorder="1" applyAlignment="1">
      <alignment horizontal="center" vertical="center" wrapText="1"/>
    </xf>
    <xf numFmtId="0" fontId="0" fillId="0" borderId="8" xfId="0" applyBorder="1" applyAlignment="1">
      <alignment horizontal="left" vertical="center" wrapText="1"/>
    </xf>
    <xf numFmtId="0" fontId="0" fillId="0" borderId="8" xfId="0" applyBorder="1" applyAlignment="1">
      <alignment vertical="center" wrapText="1"/>
    </xf>
    <xf numFmtId="170" fontId="33" fillId="5" borderId="11" xfId="0" applyNumberFormat="1" applyFont="1" applyFill="1" applyBorder="1" applyAlignment="1">
      <alignment vertical="center" shrinkToFit="1"/>
    </xf>
    <xf numFmtId="165" fontId="0" fillId="5" borderId="8" xfId="0" applyNumberFormat="1" applyFill="1" applyBorder="1" applyAlignment="1">
      <alignment vertical="center"/>
    </xf>
    <xf numFmtId="0" fontId="0" fillId="0" borderId="9" xfId="0" applyBorder="1" applyAlignment="1">
      <alignment horizontal="center" vertical="center" wrapText="1"/>
    </xf>
    <xf numFmtId="0" fontId="0" fillId="0" borderId="9" xfId="0" applyBorder="1" applyAlignment="1">
      <alignment horizontal="left" vertical="center" wrapText="1"/>
    </xf>
    <xf numFmtId="0" fontId="0" fillId="0" borderId="9" xfId="0" applyBorder="1" applyAlignment="1">
      <alignment vertical="center" wrapText="1"/>
    </xf>
    <xf numFmtId="170" fontId="31" fillId="5" borderId="21" xfId="0" applyNumberFormat="1" applyFont="1" applyFill="1" applyBorder="1" applyAlignment="1">
      <alignment horizontal="center" vertical="center" shrinkToFit="1"/>
    </xf>
    <xf numFmtId="165" fontId="32" fillId="5" borderId="21" xfId="0" applyNumberFormat="1" applyFont="1" applyFill="1" applyBorder="1" applyAlignment="1">
      <alignment horizontal="center" vertical="center" wrapText="1"/>
    </xf>
    <xf numFmtId="0" fontId="0" fillId="0" borderId="3" xfId="0" applyBorder="1" applyAlignment="1">
      <alignment horizontal="center" vertical="center" wrapText="1"/>
    </xf>
    <xf numFmtId="170" fontId="29" fillId="5" borderId="1" xfId="0" applyNumberFormat="1" applyFont="1" applyFill="1" applyBorder="1" applyAlignment="1">
      <alignment horizontal="center" vertical="center" shrinkToFit="1"/>
    </xf>
    <xf numFmtId="165" fontId="0" fillId="5" borderId="5" xfId="0" applyNumberFormat="1" applyFill="1" applyBorder="1" applyAlignment="1" applyProtection="1">
      <alignment horizontal="center" vertical="center"/>
      <protection locked="0"/>
    </xf>
    <xf numFmtId="165" fontId="32" fillId="5" borderId="1" xfId="0" applyNumberFormat="1" applyFont="1" applyFill="1" applyBorder="1" applyAlignment="1" applyProtection="1">
      <alignment horizontal="center" vertical="center"/>
      <protection locked="0"/>
    </xf>
    <xf numFmtId="44" fontId="36" fillId="20" borderId="1" xfId="0" applyNumberFormat="1" applyFont="1" applyFill="1" applyBorder="1" applyAlignment="1" applyProtection="1">
      <alignment vertical="center"/>
      <protection locked="0"/>
    </xf>
    <xf numFmtId="44" fontId="37" fillId="6" borderId="1" xfId="0" applyNumberFormat="1" applyFont="1" applyFill="1" applyBorder="1" applyAlignment="1">
      <alignment horizontal="center" vertical="center"/>
    </xf>
    <xf numFmtId="44" fontId="0" fillId="8" borderId="0" xfId="0" applyNumberFormat="1" applyFill="1" applyAlignment="1">
      <alignment horizontal="center" vertical="center"/>
    </xf>
    <xf numFmtId="0" fontId="0" fillId="0" borderId="0" xfId="0" applyAlignment="1">
      <alignment horizontal="center" vertical="top" wrapText="1"/>
    </xf>
    <xf numFmtId="165" fontId="0" fillId="5" borderId="1" xfId="0" applyNumberFormat="1" applyFill="1" applyBorder="1" applyAlignment="1">
      <alignment horizontal="center" vertical="center" wrapText="1"/>
    </xf>
    <xf numFmtId="165" fontId="1" fillId="5" borderId="9" xfId="0" applyNumberFormat="1" applyFont="1" applyFill="1" applyBorder="1" applyAlignment="1">
      <alignment vertical="center"/>
    </xf>
    <xf numFmtId="165" fontId="28" fillId="5" borderId="1" xfId="0" applyNumberFormat="1" applyFont="1" applyFill="1" applyBorder="1" applyAlignment="1">
      <alignment horizontal="center" vertical="center"/>
    </xf>
    <xf numFmtId="173" fontId="1" fillId="5" borderId="1" xfId="0" applyNumberFormat="1" applyFont="1" applyFill="1" applyBorder="1" applyAlignment="1">
      <alignment horizontal="center" vertical="center"/>
    </xf>
    <xf numFmtId="0" fontId="11" fillId="10" borderId="2" xfId="5" applyFont="1" applyFill="1" applyBorder="1" applyAlignment="1">
      <alignment horizontal="center" vertical="top"/>
    </xf>
    <xf numFmtId="0" fontId="11" fillId="10" borderId="3" xfId="5" applyFont="1" applyFill="1" applyBorder="1" applyAlignment="1">
      <alignment horizontal="center" vertical="top"/>
    </xf>
    <xf numFmtId="0" fontId="11" fillId="9" borderId="2" xfId="5" applyFont="1" applyFill="1" applyBorder="1" applyAlignment="1">
      <alignment horizontal="center" vertical="top"/>
    </xf>
    <xf numFmtId="0" fontId="11" fillId="9" borderId="3" xfId="5" applyFont="1" applyFill="1" applyBorder="1" applyAlignment="1">
      <alignment horizontal="center" vertical="top"/>
    </xf>
    <xf numFmtId="0" fontId="11" fillId="11" borderId="2" xfId="5" applyFont="1" applyFill="1" applyBorder="1" applyAlignment="1">
      <alignment horizontal="center" vertical="top"/>
    </xf>
    <xf numFmtId="0" fontId="11" fillId="11" borderId="3" xfId="5" applyFont="1" applyFill="1" applyBorder="1" applyAlignment="1">
      <alignment horizontal="center" vertical="top"/>
    </xf>
    <xf numFmtId="0" fontId="26" fillId="3" borderId="0" xfId="0" applyFont="1" applyFill="1" applyAlignment="1">
      <alignment horizontal="center" wrapText="1"/>
    </xf>
    <xf numFmtId="0" fontId="26" fillId="3" borderId="0" xfId="0" applyFont="1" applyFill="1" applyAlignment="1">
      <alignment horizontal="center" vertical="center" wrapText="1"/>
    </xf>
    <xf numFmtId="0" fontId="8" fillId="17"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11" fillId="3" borderId="0" xfId="0" applyFont="1" applyFill="1" applyAlignment="1">
      <alignment horizontal="center" wrapText="1"/>
    </xf>
    <xf numFmtId="0" fontId="27" fillId="0" borderId="7" xfId="0" applyFont="1" applyBorder="1" applyAlignment="1">
      <alignment horizontal="center" wrapText="1"/>
    </xf>
    <xf numFmtId="0" fontId="8" fillId="5" borderId="2"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13" borderId="1" xfId="0" applyFont="1" applyFill="1" applyBorder="1" applyAlignment="1">
      <alignment horizontal="right" vertical="center"/>
    </xf>
    <xf numFmtId="0" fontId="0" fillId="0" borderId="0" xfId="0" applyAlignment="1">
      <alignment horizontal="left" vertical="center" wrapText="1"/>
    </xf>
    <xf numFmtId="0" fontId="0" fillId="0" borderId="0" xfId="0" applyAlignment="1">
      <alignment horizontal="left" vertical="center"/>
    </xf>
    <xf numFmtId="0" fontId="25" fillId="19" borderId="2" xfId="0" applyFont="1" applyFill="1" applyBorder="1" applyAlignment="1">
      <alignment horizontal="center" vertical="center" wrapText="1"/>
    </xf>
    <xf numFmtId="0" fontId="25" fillId="19" borderId="4" xfId="0" applyFont="1" applyFill="1" applyBorder="1" applyAlignment="1">
      <alignment horizontal="center" vertical="center" wrapText="1"/>
    </xf>
    <xf numFmtId="0" fontId="25" fillId="19" borderId="3" xfId="0" applyFont="1" applyFill="1" applyBorder="1" applyAlignment="1">
      <alignment horizontal="center" vertical="center" wrapText="1"/>
    </xf>
    <xf numFmtId="0" fontId="24" fillId="3" borderId="0" xfId="0" applyFont="1" applyFill="1" applyAlignment="1">
      <alignment horizontal="center" vertical="center" wrapText="1"/>
    </xf>
    <xf numFmtId="0" fontId="11" fillId="10" borderId="1" xfId="0" applyFont="1" applyFill="1" applyBorder="1" applyAlignment="1">
      <alignment horizontal="center" vertical="top"/>
    </xf>
    <xf numFmtId="0" fontId="11" fillId="9" borderId="1" xfId="0" applyFont="1" applyFill="1" applyBorder="1" applyAlignment="1">
      <alignment horizontal="center" vertical="top"/>
    </xf>
    <xf numFmtId="0" fontId="8" fillId="19" borderId="2" xfId="0" applyFont="1" applyFill="1" applyBorder="1" applyAlignment="1">
      <alignment horizontal="center" vertical="center" wrapText="1"/>
    </xf>
    <xf numFmtId="0" fontId="8" fillId="16" borderId="17" xfId="0" applyFont="1" applyFill="1" applyBorder="1" applyAlignment="1">
      <alignment horizontal="right" vertical="center"/>
    </xf>
    <xf numFmtId="0" fontId="8" fillId="16" borderId="15" xfId="0" applyFont="1" applyFill="1" applyBorder="1" applyAlignment="1">
      <alignment horizontal="right" vertical="center"/>
    </xf>
    <xf numFmtId="0" fontId="8" fillId="16" borderId="16" xfId="0" applyFont="1" applyFill="1" applyBorder="1" applyAlignment="1">
      <alignment horizontal="right" vertical="center"/>
    </xf>
    <xf numFmtId="0" fontId="8" fillId="16" borderId="18" xfId="0" applyFont="1" applyFill="1" applyBorder="1" applyAlignment="1">
      <alignment horizontal="right" vertical="center"/>
    </xf>
    <xf numFmtId="0" fontId="8" fillId="16" borderId="7" xfId="0" applyFont="1" applyFill="1" applyBorder="1" applyAlignment="1">
      <alignment horizontal="right" vertical="center"/>
    </xf>
    <xf numFmtId="0" fontId="8" fillId="16" borderId="5" xfId="0" applyFont="1" applyFill="1" applyBorder="1" applyAlignment="1">
      <alignment horizontal="right" vertical="center"/>
    </xf>
    <xf numFmtId="0" fontId="24" fillId="3" borderId="0" xfId="0" applyFont="1" applyFill="1" applyAlignment="1">
      <alignment horizontal="center" wrapText="1"/>
    </xf>
    <xf numFmtId="0" fontId="0" fillId="0" borderId="7" xfId="0" applyBorder="1" applyAlignment="1">
      <alignment horizontal="center" wrapText="1"/>
    </xf>
    <xf numFmtId="0" fontId="8" fillId="0" borderId="1" xfId="0" applyFont="1" applyBorder="1" applyAlignment="1">
      <alignment horizontal="center" vertical="center" wrapText="1"/>
    </xf>
    <xf numFmtId="0" fontId="0" fillId="0" borderId="0" xfId="0" applyAlignment="1">
      <alignment horizontal="center" vertical="top" wrapText="1"/>
    </xf>
    <xf numFmtId="0" fontId="0" fillId="0" borderId="0" xfId="0" applyAlignment="1">
      <alignment horizontal="left" vertical="top" wrapText="1"/>
    </xf>
    <xf numFmtId="0" fontId="11" fillId="5" borderId="1" xfId="0" applyFont="1" applyFill="1" applyBorder="1" applyAlignment="1">
      <alignment horizontal="center" vertical="top"/>
    </xf>
    <xf numFmtId="0" fontId="11" fillId="11" borderId="1" xfId="0" applyFont="1" applyFill="1" applyBorder="1" applyAlignment="1">
      <alignment horizontal="center" vertical="top"/>
    </xf>
    <xf numFmtId="165" fontId="35" fillId="16" borderId="13" xfId="0" applyNumberFormat="1" applyFont="1" applyFill="1" applyBorder="1" applyAlignment="1">
      <alignment horizontal="center" vertical="center" shrinkToFit="1"/>
    </xf>
    <xf numFmtId="165" fontId="35" fillId="16" borderId="0" xfId="0" applyNumberFormat="1" applyFont="1" applyFill="1" applyAlignment="1">
      <alignment horizontal="center" vertical="center" shrinkToFit="1"/>
    </xf>
    <xf numFmtId="165" fontId="35" fillId="16" borderId="6" xfId="0" applyNumberFormat="1" applyFont="1" applyFill="1" applyBorder="1" applyAlignment="1">
      <alignment horizontal="center" vertical="center" shrinkToFit="1"/>
    </xf>
    <xf numFmtId="0" fontId="28" fillId="5" borderId="1"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25" fillId="5" borderId="2" xfId="0" applyFont="1" applyFill="1" applyBorder="1" applyAlignment="1">
      <alignment horizontal="center" vertical="center" wrapText="1"/>
    </xf>
    <xf numFmtId="0" fontId="25" fillId="5" borderId="4" xfId="0" applyFont="1" applyFill="1" applyBorder="1" applyAlignment="1">
      <alignment horizontal="center" vertical="center" wrapText="1"/>
    </xf>
    <xf numFmtId="0" fontId="25" fillId="5" borderId="3" xfId="0" applyFont="1" applyFill="1" applyBorder="1" applyAlignment="1">
      <alignment horizontal="center" vertical="center" wrapText="1"/>
    </xf>
    <xf numFmtId="0" fontId="25" fillId="20" borderId="1" xfId="0" applyFont="1" applyFill="1" applyBorder="1" applyAlignment="1" applyProtection="1">
      <alignment horizontal="right" vertical="center" wrapText="1"/>
      <protection locked="0"/>
    </xf>
    <xf numFmtId="0" fontId="15" fillId="4" borderId="1" xfId="0" applyFont="1" applyFill="1" applyBorder="1" applyAlignment="1">
      <alignment horizontal="center" vertical="center" wrapText="1"/>
    </xf>
    <xf numFmtId="0" fontId="15" fillId="12"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5" fillId="8" borderId="13" xfId="0" applyFont="1" applyFill="1" applyBorder="1" applyAlignment="1">
      <alignment horizontal="center" vertical="center" wrapText="1"/>
    </xf>
  </cellXfs>
  <cellStyles count="12">
    <cellStyle name="Hyperlink" xfId="10" xr:uid="{FE223AB9-692F-4189-B6BF-6948B84BBF07}"/>
    <cellStyle name="Millares 2" xfId="7" xr:uid="{A565D593-86D8-4DD6-B65A-EF71B9657244}"/>
    <cellStyle name="Millares 3" xfId="9" xr:uid="{1BC18E4C-8616-45C5-ACC7-18CC07FB2D9E}"/>
    <cellStyle name="Moneda" xfId="1" builtinId="4"/>
    <cellStyle name="Moneda [0] 2" xfId="3" xr:uid="{934D0433-335D-481B-BE49-1D6F4D615621}"/>
    <cellStyle name="Moneda 2" xfId="4" xr:uid="{0946D82A-4652-4513-8CF8-FF41E4354472}"/>
    <cellStyle name="Moneda 3" xfId="8" xr:uid="{05005804-2EB1-4FC7-9715-7C3CA7A097ED}"/>
    <cellStyle name="Normal" xfId="0" builtinId="0"/>
    <cellStyle name="Normal 2" xfId="2" xr:uid="{FC187167-D4E2-4881-92D9-B71F2C07F3AF}"/>
    <cellStyle name="Normal 3" xfId="6" xr:uid="{914DE7E9-E66F-467F-B922-4A9178EF2ACD}"/>
    <cellStyle name="Normal 3 2" xfId="5" xr:uid="{CFC3E721-AB49-4AE7-9056-C5AC779C6EC6}"/>
    <cellStyle name="Normal 6" xfId="11" xr:uid="{2C1C69AD-EF71-4187-B169-589916CBD2F7}"/>
  </cellStyles>
  <dxfs count="0"/>
  <tableStyles count="0" defaultTableStyle="TableStyleMedium2" defaultPivotStyle="PivotStyleLight16"/>
  <colors>
    <mruColors>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90</xdr:row>
      <xdr:rowOff>42333</xdr:rowOff>
    </xdr:from>
    <xdr:to>
      <xdr:col>1</xdr:col>
      <xdr:colOff>1250738</xdr:colOff>
      <xdr:row>91</xdr:row>
      <xdr:rowOff>148167</xdr:rowOff>
    </xdr:to>
    <xdr:pic>
      <xdr:nvPicPr>
        <xdr:cNvPr id="2" name="image1.jpeg">
          <a:extLst>
            <a:ext uri="{FF2B5EF4-FFF2-40B4-BE49-F238E27FC236}">
              <a16:creationId xmlns:a16="http://schemas.microsoft.com/office/drawing/2014/main" id="{2E6AC383-3CF5-64A0-7A8F-5923EF660B9E}"/>
            </a:ext>
          </a:extLst>
        </xdr:cNvPr>
        <xdr:cNvPicPr>
          <a:picLocks noChangeAspect="1"/>
        </xdr:cNvPicPr>
      </xdr:nvPicPr>
      <xdr:blipFill>
        <a:blip xmlns:r="http://schemas.openxmlformats.org/officeDocument/2006/relationships" r:embed="rId1" cstate="print"/>
        <a:stretch>
          <a:fillRect/>
        </a:stretch>
      </xdr:blipFill>
      <xdr:spPr>
        <a:xfrm>
          <a:off x="0" y="55837666"/>
          <a:ext cx="1716405" cy="2963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190500</xdr:colOff>
      <xdr:row>0</xdr:row>
      <xdr:rowOff>0</xdr:rowOff>
    </xdr:from>
    <xdr:to>
      <xdr:col>3</xdr:col>
      <xdr:colOff>840342</xdr:colOff>
      <xdr:row>0</xdr:row>
      <xdr:rowOff>12122</xdr:rowOff>
    </xdr:to>
    <xdr:sp macro="" textlink="">
      <xdr:nvSpPr>
        <xdr:cNvPr id="2" name="Cuadro de texto 1" descr="&quot;&quot;">
          <a:extLst>
            <a:ext uri="{FF2B5EF4-FFF2-40B4-BE49-F238E27FC236}">
              <a16:creationId xmlns:a16="http://schemas.microsoft.com/office/drawing/2014/main" id="{C841FD5D-7CF2-408E-A319-0A0DCB4AEE50}"/>
            </a:ext>
          </a:extLst>
        </xdr:cNvPr>
        <xdr:cNvSpPr txBox="1"/>
      </xdr:nvSpPr>
      <xdr:spPr>
        <a:xfrm>
          <a:off x="6972300" y="1619250"/>
          <a:ext cx="649842" cy="259772"/>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0</xdr:col>
      <xdr:colOff>272142</xdr:colOff>
      <xdr:row>176</xdr:row>
      <xdr:rowOff>272144</xdr:rowOff>
    </xdr:from>
    <xdr:to>
      <xdr:col>1</xdr:col>
      <xdr:colOff>1226547</xdr:colOff>
      <xdr:row>176</xdr:row>
      <xdr:rowOff>639536</xdr:rowOff>
    </xdr:to>
    <xdr:pic>
      <xdr:nvPicPr>
        <xdr:cNvPr id="3" name="image1.jpeg">
          <a:extLst>
            <a:ext uri="{FF2B5EF4-FFF2-40B4-BE49-F238E27FC236}">
              <a16:creationId xmlns:a16="http://schemas.microsoft.com/office/drawing/2014/main" id="{7E2B36BB-0AF6-D865-E490-8EE021B358AE}"/>
            </a:ext>
          </a:extLst>
        </xdr:cNvPr>
        <xdr:cNvPicPr>
          <a:picLocks noChangeAspect="1"/>
        </xdr:cNvPicPr>
      </xdr:nvPicPr>
      <xdr:blipFill>
        <a:blip xmlns:r="http://schemas.openxmlformats.org/officeDocument/2006/relationships" r:embed="rId1" cstate="print"/>
        <a:stretch>
          <a:fillRect/>
        </a:stretch>
      </xdr:blipFill>
      <xdr:spPr>
        <a:xfrm>
          <a:off x="272142" y="154930930"/>
          <a:ext cx="1716405" cy="3673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329046</xdr:colOff>
      <xdr:row>0</xdr:row>
      <xdr:rowOff>0</xdr:rowOff>
    </xdr:from>
    <xdr:to>
      <xdr:col>4</xdr:col>
      <xdr:colOff>978888</xdr:colOff>
      <xdr:row>0</xdr:row>
      <xdr:rowOff>17318</xdr:rowOff>
    </xdr:to>
    <xdr:sp macro="" textlink="">
      <xdr:nvSpPr>
        <xdr:cNvPr id="3" name="Cuadro de texto 1" descr="&quot;&quot;">
          <a:extLst>
            <a:ext uri="{FF2B5EF4-FFF2-40B4-BE49-F238E27FC236}">
              <a16:creationId xmlns:a16="http://schemas.microsoft.com/office/drawing/2014/main" id="{DA424751-AD5D-4A62-91FD-2100F43BE771}"/>
            </a:ext>
          </a:extLst>
        </xdr:cNvPr>
        <xdr:cNvSpPr txBox="1"/>
      </xdr:nvSpPr>
      <xdr:spPr>
        <a:xfrm>
          <a:off x="4693228" y="1593273"/>
          <a:ext cx="649842" cy="259772"/>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0</xdr:col>
      <xdr:colOff>79375</xdr:colOff>
      <xdr:row>208</xdr:row>
      <xdr:rowOff>15875</xdr:rowOff>
    </xdr:from>
    <xdr:to>
      <xdr:col>1</xdr:col>
      <xdr:colOff>1113155</xdr:colOff>
      <xdr:row>210</xdr:row>
      <xdr:rowOff>31750</xdr:rowOff>
    </xdr:to>
    <xdr:pic>
      <xdr:nvPicPr>
        <xdr:cNvPr id="2" name="image1.jpeg">
          <a:extLst>
            <a:ext uri="{FF2B5EF4-FFF2-40B4-BE49-F238E27FC236}">
              <a16:creationId xmlns:a16="http://schemas.microsoft.com/office/drawing/2014/main" id="{70F67E91-BC17-E0DC-83A4-A6681A306F7B}"/>
            </a:ext>
          </a:extLst>
        </xdr:cNvPr>
        <xdr:cNvPicPr>
          <a:picLocks noChangeAspect="1"/>
        </xdr:cNvPicPr>
      </xdr:nvPicPr>
      <xdr:blipFill>
        <a:blip xmlns:r="http://schemas.openxmlformats.org/officeDocument/2006/relationships" r:embed="rId1" cstate="print"/>
        <a:stretch>
          <a:fillRect/>
        </a:stretch>
      </xdr:blipFill>
      <xdr:spPr>
        <a:xfrm>
          <a:off x="79375" y="214201375"/>
          <a:ext cx="1716405" cy="396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7288A-0B84-473D-9156-E2887AECFDFC}">
  <sheetPr>
    <pageSetUpPr fitToPage="1"/>
  </sheetPr>
  <dimension ref="A1:P96"/>
  <sheetViews>
    <sheetView topLeftCell="A78" zoomScale="75" zoomScaleNormal="75" zoomScaleSheetLayoutView="80" workbookViewId="0">
      <selection activeCell="I83" sqref="I83"/>
    </sheetView>
  </sheetViews>
  <sheetFormatPr baseColWidth="10" defaultRowHeight="14.25"/>
  <cols>
    <col min="1" max="1" width="7" style="1" customWidth="1"/>
    <col min="2" max="2" width="27.125" style="1" customWidth="1"/>
    <col min="3" max="3" width="67.25" customWidth="1"/>
    <col min="4" max="4" width="22.125" customWidth="1"/>
    <col min="5" max="5" width="13.25" customWidth="1"/>
    <col min="6" max="6" width="18.75" style="4" customWidth="1"/>
    <col min="7" max="7" width="15.375" style="4" customWidth="1"/>
    <col min="8" max="8" width="17.375" style="4" customWidth="1"/>
    <col min="9" max="9" width="20.375" customWidth="1"/>
    <col min="10" max="10" width="9.375" customWidth="1"/>
    <col min="11" max="11" width="29" hidden="1" customWidth="1"/>
    <col min="12" max="12" width="31.375" hidden="1" customWidth="1"/>
    <col min="13" max="13" width="23" hidden="1" customWidth="1"/>
    <col min="14" max="14" width="28.375" hidden="1" customWidth="1"/>
    <col min="15" max="15" width="39" hidden="1" customWidth="1"/>
    <col min="16" max="16" width="49.875" hidden="1" customWidth="1"/>
    <col min="18" max="18" width="52.25" customWidth="1"/>
  </cols>
  <sheetData>
    <row r="1" spans="1:16" s="5" customFormat="1" ht="15.75">
      <c r="A1" s="242" t="s">
        <v>0</v>
      </c>
      <c r="B1" s="242"/>
      <c r="C1" s="242"/>
      <c r="D1" s="242"/>
      <c r="E1" s="242"/>
      <c r="F1" s="242"/>
      <c r="G1" s="242"/>
      <c r="H1" s="242"/>
      <c r="I1" s="242"/>
    </row>
    <row r="2" spans="1:16" s="5" customFormat="1" ht="15" customHeight="1">
      <c r="A2" s="241" t="s">
        <v>1</v>
      </c>
      <c r="B2" s="241"/>
      <c r="C2" s="241"/>
      <c r="D2" s="241"/>
      <c r="E2" s="241"/>
      <c r="F2" s="241"/>
      <c r="G2" s="241"/>
      <c r="H2" s="241"/>
      <c r="I2" s="241"/>
    </row>
    <row r="3" spans="1:16" s="5" customFormat="1" ht="15" customHeight="1">
      <c r="A3" s="241" t="s">
        <v>2</v>
      </c>
      <c r="B3" s="241"/>
      <c r="C3" s="241"/>
      <c r="D3" s="241"/>
      <c r="E3" s="241"/>
      <c r="F3" s="241"/>
      <c r="G3" s="241"/>
      <c r="H3" s="241"/>
      <c r="I3" s="241"/>
    </row>
    <row r="4" spans="1:16" s="5" customFormat="1" ht="39.75" customHeight="1">
      <c r="A4" s="245" t="s">
        <v>831</v>
      </c>
      <c r="B4" s="245"/>
      <c r="C4" s="245"/>
      <c r="D4" s="245"/>
      <c r="E4" s="245"/>
      <c r="F4" s="245"/>
      <c r="G4" s="245"/>
      <c r="H4" s="245"/>
      <c r="I4" s="245"/>
    </row>
    <row r="5" spans="1:16" s="5" customFormat="1" ht="15" customHeight="1">
      <c r="A5" s="246"/>
      <c r="B5" s="246"/>
      <c r="C5" s="246"/>
      <c r="D5" s="246"/>
      <c r="E5" s="246"/>
      <c r="F5" s="246"/>
      <c r="G5" s="246"/>
      <c r="H5" s="246"/>
      <c r="I5" s="246"/>
    </row>
    <row r="6" spans="1:16" ht="56.25" customHeight="1">
      <c r="A6" s="243" t="s">
        <v>12</v>
      </c>
      <c r="B6" s="243"/>
      <c r="C6" s="243"/>
      <c r="D6" s="243"/>
      <c r="E6" s="243"/>
      <c r="F6" s="244" t="s">
        <v>832</v>
      </c>
      <c r="G6" s="244"/>
      <c r="H6" s="244"/>
      <c r="I6" s="244"/>
    </row>
    <row r="7" spans="1:16" ht="47.25" customHeight="1">
      <c r="A7" s="110" t="s">
        <v>3</v>
      </c>
      <c r="B7" s="110" t="s">
        <v>4</v>
      </c>
      <c r="C7" s="111" t="s">
        <v>5</v>
      </c>
      <c r="D7" s="110" t="s">
        <v>6</v>
      </c>
      <c r="E7" s="110" t="s">
        <v>7</v>
      </c>
      <c r="F7" s="8" t="s">
        <v>8</v>
      </c>
      <c r="G7" s="8" t="s">
        <v>9</v>
      </c>
      <c r="H7" s="8" t="s">
        <v>10</v>
      </c>
      <c r="I7" s="8" t="s">
        <v>11</v>
      </c>
      <c r="K7" s="235" t="s">
        <v>448</v>
      </c>
      <c r="L7" s="236"/>
      <c r="M7" s="237" t="s">
        <v>449</v>
      </c>
      <c r="N7" s="238"/>
      <c r="O7" s="239" t="s">
        <v>450</v>
      </c>
      <c r="P7" s="240"/>
    </row>
    <row r="8" spans="1:16" ht="48" customHeight="1">
      <c r="A8" s="253" t="s">
        <v>13</v>
      </c>
      <c r="B8" s="254"/>
      <c r="C8" s="254"/>
      <c r="D8" s="254"/>
      <c r="E8" s="254"/>
      <c r="F8" s="254"/>
      <c r="G8" s="254"/>
      <c r="H8" s="254"/>
      <c r="I8" s="255"/>
      <c r="K8" s="18" t="s">
        <v>7</v>
      </c>
      <c r="L8" s="18" t="s">
        <v>451</v>
      </c>
      <c r="M8" s="19" t="s">
        <v>7</v>
      </c>
      <c r="N8" s="19" t="s">
        <v>451</v>
      </c>
      <c r="O8" s="20" t="s">
        <v>7</v>
      </c>
      <c r="P8" s="20" t="s">
        <v>451</v>
      </c>
    </row>
    <row r="9" spans="1:16" ht="42.75">
      <c r="A9" s="12">
        <v>1</v>
      </c>
      <c r="B9" s="13" t="s">
        <v>14</v>
      </c>
      <c r="C9" s="3" t="s">
        <v>15</v>
      </c>
      <c r="D9" s="12" t="s">
        <v>16</v>
      </c>
      <c r="E9" s="12">
        <f t="shared" ref="E9:E40" si="0">K9+M9+O9</f>
        <v>34</v>
      </c>
      <c r="F9" s="9">
        <v>10450</v>
      </c>
      <c r="G9" s="9">
        <f>H9-F9</f>
        <v>0</v>
      </c>
      <c r="H9" s="9">
        <v>10450</v>
      </c>
      <c r="I9" s="10">
        <f>H9*E9</f>
        <v>355300</v>
      </c>
      <c r="K9" s="15">
        <v>30</v>
      </c>
      <c r="L9" s="21" t="e">
        <f>K9*#REF!</f>
        <v>#REF!</v>
      </c>
      <c r="M9" s="16">
        <v>4</v>
      </c>
      <c r="N9" s="22" t="e">
        <f>M9*#REF!</f>
        <v>#REF!</v>
      </c>
      <c r="O9" s="17"/>
      <c r="P9" s="23" t="e">
        <f>O9*#REF!</f>
        <v>#REF!</v>
      </c>
    </row>
    <row r="10" spans="1:16" ht="57">
      <c r="A10" s="12">
        <v>2</v>
      </c>
      <c r="B10" s="13" t="s">
        <v>17</v>
      </c>
      <c r="C10" s="3" t="s">
        <v>18</v>
      </c>
      <c r="D10" s="12" t="s">
        <v>19</v>
      </c>
      <c r="E10" s="12">
        <f t="shared" si="0"/>
        <v>56</v>
      </c>
      <c r="F10" s="9">
        <v>44500</v>
      </c>
      <c r="G10" s="9">
        <f>H10-F10</f>
        <v>0</v>
      </c>
      <c r="H10" s="9">
        <v>44500</v>
      </c>
      <c r="I10" s="10">
        <f t="shared" ref="I10:I66" si="1">H10*E10</f>
        <v>2492000</v>
      </c>
      <c r="K10" s="15">
        <v>30</v>
      </c>
      <c r="L10" s="21" t="e">
        <f>K10*#REF!</f>
        <v>#REF!</v>
      </c>
      <c r="M10" s="16">
        <v>26</v>
      </c>
      <c r="N10" s="22" t="e">
        <f>M10*#REF!</f>
        <v>#REF!</v>
      </c>
      <c r="O10" s="17"/>
      <c r="P10" s="23" t="e">
        <f>O10*#REF!</f>
        <v>#REF!</v>
      </c>
    </row>
    <row r="11" spans="1:16" ht="71.25">
      <c r="A11" s="12">
        <v>3</v>
      </c>
      <c r="B11" s="13" t="s">
        <v>20</v>
      </c>
      <c r="C11" s="3" t="s">
        <v>21</v>
      </c>
      <c r="D11" s="12" t="s">
        <v>22</v>
      </c>
      <c r="E11" s="12">
        <f t="shared" si="0"/>
        <v>36</v>
      </c>
      <c r="F11" s="9">
        <v>86750</v>
      </c>
      <c r="G11" s="9">
        <f t="shared" ref="G11:G66" si="2">H11-F11</f>
        <v>0</v>
      </c>
      <c r="H11" s="9">
        <v>86750</v>
      </c>
      <c r="I11" s="10">
        <f t="shared" si="1"/>
        <v>3123000</v>
      </c>
      <c r="K11" s="15">
        <v>30</v>
      </c>
      <c r="L11" s="21" t="e">
        <f>K11*#REF!</f>
        <v>#REF!</v>
      </c>
      <c r="M11" s="16"/>
      <c r="N11" s="22" t="e">
        <f>M11*#REF!</f>
        <v>#REF!</v>
      </c>
      <c r="O11" s="17">
        <v>6</v>
      </c>
      <c r="P11" s="23" t="e">
        <f>O11*#REF!</f>
        <v>#REF!</v>
      </c>
    </row>
    <row r="12" spans="1:16" ht="28.5">
      <c r="A12" s="12">
        <v>4</v>
      </c>
      <c r="B12" s="13" t="s">
        <v>23</v>
      </c>
      <c r="C12" s="3" t="s">
        <v>24</v>
      </c>
      <c r="D12" s="12" t="s">
        <v>19</v>
      </c>
      <c r="E12" s="12">
        <f t="shared" si="0"/>
        <v>54</v>
      </c>
      <c r="F12" s="9">
        <v>10400</v>
      </c>
      <c r="G12" s="9">
        <f t="shared" si="2"/>
        <v>1976</v>
      </c>
      <c r="H12" s="9">
        <v>12376</v>
      </c>
      <c r="I12" s="10">
        <f t="shared" si="1"/>
        <v>668304</v>
      </c>
      <c r="K12" s="15">
        <v>30</v>
      </c>
      <c r="L12" s="21" t="e">
        <f>K12*#REF!</f>
        <v>#REF!</v>
      </c>
      <c r="M12" s="16">
        <v>24</v>
      </c>
      <c r="N12" s="22" t="e">
        <f>M12*#REF!</f>
        <v>#REF!</v>
      </c>
      <c r="O12" s="17"/>
      <c r="P12" s="23" t="e">
        <f>O12*#REF!</f>
        <v>#REF!</v>
      </c>
    </row>
    <row r="13" spans="1:16" ht="28.5">
      <c r="A13" s="12">
        <v>5</v>
      </c>
      <c r="B13" s="13" t="s">
        <v>25</v>
      </c>
      <c r="C13" s="3" t="s">
        <v>26</v>
      </c>
      <c r="D13" s="12" t="s">
        <v>19</v>
      </c>
      <c r="E13" s="12">
        <f t="shared" si="0"/>
        <v>37</v>
      </c>
      <c r="F13" s="9">
        <v>52800</v>
      </c>
      <c r="G13" s="9">
        <f t="shared" si="2"/>
        <v>0</v>
      </c>
      <c r="H13" s="9">
        <v>52800</v>
      </c>
      <c r="I13" s="10">
        <f t="shared" si="1"/>
        <v>1953600</v>
      </c>
      <c r="K13" s="15">
        <v>30</v>
      </c>
      <c r="L13" s="21" t="e">
        <f>K13*#REF!</f>
        <v>#REF!</v>
      </c>
      <c r="M13" s="16">
        <v>7</v>
      </c>
      <c r="N13" s="22" t="e">
        <f>M13*#REF!</f>
        <v>#REF!</v>
      </c>
      <c r="O13" s="17"/>
      <c r="P13" s="23" t="e">
        <f>O13*#REF!</f>
        <v>#REF!</v>
      </c>
    </row>
    <row r="14" spans="1:16" ht="57">
      <c r="A14" s="12">
        <v>6</v>
      </c>
      <c r="B14" s="13" t="s">
        <v>27</v>
      </c>
      <c r="C14" s="3" t="s">
        <v>28</v>
      </c>
      <c r="D14" s="12" t="s">
        <v>22</v>
      </c>
      <c r="E14" s="12">
        <f t="shared" si="0"/>
        <v>15</v>
      </c>
      <c r="F14" s="9">
        <v>257100</v>
      </c>
      <c r="G14" s="9">
        <f t="shared" si="2"/>
        <v>0</v>
      </c>
      <c r="H14" s="9">
        <v>257100</v>
      </c>
      <c r="I14" s="10">
        <f t="shared" si="1"/>
        <v>3856500</v>
      </c>
      <c r="K14" s="15">
        <v>15</v>
      </c>
      <c r="L14" s="21" t="e">
        <f>K14*#REF!</f>
        <v>#REF!</v>
      </c>
      <c r="M14" s="16"/>
      <c r="N14" s="22" t="e">
        <f>M14*#REF!</f>
        <v>#REF!</v>
      </c>
      <c r="O14" s="17"/>
      <c r="P14" s="23" t="e">
        <f>O14*#REF!</f>
        <v>#REF!</v>
      </c>
    </row>
    <row r="15" spans="1:16">
      <c r="A15" s="12">
        <v>7</v>
      </c>
      <c r="B15" s="13" t="s">
        <v>29</v>
      </c>
      <c r="C15" s="3" t="s">
        <v>30</v>
      </c>
      <c r="D15" s="12" t="s">
        <v>19</v>
      </c>
      <c r="E15" s="12">
        <f t="shared" si="0"/>
        <v>38</v>
      </c>
      <c r="F15" s="9">
        <v>36800</v>
      </c>
      <c r="G15" s="9">
        <f t="shared" si="2"/>
        <v>6992</v>
      </c>
      <c r="H15" s="9">
        <v>43792</v>
      </c>
      <c r="I15" s="10">
        <f t="shared" si="1"/>
        <v>1664096</v>
      </c>
      <c r="K15" s="15">
        <v>30</v>
      </c>
      <c r="L15" s="21" t="e">
        <f>K15*#REF!</f>
        <v>#REF!</v>
      </c>
      <c r="M15" s="16">
        <v>8</v>
      </c>
      <c r="N15" s="22" t="e">
        <f>M15*#REF!</f>
        <v>#REF!</v>
      </c>
      <c r="O15" s="17"/>
      <c r="P15" s="23" t="e">
        <f>O15*#REF!</f>
        <v>#REF!</v>
      </c>
    </row>
    <row r="16" spans="1:16" ht="28.5">
      <c r="A16" s="12">
        <v>8</v>
      </c>
      <c r="B16" s="13" t="s">
        <v>31</v>
      </c>
      <c r="C16" s="3" t="s">
        <v>32</v>
      </c>
      <c r="D16" s="12" t="s">
        <v>33</v>
      </c>
      <c r="E16" s="12">
        <f t="shared" si="0"/>
        <v>2</v>
      </c>
      <c r="F16" s="9">
        <v>65100</v>
      </c>
      <c r="G16" s="9">
        <f t="shared" si="2"/>
        <v>0</v>
      </c>
      <c r="H16" s="9">
        <v>65100</v>
      </c>
      <c r="I16" s="10">
        <f t="shared" si="1"/>
        <v>130200</v>
      </c>
      <c r="K16" s="15">
        <v>2</v>
      </c>
      <c r="L16" s="21" t="e">
        <f>K16*#REF!</f>
        <v>#REF!</v>
      </c>
      <c r="M16" s="16"/>
      <c r="N16" s="22" t="e">
        <f>M16*#REF!</f>
        <v>#REF!</v>
      </c>
      <c r="O16" s="17"/>
      <c r="P16" s="23" t="e">
        <f>O16*#REF!</f>
        <v>#REF!</v>
      </c>
    </row>
    <row r="17" spans="1:16" ht="156.75">
      <c r="A17" s="12">
        <v>9</v>
      </c>
      <c r="B17" s="13" t="s">
        <v>34</v>
      </c>
      <c r="C17" s="3" t="s">
        <v>35</v>
      </c>
      <c r="D17" s="12" t="s">
        <v>16</v>
      </c>
      <c r="E17" s="12">
        <f t="shared" si="0"/>
        <v>10</v>
      </c>
      <c r="F17" s="9">
        <v>91350</v>
      </c>
      <c r="G17" s="9">
        <f t="shared" si="2"/>
        <v>0</v>
      </c>
      <c r="H17" s="9">
        <v>91350</v>
      </c>
      <c r="I17" s="10">
        <f t="shared" si="1"/>
        <v>913500</v>
      </c>
      <c r="K17" s="15">
        <v>10</v>
      </c>
      <c r="L17" s="21" t="e">
        <f>K17*#REF!</f>
        <v>#REF!</v>
      </c>
      <c r="M17" s="16"/>
      <c r="N17" s="22" t="e">
        <f>M17*#REF!</f>
        <v>#REF!</v>
      </c>
      <c r="O17" s="17"/>
      <c r="P17" s="23" t="e">
        <f>O17*#REF!</f>
        <v>#REF!</v>
      </c>
    </row>
    <row r="18" spans="1:16">
      <c r="A18" s="12">
        <v>10</v>
      </c>
      <c r="B18" s="13" t="s">
        <v>36</v>
      </c>
      <c r="C18" s="3" t="s">
        <v>37</v>
      </c>
      <c r="D18" s="12" t="s">
        <v>38</v>
      </c>
      <c r="E18" s="12">
        <f t="shared" si="0"/>
        <v>43</v>
      </c>
      <c r="F18" s="9">
        <v>104500</v>
      </c>
      <c r="G18" s="9">
        <f t="shared" si="2"/>
        <v>0</v>
      </c>
      <c r="H18" s="9">
        <v>104500</v>
      </c>
      <c r="I18" s="10">
        <f t="shared" si="1"/>
        <v>4493500</v>
      </c>
      <c r="K18" s="15">
        <v>19</v>
      </c>
      <c r="L18" s="21" t="e">
        <f>K18*#REF!</f>
        <v>#REF!</v>
      </c>
      <c r="M18" s="16">
        <v>24</v>
      </c>
      <c r="N18" s="22" t="e">
        <f>M18*#REF!</f>
        <v>#REF!</v>
      </c>
      <c r="O18" s="17"/>
      <c r="P18" s="23" t="e">
        <f>O18*#REF!</f>
        <v>#REF!</v>
      </c>
    </row>
    <row r="19" spans="1:16" ht="42.75">
      <c r="A19" s="12">
        <v>11</v>
      </c>
      <c r="B19" s="13" t="s">
        <v>39</v>
      </c>
      <c r="C19" s="3" t="s">
        <v>40</v>
      </c>
      <c r="D19" s="12" t="s">
        <v>41</v>
      </c>
      <c r="E19" s="12">
        <f t="shared" si="0"/>
        <v>13</v>
      </c>
      <c r="F19" s="9">
        <v>78750</v>
      </c>
      <c r="G19" s="9">
        <f t="shared" si="2"/>
        <v>0</v>
      </c>
      <c r="H19" s="9">
        <v>78750</v>
      </c>
      <c r="I19" s="10">
        <f t="shared" si="1"/>
        <v>1023750</v>
      </c>
      <c r="K19" s="15">
        <v>8</v>
      </c>
      <c r="L19" s="21" t="e">
        <f>K19*#REF!</f>
        <v>#REF!</v>
      </c>
      <c r="M19" s="16">
        <v>5</v>
      </c>
      <c r="N19" s="22" t="e">
        <f>M19*#REF!</f>
        <v>#REF!</v>
      </c>
      <c r="O19" s="17"/>
      <c r="P19" s="23" t="e">
        <f>O19*#REF!</f>
        <v>#REF!</v>
      </c>
    </row>
    <row r="20" spans="1:16" ht="28.5">
      <c r="A20" s="12">
        <v>12</v>
      </c>
      <c r="B20" s="13" t="s">
        <v>42</v>
      </c>
      <c r="C20" s="3" t="s">
        <v>43</v>
      </c>
      <c r="D20" s="12" t="s">
        <v>19</v>
      </c>
      <c r="E20" s="12">
        <f t="shared" si="0"/>
        <v>8</v>
      </c>
      <c r="F20" s="9">
        <v>42000</v>
      </c>
      <c r="G20" s="9">
        <f t="shared" si="2"/>
        <v>0</v>
      </c>
      <c r="H20" s="9">
        <v>42000</v>
      </c>
      <c r="I20" s="10">
        <f t="shared" si="1"/>
        <v>336000</v>
      </c>
      <c r="K20" s="15">
        <v>8</v>
      </c>
      <c r="L20" s="21" t="e">
        <f>K20*#REF!</f>
        <v>#REF!</v>
      </c>
      <c r="M20" s="16"/>
      <c r="N20" s="22" t="e">
        <f>M20*#REF!</f>
        <v>#REF!</v>
      </c>
      <c r="O20" s="17"/>
      <c r="P20" s="23" t="e">
        <f>O20*#REF!</f>
        <v>#REF!</v>
      </c>
    </row>
    <row r="21" spans="1:16" ht="28.5">
      <c r="A21" s="12">
        <v>13</v>
      </c>
      <c r="B21" s="13" t="s">
        <v>44</v>
      </c>
      <c r="C21" s="3" t="s">
        <v>45</v>
      </c>
      <c r="D21" s="12" t="s">
        <v>46</v>
      </c>
      <c r="E21" s="12">
        <f t="shared" si="0"/>
        <v>5</v>
      </c>
      <c r="F21" s="9">
        <v>593000</v>
      </c>
      <c r="G21" s="9">
        <f t="shared" si="2"/>
        <v>112670</v>
      </c>
      <c r="H21" s="9">
        <v>705670</v>
      </c>
      <c r="I21" s="10">
        <f t="shared" si="1"/>
        <v>3528350</v>
      </c>
      <c r="K21" s="15">
        <v>5</v>
      </c>
      <c r="L21" s="21" t="e">
        <f>K21*#REF!</f>
        <v>#REF!</v>
      </c>
      <c r="M21" s="25"/>
      <c r="N21" s="22" t="e">
        <f>M21*#REF!</f>
        <v>#REF!</v>
      </c>
      <c r="O21" s="17"/>
      <c r="P21" s="23" t="e">
        <f>O21*#REF!</f>
        <v>#REF!</v>
      </c>
    </row>
    <row r="22" spans="1:16" ht="71.25">
      <c r="A22" s="12">
        <v>14</v>
      </c>
      <c r="B22" s="13" t="s">
        <v>47</v>
      </c>
      <c r="C22" s="3" t="s">
        <v>48</v>
      </c>
      <c r="D22" s="12" t="s">
        <v>49</v>
      </c>
      <c r="E22" s="12">
        <f t="shared" si="0"/>
        <v>23</v>
      </c>
      <c r="F22" s="9">
        <v>62100</v>
      </c>
      <c r="G22" s="9">
        <f t="shared" si="2"/>
        <v>11799</v>
      </c>
      <c r="H22" s="9">
        <v>73899</v>
      </c>
      <c r="I22" s="10">
        <f t="shared" si="1"/>
        <v>1699677</v>
      </c>
      <c r="K22" s="15">
        <v>10</v>
      </c>
      <c r="L22" s="21" t="e">
        <f>K22*#REF!</f>
        <v>#REF!</v>
      </c>
      <c r="M22" s="16">
        <v>3</v>
      </c>
      <c r="N22" s="22" t="e">
        <f>M22*#REF!</f>
        <v>#REF!</v>
      </c>
      <c r="O22" s="17">
        <v>10</v>
      </c>
      <c r="P22" s="23" t="e">
        <f>O22*#REF!</f>
        <v>#REF!</v>
      </c>
    </row>
    <row r="23" spans="1:16" ht="42.75">
      <c r="A23" s="12">
        <v>15</v>
      </c>
      <c r="B23" s="13" t="s">
        <v>50</v>
      </c>
      <c r="C23" s="3" t="s">
        <v>51</v>
      </c>
      <c r="D23" s="12" t="s">
        <v>22</v>
      </c>
      <c r="E23" s="12">
        <f t="shared" si="0"/>
        <v>10</v>
      </c>
      <c r="F23" s="9">
        <v>382500</v>
      </c>
      <c r="G23" s="9">
        <f t="shared" si="2"/>
        <v>72675</v>
      </c>
      <c r="H23" s="9">
        <v>455175</v>
      </c>
      <c r="I23" s="10">
        <f t="shared" si="1"/>
        <v>4551750</v>
      </c>
      <c r="K23" s="24"/>
      <c r="L23" s="21" t="e">
        <f>K23*#REF!</f>
        <v>#REF!</v>
      </c>
      <c r="M23" s="16"/>
      <c r="N23" s="22" t="e">
        <f>M23*#REF!</f>
        <v>#REF!</v>
      </c>
      <c r="O23" s="17">
        <v>10</v>
      </c>
      <c r="P23" s="23" t="e">
        <f>O23*#REF!</f>
        <v>#REF!</v>
      </c>
    </row>
    <row r="24" spans="1:16" ht="71.25">
      <c r="A24" s="12">
        <v>16</v>
      </c>
      <c r="B24" s="13" t="s">
        <v>52</v>
      </c>
      <c r="C24" s="3" t="s">
        <v>53</v>
      </c>
      <c r="D24" s="12" t="s">
        <v>16</v>
      </c>
      <c r="E24" s="12">
        <f t="shared" si="0"/>
        <v>35</v>
      </c>
      <c r="F24" s="9">
        <v>170000</v>
      </c>
      <c r="G24" s="9">
        <v>32300</v>
      </c>
      <c r="H24" s="9">
        <v>202300</v>
      </c>
      <c r="I24" s="10">
        <f t="shared" si="1"/>
        <v>7080500</v>
      </c>
      <c r="K24" s="15">
        <v>15</v>
      </c>
      <c r="L24" s="21" t="e">
        <f>K24*#REF!</f>
        <v>#REF!</v>
      </c>
      <c r="M24" s="16">
        <v>20</v>
      </c>
      <c r="N24" s="22" t="e">
        <f>M24*#REF!</f>
        <v>#REF!</v>
      </c>
      <c r="O24" s="17"/>
      <c r="P24" s="23" t="e">
        <f>O24*#REF!</f>
        <v>#REF!</v>
      </c>
    </row>
    <row r="25" spans="1:16" ht="28.5">
      <c r="A25" s="12">
        <v>17</v>
      </c>
      <c r="B25" s="13" t="s">
        <v>54</v>
      </c>
      <c r="C25" s="3" t="s">
        <v>55</v>
      </c>
      <c r="D25" s="12" t="s">
        <v>46</v>
      </c>
      <c r="E25" s="12">
        <f t="shared" si="0"/>
        <v>3</v>
      </c>
      <c r="F25" s="9">
        <v>401100</v>
      </c>
      <c r="G25" s="9">
        <f t="shared" si="2"/>
        <v>0</v>
      </c>
      <c r="H25" s="9">
        <v>401100</v>
      </c>
      <c r="I25" s="10">
        <f t="shared" si="1"/>
        <v>1203300</v>
      </c>
      <c r="K25" s="15">
        <v>3</v>
      </c>
      <c r="L25" s="21" t="e">
        <f>K25*#REF!</f>
        <v>#REF!</v>
      </c>
      <c r="M25" s="16"/>
      <c r="N25" s="22" t="e">
        <f>M25*#REF!</f>
        <v>#REF!</v>
      </c>
      <c r="O25" s="17"/>
      <c r="P25" s="23" t="e">
        <f>O25*#REF!</f>
        <v>#REF!</v>
      </c>
    </row>
    <row r="26" spans="1:16" ht="28.5">
      <c r="A26" s="12">
        <v>18</v>
      </c>
      <c r="B26" s="13" t="s">
        <v>56</v>
      </c>
      <c r="C26" s="3" t="s">
        <v>57</v>
      </c>
      <c r="D26" s="12" t="s">
        <v>16</v>
      </c>
      <c r="E26" s="12">
        <f t="shared" si="0"/>
        <v>18</v>
      </c>
      <c r="F26" s="9">
        <v>17850</v>
      </c>
      <c r="G26" s="9">
        <f t="shared" si="2"/>
        <v>0</v>
      </c>
      <c r="H26" s="9">
        <v>17850</v>
      </c>
      <c r="I26" s="10">
        <f t="shared" si="1"/>
        <v>321300</v>
      </c>
      <c r="K26" s="15">
        <v>15</v>
      </c>
      <c r="L26" s="21" t="e">
        <f>K26*#REF!</f>
        <v>#REF!</v>
      </c>
      <c r="M26" s="16">
        <v>3</v>
      </c>
      <c r="N26" s="22" t="e">
        <f>M26*#REF!</f>
        <v>#REF!</v>
      </c>
      <c r="O26" s="17"/>
      <c r="P26" s="23" t="e">
        <f>O26*#REF!</f>
        <v>#REF!</v>
      </c>
    </row>
    <row r="27" spans="1:16" ht="71.25">
      <c r="A27" s="12">
        <v>19</v>
      </c>
      <c r="B27" s="13" t="s">
        <v>58</v>
      </c>
      <c r="C27" s="3" t="s">
        <v>59</v>
      </c>
      <c r="D27" s="12" t="s">
        <v>16</v>
      </c>
      <c r="E27" s="12">
        <f t="shared" si="0"/>
        <v>13</v>
      </c>
      <c r="F27" s="9">
        <v>13500</v>
      </c>
      <c r="G27" s="9">
        <f t="shared" si="2"/>
        <v>2565</v>
      </c>
      <c r="H27" s="9">
        <v>16065</v>
      </c>
      <c r="I27" s="10">
        <f t="shared" si="1"/>
        <v>208845</v>
      </c>
      <c r="K27" s="15"/>
      <c r="L27" s="21" t="e">
        <f>K27*#REF!</f>
        <v>#REF!</v>
      </c>
      <c r="M27" s="16">
        <v>13</v>
      </c>
      <c r="N27" s="22" t="e">
        <f>M27*#REF!</f>
        <v>#REF!</v>
      </c>
      <c r="O27" s="17"/>
      <c r="P27" s="23" t="e">
        <f>O27*#REF!</f>
        <v>#REF!</v>
      </c>
    </row>
    <row r="28" spans="1:16" ht="28.5">
      <c r="A28" s="12">
        <v>20</v>
      </c>
      <c r="B28" s="13" t="s">
        <v>60</v>
      </c>
      <c r="C28" s="3" t="s">
        <v>61</v>
      </c>
      <c r="D28" s="12" t="s">
        <v>49</v>
      </c>
      <c r="E28" s="12">
        <f t="shared" si="0"/>
        <v>50</v>
      </c>
      <c r="F28" s="9">
        <v>104000</v>
      </c>
      <c r="G28" s="9">
        <f t="shared" si="2"/>
        <v>19760</v>
      </c>
      <c r="H28" s="9">
        <v>123760</v>
      </c>
      <c r="I28" s="10">
        <f t="shared" si="1"/>
        <v>6188000</v>
      </c>
      <c r="K28" s="15">
        <v>30</v>
      </c>
      <c r="L28" s="21" t="e">
        <f>K28*#REF!</f>
        <v>#REF!</v>
      </c>
      <c r="M28" s="16">
        <v>20</v>
      </c>
      <c r="N28" s="22" t="e">
        <f>M28*#REF!</f>
        <v>#REF!</v>
      </c>
      <c r="O28" s="17"/>
      <c r="P28" s="23" t="e">
        <f>O28*#REF!</f>
        <v>#REF!</v>
      </c>
    </row>
    <row r="29" spans="1:16" ht="199.5">
      <c r="A29" s="12">
        <v>21</v>
      </c>
      <c r="B29" s="13" t="s">
        <v>62</v>
      </c>
      <c r="C29" s="3" t="s">
        <v>63</v>
      </c>
      <c r="D29" s="12" t="s">
        <v>16</v>
      </c>
      <c r="E29" s="12">
        <f t="shared" si="0"/>
        <v>46</v>
      </c>
      <c r="F29" s="9">
        <v>14000</v>
      </c>
      <c r="G29" s="9">
        <f t="shared" si="2"/>
        <v>2660</v>
      </c>
      <c r="H29" s="9">
        <v>16660</v>
      </c>
      <c r="I29" s="10">
        <f t="shared" si="1"/>
        <v>766360</v>
      </c>
      <c r="K29" s="15">
        <v>46</v>
      </c>
      <c r="L29" s="21" t="e">
        <f>K29*#REF!</f>
        <v>#REF!</v>
      </c>
      <c r="M29" s="16"/>
      <c r="N29" s="22" t="e">
        <f>M29*#REF!</f>
        <v>#REF!</v>
      </c>
      <c r="O29" s="17"/>
      <c r="P29" s="23" t="e">
        <f>O29*#REF!</f>
        <v>#REF!</v>
      </c>
    </row>
    <row r="30" spans="1:16" ht="57">
      <c r="A30" s="12">
        <v>22</v>
      </c>
      <c r="B30" s="13" t="s">
        <v>64</v>
      </c>
      <c r="C30" s="3" t="s">
        <v>65</v>
      </c>
      <c r="D30" s="12" t="s">
        <v>66</v>
      </c>
      <c r="E30" s="12">
        <f t="shared" si="0"/>
        <v>10</v>
      </c>
      <c r="F30" s="9">
        <v>69300</v>
      </c>
      <c r="G30" s="9">
        <f t="shared" si="2"/>
        <v>0</v>
      </c>
      <c r="H30" s="9">
        <v>69300</v>
      </c>
      <c r="I30" s="10">
        <f t="shared" si="1"/>
        <v>693000</v>
      </c>
      <c r="K30" s="15">
        <v>10</v>
      </c>
      <c r="L30" s="21" t="e">
        <f>K30*#REF!</f>
        <v>#REF!</v>
      </c>
      <c r="M30" s="16"/>
      <c r="N30" s="22" t="e">
        <f>M30*#REF!</f>
        <v>#REF!</v>
      </c>
      <c r="O30" s="17"/>
      <c r="P30" s="23" t="e">
        <f>O30*#REF!</f>
        <v>#REF!</v>
      </c>
    </row>
    <row r="31" spans="1:16">
      <c r="A31" s="12">
        <v>23</v>
      </c>
      <c r="B31" s="13" t="s">
        <v>67</v>
      </c>
      <c r="C31" s="3" t="s">
        <v>68</v>
      </c>
      <c r="D31" s="12" t="s">
        <v>66</v>
      </c>
      <c r="E31" s="12">
        <f t="shared" si="0"/>
        <v>17</v>
      </c>
      <c r="F31" s="9">
        <v>79800</v>
      </c>
      <c r="G31" s="9">
        <f t="shared" si="2"/>
        <v>0</v>
      </c>
      <c r="H31" s="9">
        <v>79800</v>
      </c>
      <c r="I31" s="10">
        <f t="shared" si="1"/>
        <v>1356600</v>
      </c>
      <c r="K31" s="15">
        <v>10</v>
      </c>
      <c r="L31" s="21" t="e">
        <f>K31*#REF!</f>
        <v>#REF!</v>
      </c>
      <c r="M31" s="16">
        <v>7</v>
      </c>
      <c r="N31" s="22" t="e">
        <f>M31*#REF!</f>
        <v>#REF!</v>
      </c>
      <c r="O31" s="17"/>
      <c r="P31" s="23" t="e">
        <f>O31*#REF!</f>
        <v>#REF!</v>
      </c>
    </row>
    <row r="32" spans="1:16" ht="28.5">
      <c r="A32" s="12">
        <v>24</v>
      </c>
      <c r="B32" s="13" t="s">
        <v>69</v>
      </c>
      <c r="C32" s="3" t="s">
        <v>70</v>
      </c>
      <c r="D32" s="12" t="s">
        <v>22</v>
      </c>
      <c r="E32" s="12">
        <f t="shared" si="0"/>
        <v>30</v>
      </c>
      <c r="F32" s="9">
        <v>42000</v>
      </c>
      <c r="G32" s="9">
        <f t="shared" si="2"/>
        <v>0</v>
      </c>
      <c r="H32" s="9">
        <v>42000</v>
      </c>
      <c r="I32" s="10">
        <f t="shared" si="1"/>
        <v>1260000</v>
      </c>
      <c r="K32" s="15">
        <v>30</v>
      </c>
      <c r="L32" s="21" t="e">
        <f>K32*#REF!</f>
        <v>#REF!</v>
      </c>
      <c r="M32" s="16"/>
      <c r="N32" s="22" t="e">
        <f>M32*#REF!</f>
        <v>#REF!</v>
      </c>
      <c r="O32" s="17"/>
      <c r="P32" s="23" t="e">
        <f>O32*#REF!</f>
        <v>#REF!</v>
      </c>
    </row>
    <row r="33" spans="1:16" ht="28.5">
      <c r="A33" s="12">
        <v>25</v>
      </c>
      <c r="B33" s="13" t="s">
        <v>71</v>
      </c>
      <c r="C33" s="3" t="s">
        <v>72</v>
      </c>
      <c r="D33" s="12" t="s">
        <v>22</v>
      </c>
      <c r="E33" s="12">
        <f t="shared" si="0"/>
        <v>10</v>
      </c>
      <c r="F33" s="9">
        <v>39900</v>
      </c>
      <c r="G33" s="9">
        <f t="shared" si="2"/>
        <v>0</v>
      </c>
      <c r="H33" s="9">
        <v>39900</v>
      </c>
      <c r="I33" s="10">
        <f t="shared" si="1"/>
        <v>399000</v>
      </c>
      <c r="K33" s="15">
        <v>10</v>
      </c>
      <c r="L33" s="21" t="e">
        <f>K33*#REF!</f>
        <v>#REF!</v>
      </c>
      <c r="M33" s="16"/>
      <c r="N33" s="22" t="e">
        <f>M33*#REF!</f>
        <v>#REF!</v>
      </c>
      <c r="O33" s="17"/>
      <c r="P33" s="23" t="e">
        <f>O33*#REF!</f>
        <v>#REF!</v>
      </c>
    </row>
    <row r="34" spans="1:16" ht="71.25">
      <c r="A34" s="12">
        <v>26</v>
      </c>
      <c r="B34" s="13" t="s">
        <v>73</v>
      </c>
      <c r="C34" s="3" t="s">
        <v>74</v>
      </c>
      <c r="D34" s="12" t="s">
        <v>22</v>
      </c>
      <c r="E34" s="12">
        <f t="shared" si="0"/>
        <v>25</v>
      </c>
      <c r="F34" s="9">
        <v>361200</v>
      </c>
      <c r="G34" s="9">
        <f t="shared" si="2"/>
        <v>0</v>
      </c>
      <c r="H34" s="9">
        <v>361200</v>
      </c>
      <c r="I34" s="10">
        <f t="shared" si="1"/>
        <v>9030000</v>
      </c>
      <c r="K34" s="15">
        <v>25</v>
      </c>
      <c r="L34" s="21" t="e">
        <f>K34*#REF!</f>
        <v>#REF!</v>
      </c>
      <c r="M34" s="16"/>
      <c r="N34" s="22" t="e">
        <f>M34*#REF!</f>
        <v>#REF!</v>
      </c>
      <c r="O34" s="17"/>
      <c r="P34" s="23" t="e">
        <f>O34*#REF!</f>
        <v>#REF!</v>
      </c>
    </row>
    <row r="35" spans="1:16" ht="42.75">
      <c r="A35" s="12">
        <v>27</v>
      </c>
      <c r="B35" s="13" t="s">
        <v>75</v>
      </c>
      <c r="C35" s="3" t="s">
        <v>76</v>
      </c>
      <c r="D35" s="12" t="s">
        <v>22</v>
      </c>
      <c r="E35" s="12">
        <f t="shared" si="0"/>
        <v>20</v>
      </c>
      <c r="F35" s="9">
        <v>86750</v>
      </c>
      <c r="G35" s="9">
        <f t="shared" si="2"/>
        <v>0</v>
      </c>
      <c r="H35" s="9">
        <v>86750</v>
      </c>
      <c r="I35" s="10">
        <f t="shared" si="1"/>
        <v>1735000</v>
      </c>
      <c r="K35" s="15">
        <v>20</v>
      </c>
      <c r="L35" s="21" t="e">
        <f>K35*#REF!</f>
        <v>#REF!</v>
      </c>
      <c r="M35" s="16"/>
      <c r="N35" s="22" t="e">
        <f>M35*#REF!</f>
        <v>#REF!</v>
      </c>
      <c r="O35" s="17"/>
      <c r="P35" s="23" t="e">
        <f>O35*#REF!</f>
        <v>#REF!</v>
      </c>
    </row>
    <row r="36" spans="1:16" ht="42.75">
      <c r="A36" s="12">
        <v>28</v>
      </c>
      <c r="B36" s="13" t="s">
        <v>77</v>
      </c>
      <c r="C36" s="3" t="s">
        <v>78</v>
      </c>
      <c r="D36" s="12" t="s">
        <v>22</v>
      </c>
      <c r="E36" s="12">
        <f t="shared" si="0"/>
        <v>20</v>
      </c>
      <c r="F36" s="9">
        <v>325500</v>
      </c>
      <c r="G36" s="9">
        <f t="shared" si="2"/>
        <v>0</v>
      </c>
      <c r="H36" s="9">
        <v>325500</v>
      </c>
      <c r="I36" s="10">
        <f t="shared" si="1"/>
        <v>6510000</v>
      </c>
      <c r="K36" s="15">
        <v>20</v>
      </c>
      <c r="L36" s="21" t="e">
        <f>K36*#REF!</f>
        <v>#REF!</v>
      </c>
      <c r="M36" s="16"/>
      <c r="N36" s="22" t="e">
        <f>M36*#REF!</f>
        <v>#REF!</v>
      </c>
      <c r="O36" s="17"/>
      <c r="P36" s="23" t="e">
        <f>O36*#REF!</f>
        <v>#REF!</v>
      </c>
    </row>
    <row r="37" spans="1:16" ht="42.75">
      <c r="A37" s="12">
        <v>29</v>
      </c>
      <c r="B37" s="13" t="s">
        <v>79</v>
      </c>
      <c r="C37" s="3" t="s">
        <v>80</v>
      </c>
      <c r="D37" s="12" t="s">
        <v>22</v>
      </c>
      <c r="E37" s="12">
        <f t="shared" si="0"/>
        <v>10</v>
      </c>
      <c r="F37" s="9">
        <v>323000</v>
      </c>
      <c r="G37" s="9">
        <f t="shared" si="2"/>
        <v>0</v>
      </c>
      <c r="H37" s="9">
        <v>323000</v>
      </c>
      <c r="I37" s="10">
        <f t="shared" si="1"/>
        <v>3230000</v>
      </c>
      <c r="K37" s="15">
        <v>10</v>
      </c>
      <c r="L37" s="21" t="e">
        <f>K37*#REF!</f>
        <v>#REF!</v>
      </c>
      <c r="M37" s="16"/>
      <c r="N37" s="22" t="e">
        <f>M37*#REF!</f>
        <v>#REF!</v>
      </c>
      <c r="O37" s="17"/>
      <c r="P37" s="23" t="e">
        <f>O37*#REF!</f>
        <v>#REF!</v>
      </c>
    </row>
    <row r="38" spans="1:16" ht="42.75">
      <c r="A38" s="12">
        <v>30</v>
      </c>
      <c r="B38" s="13" t="s">
        <v>81</v>
      </c>
      <c r="C38" s="3" t="s">
        <v>82</v>
      </c>
      <c r="D38" s="12" t="s">
        <v>38</v>
      </c>
      <c r="E38" s="12">
        <f t="shared" si="0"/>
        <v>23</v>
      </c>
      <c r="F38" s="9">
        <v>277500</v>
      </c>
      <c r="G38" s="9">
        <f t="shared" si="2"/>
        <v>0</v>
      </c>
      <c r="H38" s="9">
        <v>277500</v>
      </c>
      <c r="I38" s="10">
        <f t="shared" si="1"/>
        <v>6382500</v>
      </c>
      <c r="K38" s="15">
        <v>3</v>
      </c>
      <c r="L38" s="21" t="e">
        <f>K38*#REF!</f>
        <v>#REF!</v>
      </c>
      <c r="M38" s="16">
        <v>20</v>
      </c>
      <c r="N38" s="22" t="e">
        <f>M38*#REF!</f>
        <v>#REF!</v>
      </c>
      <c r="O38" s="17"/>
      <c r="P38" s="23" t="e">
        <f>O38*#REF!</f>
        <v>#REF!</v>
      </c>
    </row>
    <row r="39" spans="1:16" ht="156.75">
      <c r="A39" s="12">
        <v>31</v>
      </c>
      <c r="B39" s="13" t="s">
        <v>83</v>
      </c>
      <c r="C39" s="3" t="s">
        <v>84</v>
      </c>
      <c r="D39" s="12" t="s">
        <v>85</v>
      </c>
      <c r="E39" s="12">
        <f t="shared" si="0"/>
        <v>10</v>
      </c>
      <c r="F39" s="9">
        <v>321300</v>
      </c>
      <c r="G39" s="9">
        <f t="shared" si="2"/>
        <v>61047</v>
      </c>
      <c r="H39" s="9">
        <v>382347</v>
      </c>
      <c r="I39" s="10">
        <f t="shared" si="1"/>
        <v>3823470</v>
      </c>
      <c r="K39" s="15">
        <v>10</v>
      </c>
      <c r="L39" s="21" t="e">
        <f>K39*#REF!</f>
        <v>#REF!</v>
      </c>
      <c r="M39" s="16"/>
      <c r="N39" s="22" t="e">
        <f>M39*#REF!</f>
        <v>#REF!</v>
      </c>
      <c r="O39" s="17"/>
      <c r="P39" s="23" t="e">
        <f>O39*#REF!</f>
        <v>#REF!</v>
      </c>
    </row>
    <row r="40" spans="1:16" ht="42.75">
      <c r="A40" s="12">
        <v>32</v>
      </c>
      <c r="B40" s="13" t="s">
        <v>86</v>
      </c>
      <c r="C40" s="3" t="s">
        <v>87</v>
      </c>
      <c r="D40" s="12" t="s">
        <v>88</v>
      </c>
      <c r="E40" s="12">
        <f t="shared" si="0"/>
        <v>20</v>
      </c>
      <c r="F40" s="9">
        <v>28500</v>
      </c>
      <c r="G40" s="9">
        <f t="shared" si="2"/>
        <v>0</v>
      </c>
      <c r="H40" s="9">
        <v>28500</v>
      </c>
      <c r="I40" s="10">
        <f t="shared" si="1"/>
        <v>570000</v>
      </c>
      <c r="K40" s="15">
        <v>20</v>
      </c>
      <c r="L40" s="21" t="e">
        <f>K40*#REF!</f>
        <v>#REF!</v>
      </c>
      <c r="M40" s="16"/>
      <c r="N40" s="22" t="e">
        <f>M40*#REF!</f>
        <v>#REF!</v>
      </c>
      <c r="O40" s="17"/>
      <c r="P40" s="23" t="e">
        <f>O40*#REF!</f>
        <v>#REF!</v>
      </c>
    </row>
    <row r="41" spans="1:16" ht="71.25">
      <c r="A41" s="12">
        <v>33</v>
      </c>
      <c r="B41" s="13" t="s">
        <v>89</v>
      </c>
      <c r="C41" s="3" t="s">
        <v>90</v>
      </c>
      <c r="D41" s="12" t="s">
        <v>91</v>
      </c>
      <c r="E41" s="12">
        <f t="shared" ref="E41:E66" si="3">K41+M41+O41</f>
        <v>40</v>
      </c>
      <c r="F41" s="9">
        <v>113500</v>
      </c>
      <c r="G41" s="9">
        <f t="shared" si="2"/>
        <v>0</v>
      </c>
      <c r="H41" s="9">
        <v>113500</v>
      </c>
      <c r="I41" s="10">
        <f t="shared" si="1"/>
        <v>4540000</v>
      </c>
      <c r="K41" s="15">
        <v>30</v>
      </c>
      <c r="L41" s="21" t="e">
        <f>K41*#REF!</f>
        <v>#REF!</v>
      </c>
      <c r="M41" s="16">
        <v>10</v>
      </c>
      <c r="N41" s="22" t="e">
        <f>M41*#REF!</f>
        <v>#REF!</v>
      </c>
      <c r="O41" s="17"/>
      <c r="P41" s="23" t="e">
        <f>O41*#REF!</f>
        <v>#REF!</v>
      </c>
    </row>
    <row r="42" spans="1:16" ht="85.5">
      <c r="A42" s="12">
        <v>34</v>
      </c>
      <c r="B42" s="13" t="s">
        <v>92</v>
      </c>
      <c r="C42" s="3" t="s">
        <v>93</v>
      </c>
      <c r="D42" s="12" t="s">
        <v>22</v>
      </c>
      <c r="E42" s="12">
        <f t="shared" si="3"/>
        <v>10</v>
      </c>
      <c r="F42" s="9">
        <v>382500</v>
      </c>
      <c r="G42" s="9">
        <v>72675</v>
      </c>
      <c r="H42" s="9">
        <v>455175</v>
      </c>
      <c r="I42" s="10">
        <f t="shared" si="1"/>
        <v>4551750</v>
      </c>
      <c r="K42" s="15">
        <v>10</v>
      </c>
      <c r="L42" s="21" t="e">
        <f>K42*#REF!</f>
        <v>#REF!</v>
      </c>
      <c r="M42" s="16"/>
      <c r="N42" s="22" t="e">
        <f>M42*#REF!</f>
        <v>#REF!</v>
      </c>
      <c r="O42" s="17"/>
      <c r="P42" s="23" t="e">
        <f>O42*#REF!</f>
        <v>#REF!</v>
      </c>
    </row>
    <row r="43" spans="1:16" ht="28.5">
      <c r="A43" s="12">
        <v>35</v>
      </c>
      <c r="B43" s="13" t="s">
        <v>94</v>
      </c>
      <c r="C43" s="3" t="s">
        <v>95</v>
      </c>
      <c r="D43" s="12" t="s">
        <v>96</v>
      </c>
      <c r="E43" s="12">
        <f t="shared" si="3"/>
        <v>55</v>
      </c>
      <c r="F43" s="9">
        <v>13900</v>
      </c>
      <c r="G43" s="9">
        <f t="shared" si="2"/>
        <v>2641</v>
      </c>
      <c r="H43" s="9">
        <v>16541</v>
      </c>
      <c r="I43" s="10">
        <f t="shared" si="1"/>
        <v>909755</v>
      </c>
      <c r="K43" s="15">
        <v>25</v>
      </c>
      <c r="L43" s="21" t="e">
        <f>K43*#REF!</f>
        <v>#REF!</v>
      </c>
      <c r="M43" s="16">
        <v>30</v>
      </c>
      <c r="N43" s="22" t="e">
        <f>M43*#REF!</f>
        <v>#REF!</v>
      </c>
      <c r="O43" s="17"/>
      <c r="P43" s="23" t="e">
        <f>O43*#REF!</f>
        <v>#REF!</v>
      </c>
    </row>
    <row r="44" spans="1:16" ht="42.75">
      <c r="A44" s="12">
        <v>36</v>
      </c>
      <c r="B44" s="13" t="s">
        <v>97</v>
      </c>
      <c r="C44" s="3" t="s">
        <v>98</v>
      </c>
      <c r="D44" s="12" t="s">
        <v>38</v>
      </c>
      <c r="E44" s="12">
        <f t="shared" si="3"/>
        <v>5</v>
      </c>
      <c r="F44" s="9">
        <v>32500</v>
      </c>
      <c r="G44" s="9">
        <f t="shared" si="2"/>
        <v>0</v>
      </c>
      <c r="H44" s="9">
        <v>32500</v>
      </c>
      <c r="I44" s="10">
        <f t="shared" si="1"/>
        <v>162500</v>
      </c>
      <c r="K44" s="15">
        <v>5</v>
      </c>
      <c r="L44" s="21" t="e">
        <f>K44*#REF!</f>
        <v>#REF!</v>
      </c>
      <c r="M44" s="16"/>
      <c r="N44" s="22" t="e">
        <f>M44*#REF!</f>
        <v>#REF!</v>
      </c>
      <c r="O44" s="17"/>
      <c r="P44" s="23" t="e">
        <f>O44*#REF!</f>
        <v>#REF!</v>
      </c>
    </row>
    <row r="45" spans="1:16" ht="71.25">
      <c r="A45" s="12">
        <v>37</v>
      </c>
      <c r="B45" s="13" t="s">
        <v>99</v>
      </c>
      <c r="C45" s="3" t="s">
        <v>100</v>
      </c>
      <c r="D45" s="12" t="s">
        <v>101</v>
      </c>
      <c r="E45" s="12">
        <f t="shared" si="3"/>
        <v>12</v>
      </c>
      <c r="F45" s="9">
        <v>80000</v>
      </c>
      <c r="G45" s="9">
        <f t="shared" si="2"/>
        <v>0</v>
      </c>
      <c r="H45" s="9">
        <v>80000</v>
      </c>
      <c r="I45" s="10">
        <f t="shared" si="1"/>
        <v>960000</v>
      </c>
      <c r="K45" s="15">
        <v>12</v>
      </c>
      <c r="L45" s="21" t="e">
        <f>K45*#REF!</f>
        <v>#REF!</v>
      </c>
      <c r="M45" s="16"/>
      <c r="N45" s="22" t="e">
        <f>M45*#REF!</f>
        <v>#REF!</v>
      </c>
      <c r="O45" s="17"/>
      <c r="P45" s="23" t="e">
        <f>O45*#REF!</f>
        <v>#REF!</v>
      </c>
    </row>
    <row r="46" spans="1:16" ht="28.5">
      <c r="A46" s="12">
        <v>38</v>
      </c>
      <c r="B46" s="13" t="s">
        <v>102</v>
      </c>
      <c r="C46" s="3" t="s">
        <v>103</v>
      </c>
      <c r="D46" s="12" t="s">
        <v>16</v>
      </c>
      <c r="E46" s="12">
        <f t="shared" si="3"/>
        <v>53</v>
      </c>
      <c r="F46" s="9">
        <v>12000</v>
      </c>
      <c r="G46" s="9">
        <f t="shared" si="2"/>
        <v>2280</v>
      </c>
      <c r="H46" s="9">
        <v>14280</v>
      </c>
      <c r="I46" s="10">
        <f t="shared" si="1"/>
        <v>756840</v>
      </c>
      <c r="K46" s="15">
        <v>25</v>
      </c>
      <c r="L46" s="21" t="e">
        <f>K46*#REF!</f>
        <v>#REF!</v>
      </c>
      <c r="M46" s="16">
        <v>8</v>
      </c>
      <c r="N46" s="22" t="e">
        <f>M46*#REF!</f>
        <v>#REF!</v>
      </c>
      <c r="O46" s="17">
        <v>20</v>
      </c>
      <c r="P46" s="23" t="e">
        <f>O46*#REF!</f>
        <v>#REF!</v>
      </c>
    </row>
    <row r="47" spans="1:16" ht="28.5">
      <c r="A47" s="12">
        <v>39</v>
      </c>
      <c r="B47" s="13" t="s">
        <v>104</v>
      </c>
      <c r="C47" s="3" t="s">
        <v>105</v>
      </c>
      <c r="D47" s="12" t="s">
        <v>16</v>
      </c>
      <c r="E47" s="12">
        <f t="shared" si="3"/>
        <v>3</v>
      </c>
      <c r="F47" s="9">
        <v>27300</v>
      </c>
      <c r="G47" s="9">
        <f t="shared" si="2"/>
        <v>5187</v>
      </c>
      <c r="H47" s="9">
        <v>32487</v>
      </c>
      <c r="I47" s="10">
        <f t="shared" si="1"/>
        <v>97461</v>
      </c>
      <c r="K47" s="15"/>
      <c r="L47" s="21" t="e">
        <f>K47*#REF!</f>
        <v>#REF!</v>
      </c>
      <c r="M47" s="16">
        <v>3</v>
      </c>
      <c r="N47" s="22" t="e">
        <f>M47*#REF!</f>
        <v>#REF!</v>
      </c>
      <c r="O47" s="17"/>
      <c r="P47" s="23" t="e">
        <f>O47*#REF!</f>
        <v>#REF!</v>
      </c>
    </row>
    <row r="48" spans="1:16">
      <c r="A48" s="12">
        <v>40</v>
      </c>
      <c r="B48" s="13" t="s">
        <v>106</v>
      </c>
      <c r="C48" s="3" t="s">
        <v>107</v>
      </c>
      <c r="D48" s="12" t="s">
        <v>108</v>
      </c>
      <c r="E48" s="12">
        <f t="shared" si="3"/>
        <v>25</v>
      </c>
      <c r="F48" s="9">
        <v>5100</v>
      </c>
      <c r="G48" s="9">
        <f t="shared" si="2"/>
        <v>969</v>
      </c>
      <c r="H48" s="9">
        <v>6069</v>
      </c>
      <c r="I48" s="10">
        <f t="shared" si="1"/>
        <v>151725</v>
      </c>
      <c r="K48" s="15"/>
      <c r="L48" s="21" t="e">
        <f>K48*#REF!</f>
        <v>#REF!</v>
      </c>
      <c r="M48" s="16">
        <v>25</v>
      </c>
      <c r="N48" s="22" t="e">
        <f>M48*#REF!</f>
        <v>#REF!</v>
      </c>
      <c r="O48" s="17"/>
      <c r="P48" s="23" t="e">
        <f>O48*#REF!</f>
        <v>#REF!</v>
      </c>
    </row>
    <row r="49" spans="1:16" ht="28.5">
      <c r="A49" s="12">
        <v>41</v>
      </c>
      <c r="B49" s="13" t="s">
        <v>109</v>
      </c>
      <c r="C49" s="3" t="s">
        <v>110</v>
      </c>
      <c r="D49" s="12" t="s">
        <v>111</v>
      </c>
      <c r="E49" s="12">
        <f t="shared" si="3"/>
        <v>2</v>
      </c>
      <c r="F49" s="9">
        <v>1040000</v>
      </c>
      <c r="G49" s="9">
        <f t="shared" si="2"/>
        <v>0</v>
      </c>
      <c r="H49" s="9">
        <v>1040000</v>
      </c>
      <c r="I49" s="10">
        <f t="shared" si="1"/>
        <v>2080000</v>
      </c>
      <c r="K49" s="15"/>
      <c r="L49" s="21" t="e">
        <f>K49*#REF!</f>
        <v>#REF!</v>
      </c>
      <c r="M49" s="16"/>
      <c r="N49" s="22" t="e">
        <f>M49*#REF!</f>
        <v>#REF!</v>
      </c>
      <c r="O49" s="17">
        <v>2</v>
      </c>
      <c r="P49" s="23" t="e">
        <f>O49*#REF!</f>
        <v>#REF!</v>
      </c>
    </row>
    <row r="50" spans="1:16" ht="57">
      <c r="A50" s="12">
        <v>42</v>
      </c>
      <c r="B50" s="13" t="s">
        <v>112</v>
      </c>
      <c r="C50" s="3" t="s">
        <v>113</v>
      </c>
      <c r="D50" s="12" t="s">
        <v>114</v>
      </c>
      <c r="E50" s="12">
        <f t="shared" si="3"/>
        <v>13</v>
      </c>
      <c r="F50" s="9">
        <v>63000</v>
      </c>
      <c r="G50" s="9">
        <f t="shared" si="2"/>
        <v>0</v>
      </c>
      <c r="H50" s="9">
        <v>63000</v>
      </c>
      <c r="I50" s="10">
        <f t="shared" si="1"/>
        <v>819000</v>
      </c>
      <c r="K50" s="15">
        <v>10</v>
      </c>
      <c r="L50" s="21" t="e">
        <f>K50*#REF!</f>
        <v>#REF!</v>
      </c>
      <c r="M50" s="16">
        <v>3</v>
      </c>
      <c r="N50" s="22" t="e">
        <f>M50*#REF!</f>
        <v>#REF!</v>
      </c>
      <c r="O50" s="17"/>
      <c r="P50" s="23" t="e">
        <f>O50*#REF!</f>
        <v>#REF!</v>
      </c>
    </row>
    <row r="51" spans="1:16" ht="57">
      <c r="A51" s="12">
        <v>43</v>
      </c>
      <c r="B51" s="13" t="s">
        <v>115</v>
      </c>
      <c r="C51" s="3" t="s">
        <v>116</v>
      </c>
      <c r="D51" s="12" t="s">
        <v>117</v>
      </c>
      <c r="E51" s="12">
        <f t="shared" si="3"/>
        <v>3</v>
      </c>
      <c r="F51" s="9">
        <v>52500</v>
      </c>
      <c r="G51" s="9">
        <f t="shared" si="2"/>
        <v>0</v>
      </c>
      <c r="H51" s="9">
        <v>52500</v>
      </c>
      <c r="I51" s="10">
        <f t="shared" si="1"/>
        <v>157500</v>
      </c>
      <c r="K51" s="15"/>
      <c r="L51" s="21" t="e">
        <f>K51*#REF!</f>
        <v>#REF!</v>
      </c>
      <c r="M51" s="16">
        <v>3</v>
      </c>
      <c r="N51" s="22" t="e">
        <f>M51*#REF!</f>
        <v>#REF!</v>
      </c>
      <c r="O51" s="17"/>
      <c r="P51" s="23" t="e">
        <f>O51*#REF!</f>
        <v>#REF!</v>
      </c>
    </row>
    <row r="52" spans="1:16" ht="57">
      <c r="A52" s="12">
        <v>44</v>
      </c>
      <c r="B52" s="13" t="s">
        <v>118</v>
      </c>
      <c r="C52" s="3" t="s">
        <v>119</v>
      </c>
      <c r="D52" s="12" t="s">
        <v>120</v>
      </c>
      <c r="E52" s="12">
        <f t="shared" si="3"/>
        <v>3</v>
      </c>
      <c r="F52" s="9">
        <v>16800</v>
      </c>
      <c r="G52" s="9">
        <f t="shared" si="2"/>
        <v>0</v>
      </c>
      <c r="H52" s="9">
        <v>16800</v>
      </c>
      <c r="I52" s="10">
        <f t="shared" si="1"/>
        <v>50400</v>
      </c>
      <c r="K52" s="15"/>
      <c r="L52" s="21" t="e">
        <f>K52*#REF!</f>
        <v>#REF!</v>
      </c>
      <c r="M52" s="16">
        <v>3</v>
      </c>
      <c r="N52" s="22" t="e">
        <f>M52*#REF!</f>
        <v>#REF!</v>
      </c>
      <c r="O52" s="17"/>
      <c r="P52" s="23" t="e">
        <f>O52*#REF!</f>
        <v>#REF!</v>
      </c>
    </row>
    <row r="53" spans="1:16" ht="57">
      <c r="A53" s="12">
        <v>45</v>
      </c>
      <c r="B53" s="13" t="s">
        <v>121</v>
      </c>
      <c r="C53" s="3" t="s">
        <v>122</v>
      </c>
      <c r="D53" s="12" t="s">
        <v>123</v>
      </c>
      <c r="E53" s="12">
        <f t="shared" si="3"/>
        <v>5</v>
      </c>
      <c r="F53" s="9">
        <v>588000</v>
      </c>
      <c r="G53" s="9">
        <f t="shared" si="2"/>
        <v>0</v>
      </c>
      <c r="H53" s="9">
        <v>588000</v>
      </c>
      <c r="I53" s="10">
        <f t="shared" si="1"/>
        <v>2940000</v>
      </c>
      <c r="K53" s="15">
        <v>2</v>
      </c>
      <c r="L53" s="21" t="e">
        <f>K53*#REF!</f>
        <v>#REF!</v>
      </c>
      <c r="M53" s="16"/>
      <c r="N53" s="22" t="e">
        <f>M53*#REF!</f>
        <v>#REF!</v>
      </c>
      <c r="O53" s="17">
        <v>3</v>
      </c>
      <c r="P53" s="23" t="e">
        <f>O53*#REF!</f>
        <v>#REF!</v>
      </c>
    </row>
    <row r="54" spans="1:16" ht="28.5">
      <c r="A54" s="12">
        <v>46</v>
      </c>
      <c r="B54" s="13" t="s">
        <v>124</v>
      </c>
      <c r="C54" s="3" t="s">
        <v>125</v>
      </c>
      <c r="D54" s="12" t="s">
        <v>126</v>
      </c>
      <c r="E54" s="12">
        <f t="shared" si="3"/>
        <v>10</v>
      </c>
      <c r="F54" s="9">
        <v>277200</v>
      </c>
      <c r="G54" s="9">
        <f t="shared" si="2"/>
        <v>0</v>
      </c>
      <c r="H54" s="9">
        <v>277200</v>
      </c>
      <c r="I54" s="10">
        <f t="shared" si="1"/>
        <v>2772000</v>
      </c>
      <c r="K54" s="15">
        <v>10</v>
      </c>
      <c r="L54" s="21" t="e">
        <f>K54*#REF!</f>
        <v>#REF!</v>
      </c>
      <c r="M54" s="16"/>
      <c r="N54" s="22" t="e">
        <f>M54*#REF!</f>
        <v>#REF!</v>
      </c>
      <c r="O54" s="17"/>
      <c r="P54" s="23" t="e">
        <f>O54*#REF!</f>
        <v>#REF!</v>
      </c>
    </row>
    <row r="55" spans="1:16" ht="28.5">
      <c r="A55" s="12">
        <v>47</v>
      </c>
      <c r="B55" s="13" t="s">
        <v>127</v>
      </c>
      <c r="C55" s="3" t="s">
        <v>128</v>
      </c>
      <c r="D55" s="12" t="s">
        <v>16</v>
      </c>
      <c r="E55" s="12">
        <f t="shared" si="3"/>
        <v>99</v>
      </c>
      <c r="F55" s="9">
        <v>18500</v>
      </c>
      <c r="G55" s="9">
        <f t="shared" si="2"/>
        <v>3515</v>
      </c>
      <c r="H55" s="9">
        <v>22015</v>
      </c>
      <c r="I55" s="10">
        <f t="shared" si="1"/>
        <v>2179485</v>
      </c>
      <c r="K55" s="15">
        <v>50</v>
      </c>
      <c r="L55" s="21" t="e">
        <f>K55*#REF!</f>
        <v>#REF!</v>
      </c>
      <c r="M55" s="16">
        <v>1</v>
      </c>
      <c r="N55" s="22" t="e">
        <f>M55*#REF!</f>
        <v>#REF!</v>
      </c>
      <c r="O55" s="17">
        <v>48</v>
      </c>
      <c r="P55" s="23" t="e">
        <f>O55*#REF!</f>
        <v>#REF!</v>
      </c>
    </row>
    <row r="56" spans="1:16" ht="57">
      <c r="A56" s="12">
        <v>48</v>
      </c>
      <c r="B56" s="13" t="s">
        <v>129</v>
      </c>
      <c r="C56" s="3" t="s">
        <v>130</v>
      </c>
      <c r="D56" s="12" t="s">
        <v>131</v>
      </c>
      <c r="E56" s="12">
        <f t="shared" si="3"/>
        <v>4</v>
      </c>
      <c r="F56" s="9">
        <v>305000</v>
      </c>
      <c r="G56" s="9">
        <f t="shared" si="2"/>
        <v>0</v>
      </c>
      <c r="H56" s="9">
        <v>305000</v>
      </c>
      <c r="I56" s="10">
        <f t="shared" si="1"/>
        <v>1220000</v>
      </c>
      <c r="K56" s="15">
        <v>4</v>
      </c>
      <c r="L56" s="21" t="e">
        <f>K56*#REF!</f>
        <v>#REF!</v>
      </c>
      <c r="M56" s="16"/>
      <c r="N56" s="22" t="e">
        <f>M56*#REF!</f>
        <v>#REF!</v>
      </c>
      <c r="O56" s="17"/>
      <c r="P56" s="23" t="e">
        <f>O56*#REF!</f>
        <v>#REF!</v>
      </c>
    </row>
    <row r="57" spans="1:16" ht="28.5">
      <c r="A57" s="12">
        <v>49</v>
      </c>
      <c r="B57" s="13" t="s">
        <v>132</v>
      </c>
      <c r="C57" s="3" t="s">
        <v>133</v>
      </c>
      <c r="D57" s="12" t="s">
        <v>134</v>
      </c>
      <c r="E57" s="12">
        <f t="shared" si="3"/>
        <v>10</v>
      </c>
      <c r="F57" s="9">
        <v>277000</v>
      </c>
      <c r="G57" s="9">
        <f t="shared" si="2"/>
        <v>0</v>
      </c>
      <c r="H57" s="9">
        <v>277000</v>
      </c>
      <c r="I57" s="10">
        <f t="shared" si="1"/>
        <v>2770000</v>
      </c>
      <c r="K57" s="15">
        <v>10</v>
      </c>
      <c r="L57" s="21" t="e">
        <f>K57*#REF!</f>
        <v>#REF!</v>
      </c>
      <c r="M57" s="16"/>
      <c r="N57" s="22" t="e">
        <f>M57*#REF!</f>
        <v>#REF!</v>
      </c>
      <c r="O57" s="17"/>
      <c r="P57" s="23" t="e">
        <f>O57*#REF!</f>
        <v>#REF!</v>
      </c>
    </row>
    <row r="58" spans="1:16">
      <c r="A58" s="12">
        <v>50</v>
      </c>
      <c r="B58" s="13" t="s">
        <v>135</v>
      </c>
      <c r="C58" s="3" t="s">
        <v>136</v>
      </c>
      <c r="D58" s="12" t="s">
        <v>137</v>
      </c>
      <c r="E58" s="12">
        <f t="shared" si="3"/>
        <v>1</v>
      </c>
      <c r="F58" s="9">
        <v>552500</v>
      </c>
      <c r="G58" s="9">
        <f t="shared" si="2"/>
        <v>104975</v>
      </c>
      <c r="H58" s="9">
        <v>657475</v>
      </c>
      <c r="I58" s="10">
        <f t="shared" si="1"/>
        <v>657475</v>
      </c>
      <c r="K58" s="15"/>
      <c r="L58" s="21" t="e">
        <f>K58*#REF!</f>
        <v>#REF!</v>
      </c>
      <c r="M58" s="16"/>
      <c r="N58" s="22" t="e">
        <f>M58*#REF!</f>
        <v>#REF!</v>
      </c>
      <c r="O58" s="17">
        <v>1</v>
      </c>
      <c r="P58" s="23" t="e">
        <f>O58*#REF!</f>
        <v>#REF!</v>
      </c>
    </row>
    <row r="59" spans="1:16" ht="42.75">
      <c r="A59" s="12">
        <v>51</v>
      </c>
      <c r="B59" s="13" t="s">
        <v>138</v>
      </c>
      <c r="C59" s="3" t="s">
        <v>139</v>
      </c>
      <c r="D59" s="12" t="s">
        <v>16</v>
      </c>
      <c r="E59" s="12">
        <f t="shared" si="3"/>
        <v>145</v>
      </c>
      <c r="F59" s="9">
        <v>18500</v>
      </c>
      <c r="G59" s="9">
        <f t="shared" si="2"/>
        <v>3515</v>
      </c>
      <c r="H59" s="9">
        <v>22015</v>
      </c>
      <c r="I59" s="10">
        <f t="shared" si="1"/>
        <v>3192175</v>
      </c>
      <c r="K59" s="15">
        <v>65</v>
      </c>
      <c r="L59" s="21" t="e">
        <f>K59*#REF!</f>
        <v>#REF!</v>
      </c>
      <c r="M59" s="16">
        <v>50</v>
      </c>
      <c r="N59" s="22" t="e">
        <f>M59*#REF!</f>
        <v>#REF!</v>
      </c>
      <c r="O59" s="17">
        <v>30</v>
      </c>
      <c r="P59" s="23" t="e">
        <f>O59*#REF!</f>
        <v>#REF!</v>
      </c>
    </row>
    <row r="60" spans="1:16" ht="28.5">
      <c r="A60" s="12">
        <v>52</v>
      </c>
      <c r="B60" s="13" t="s">
        <v>140</v>
      </c>
      <c r="C60" s="3" t="s">
        <v>141</v>
      </c>
      <c r="D60" s="12" t="s">
        <v>16</v>
      </c>
      <c r="E60" s="12">
        <f t="shared" si="3"/>
        <v>30</v>
      </c>
      <c r="F60" s="9">
        <v>27965</v>
      </c>
      <c r="G60" s="9">
        <f t="shared" si="2"/>
        <v>0</v>
      </c>
      <c r="H60" s="9">
        <v>27965</v>
      </c>
      <c r="I60" s="10">
        <f t="shared" si="1"/>
        <v>838950</v>
      </c>
      <c r="K60" s="15"/>
      <c r="L60" s="21" t="e">
        <f>K60*#REF!</f>
        <v>#REF!</v>
      </c>
      <c r="M60" s="16">
        <v>30</v>
      </c>
      <c r="N60" s="22" t="e">
        <f>M60*#REF!</f>
        <v>#REF!</v>
      </c>
      <c r="O60" s="17"/>
      <c r="P60" s="23" t="e">
        <f>O60*#REF!</f>
        <v>#REF!</v>
      </c>
    </row>
    <row r="61" spans="1:16" ht="42.75">
      <c r="A61" s="12">
        <v>53</v>
      </c>
      <c r="B61" s="13" t="s">
        <v>142</v>
      </c>
      <c r="C61" s="3" t="s">
        <v>143</v>
      </c>
      <c r="D61" s="12" t="s">
        <v>16</v>
      </c>
      <c r="E61" s="12">
        <f t="shared" si="3"/>
        <v>10</v>
      </c>
      <c r="F61" s="9">
        <v>28000</v>
      </c>
      <c r="G61" s="9">
        <f t="shared" si="2"/>
        <v>5320</v>
      </c>
      <c r="H61" s="9">
        <v>33320</v>
      </c>
      <c r="I61" s="10">
        <f t="shared" si="1"/>
        <v>333200</v>
      </c>
      <c r="K61" s="15"/>
      <c r="L61" s="21" t="e">
        <f>K61*#REF!</f>
        <v>#REF!</v>
      </c>
      <c r="M61" s="16">
        <v>10</v>
      </c>
      <c r="N61" s="22" t="e">
        <f>M61*#REF!</f>
        <v>#REF!</v>
      </c>
      <c r="O61" s="17"/>
      <c r="P61" s="23" t="e">
        <f>O61*#REF!</f>
        <v>#REF!</v>
      </c>
    </row>
    <row r="62" spans="1:16">
      <c r="A62" s="12">
        <v>54</v>
      </c>
      <c r="B62" s="13" t="s">
        <v>144</v>
      </c>
      <c r="C62" s="3" t="s">
        <v>145</v>
      </c>
      <c r="D62" s="12" t="s">
        <v>96</v>
      </c>
      <c r="E62" s="12">
        <f t="shared" si="3"/>
        <v>20</v>
      </c>
      <c r="F62" s="9">
        <v>9500</v>
      </c>
      <c r="G62" s="9">
        <f t="shared" si="2"/>
        <v>1805</v>
      </c>
      <c r="H62" s="9">
        <v>11305</v>
      </c>
      <c r="I62" s="10">
        <f t="shared" si="1"/>
        <v>226100</v>
      </c>
      <c r="K62" s="15"/>
      <c r="L62" s="21" t="e">
        <f>K62*#REF!</f>
        <v>#REF!</v>
      </c>
      <c r="M62" s="16">
        <v>20</v>
      </c>
      <c r="N62" s="22" t="e">
        <f>M62*#REF!</f>
        <v>#REF!</v>
      </c>
      <c r="O62" s="17"/>
      <c r="P62" s="23" t="e">
        <f>O62*#REF!</f>
        <v>#REF!</v>
      </c>
    </row>
    <row r="63" spans="1:16" ht="28.5">
      <c r="A63" s="12">
        <v>55</v>
      </c>
      <c r="B63" s="13" t="s">
        <v>146</v>
      </c>
      <c r="C63" s="3" t="s">
        <v>147</v>
      </c>
      <c r="D63" s="12" t="s">
        <v>148</v>
      </c>
      <c r="E63" s="12">
        <f t="shared" si="3"/>
        <v>15</v>
      </c>
      <c r="F63" s="9">
        <v>63000</v>
      </c>
      <c r="G63" s="9">
        <f t="shared" si="2"/>
        <v>0</v>
      </c>
      <c r="H63" s="9">
        <v>63000</v>
      </c>
      <c r="I63" s="10">
        <f t="shared" si="1"/>
        <v>945000</v>
      </c>
      <c r="K63" s="15">
        <v>10</v>
      </c>
      <c r="L63" s="21" t="e">
        <f>K63*#REF!</f>
        <v>#REF!</v>
      </c>
      <c r="M63" s="16">
        <v>5</v>
      </c>
      <c r="N63" s="22" t="e">
        <f>M63*#REF!</f>
        <v>#REF!</v>
      </c>
      <c r="O63" s="17"/>
      <c r="P63" s="23" t="e">
        <f>O63*#REF!</f>
        <v>#REF!</v>
      </c>
    </row>
    <row r="64" spans="1:16" ht="85.5">
      <c r="A64" s="12">
        <v>56</v>
      </c>
      <c r="B64" s="13" t="s">
        <v>149</v>
      </c>
      <c r="C64" s="3" t="s">
        <v>150</v>
      </c>
      <c r="D64" s="12" t="s">
        <v>151</v>
      </c>
      <c r="E64" s="12">
        <f t="shared" si="3"/>
        <v>25</v>
      </c>
      <c r="F64" s="9">
        <v>15750</v>
      </c>
      <c r="G64" s="9">
        <f t="shared" si="2"/>
        <v>0</v>
      </c>
      <c r="H64" s="9">
        <v>15750</v>
      </c>
      <c r="I64" s="10">
        <f t="shared" si="1"/>
        <v>393750</v>
      </c>
      <c r="K64" s="15">
        <v>25</v>
      </c>
      <c r="L64" s="21" t="e">
        <f>K64*#REF!</f>
        <v>#REF!</v>
      </c>
      <c r="M64" s="16"/>
      <c r="N64" s="22" t="e">
        <f>M64*#REF!</f>
        <v>#REF!</v>
      </c>
      <c r="O64" s="17"/>
      <c r="P64" s="23" t="e">
        <f>O64*#REF!</f>
        <v>#REF!</v>
      </c>
    </row>
    <row r="65" spans="1:16" ht="42.75">
      <c r="A65" s="12">
        <v>57</v>
      </c>
      <c r="B65" s="13" t="s">
        <v>152</v>
      </c>
      <c r="C65" s="3" t="s">
        <v>153</v>
      </c>
      <c r="D65" s="12" t="s">
        <v>154</v>
      </c>
      <c r="E65" s="12">
        <f t="shared" si="3"/>
        <v>43</v>
      </c>
      <c r="F65" s="9">
        <v>27200</v>
      </c>
      <c r="G65" s="9">
        <f t="shared" si="2"/>
        <v>5168</v>
      </c>
      <c r="H65" s="9">
        <v>32368</v>
      </c>
      <c r="I65" s="10">
        <f t="shared" si="1"/>
        <v>1391824</v>
      </c>
      <c r="K65" s="15">
        <v>15</v>
      </c>
      <c r="L65" s="21" t="e">
        <f>K65*#REF!</f>
        <v>#REF!</v>
      </c>
      <c r="M65" s="16">
        <v>8</v>
      </c>
      <c r="N65" s="22" t="e">
        <f>M65*#REF!</f>
        <v>#REF!</v>
      </c>
      <c r="O65" s="17">
        <v>20</v>
      </c>
      <c r="P65" s="23" t="e">
        <f>O65*#REF!</f>
        <v>#REF!</v>
      </c>
    </row>
    <row r="66" spans="1:16" ht="27.75" customHeight="1">
      <c r="A66" s="12">
        <v>58</v>
      </c>
      <c r="B66" s="13" t="s">
        <v>155</v>
      </c>
      <c r="C66" s="3" t="s">
        <v>156</v>
      </c>
      <c r="D66" s="12" t="s">
        <v>16</v>
      </c>
      <c r="E66" s="12">
        <f t="shared" si="3"/>
        <v>8</v>
      </c>
      <c r="F66" s="9">
        <v>20000</v>
      </c>
      <c r="G66" s="9">
        <f t="shared" si="2"/>
        <v>3800</v>
      </c>
      <c r="H66" s="9">
        <v>23800</v>
      </c>
      <c r="I66" s="10">
        <f t="shared" si="1"/>
        <v>190400</v>
      </c>
      <c r="K66" s="15">
        <v>8</v>
      </c>
      <c r="L66" s="21" t="e">
        <f>K66*#REF!</f>
        <v>#REF!</v>
      </c>
      <c r="M66" s="16"/>
      <c r="N66" s="22" t="e">
        <f>M66*#REF!</f>
        <v>#REF!</v>
      </c>
      <c r="O66" s="17"/>
      <c r="P66" s="23">
        <v>0</v>
      </c>
    </row>
    <row r="67" spans="1:16" ht="27.75" customHeight="1">
      <c r="A67" s="119"/>
      <c r="B67" s="120"/>
      <c r="C67" s="121"/>
      <c r="D67" s="122"/>
      <c r="E67" s="122"/>
      <c r="F67" s="123"/>
      <c r="G67" s="123"/>
      <c r="H67" s="123"/>
      <c r="I67" s="130">
        <f>SUM(I9:I66)</f>
        <v>116834692</v>
      </c>
      <c r="K67" s="124"/>
      <c r="L67" s="125"/>
      <c r="M67" s="126"/>
      <c r="N67" s="127"/>
      <c r="O67" s="128"/>
      <c r="P67" s="129"/>
    </row>
    <row r="68" spans="1:16" ht="44.25" customHeight="1">
      <c r="A68" s="247" t="s">
        <v>157</v>
      </c>
      <c r="B68" s="248"/>
      <c r="C68" s="248"/>
      <c r="D68" s="248"/>
      <c r="E68" s="248"/>
      <c r="F68" s="248"/>
      <c r="G68" s="248"/>
      <c r="H68" s="248"/>
      <c r="I68" s="249"/>
    </row>
    <row r="69" spans="1:16" ht="44.25" customHeight="1">
      <c r="A69" s="2" t="s">
        <v>3</v>
      </c>
      <c r="B69" s="2" t="s">
        <v>4</v>
      </c>
      <c r="C69" s="6" t="s">
        <v>5</v>
      </c>
      <c r="D69" s="2" t="s">
        <v>6</v>
      </c>
      <c r="E69" s="2" t="s">
        <v>7</v>
      </c>
      <c r="F69" s="8" t="s">
        <v>8</v>
      </c>
      <c r="G69" s="8" t="s">
        <v>9</v>
      </c>
      <c r="H69" s="8" t="s">
        <v>10</v>
      </c>
      <c r="I69" s="8" t="s">
        <v>11</v>
      </c>
    </row>
    <row r="70" spans="1:16" ht="57">
      <c r="A70" s="3">
        <v>1</v>
      </c>
      <c r="B70" s="3" t="s">
        <v>14</v>
      </c>
      <c r="C70" s="3" t="s">
        <v>158</v>
      </c>
      <c r="D70" s="7" t="s">
        <v>16</v>
      </c>
      <c r="E70" s="7">
        <v>228</v>
      </c>
      <c r="F70" s="9">
        <v>10450</v>
      </c>
      <c r="G70" s="9">
        <f>H70-F70</f>
        <v>0</v>
      </c>
      <c r="H70" s="9">
        <v>10450</v>
      </c>
      <c r="I70" s="10">
        <f>H70*E70</f>
        <v>2382600</v>
      </c>
    </row>
    <row r="71" spans="1:16" ht="42.75">
      <c r="A71" s="3">
        <v>2</v>
      </c>
      <c r="B71" s="3" t="s">
        <v>159</v>
      </c>
      <c r="C71" s="3" t="s">
        <v>160</v>
      </c>
      <c r="D71" s="7" t="s">
        <v>16</v>
      </c>
      <c r="E71" s="7">
        <v>228</v>
      </c>
      <c r="F71" s="9">
        <v>13020</v>
      </c>
      <c r="G71" s="9">
        <f t="shared" ref="G71:G81" si="4">H71-F71</f>
        <v>0</v>
      </c>
      <c r="H71" s="9">
        <v>13020</v>
      </c>
      <c r="I71" s="10">
        <f t="shared" ref="I71:I81" si="5">H71*E71</f>
        <v>2968560</v>
      </c>
    </row>
    <row r="72" spans="1:16" ht="57">
      <c r="A72" s="3">
        <v>3</v>
      </c>
      <c r="B72" s="3" t="s">
        <v>17</v>
      </c>
      <c r="C72" s="3" t="s">
        <v>18</v>
      </c>
      <c r="D72" s="7" t="s">
        <v>19</v>
      </c>
      <c r="E72" s="7">
        <v>108</v>
      </c>
      <c r="F72" s="9">
        <v>44500</v>
      </c>
      <c r="G72" s="9">
        <f t="shared" si="4"/>
        <v>0</v>
      </c>
      <c r="H72" s="9">
        <v>44500</v>
      </c>
      <c r="I72" s="10">
        <f t="shared" si="5"/>
        <v>4806000</v>
      </c>
    </row>
    <row r="73" spans="1:16" ht="28.5">
      <c r="A73" s="3">
        <v>4</v>
      </c>
      <c r="B73" s="3" t="s">
        <v>23</v>
      </c>
      <c r="C73" s="3" t="s">
        <v>24</v>
      </c>
      <c r="D73" s="7" t="s">
        <v>19</v>
      </c>
      <c r="E73" s="7">
        <v>108</v>
      </c>
      <c r="F73" s="9">
        <v>10400</v>
      </c>
      <c r="G73" s="9">
        <f t="shared" si="4"/>
        <v>1976</v>
      </c>
      <c r="H73" s="9">
        <v>12376</v>
      </c>
      <c r="I73" s="10">
        <f t="shared" si="5"/>
        <v>1336608</v>
      </c>
    </row>
    <row r="74" spans="1:16" ht="28.5">
      <c r="A74" s="3">
        <v>5</v>
      </c>
      <c r="B74" s="3" t="s">
        <v>25</v>
      </c>
      <c r="C74" s="3" t="s">
        <v>26</v>
      </c>
      <c r="D74" s="7" t="s">
        <v>19</v>
      </c>
      <c r="E74" s="7">
        <v>108</v>
      </c>
      <c r="F74" s="9">
        <v>52800</v>
      </c>
      <c r="G74" s="9">
        <f t="shared" si="4"/>
        <v>0</v>
      </c>
      <c r="H74" s="9">
        <v>52800</v>
      </c>
      <c r="I74" s="10">
        <f t="shared" si="5"/>
        <v>5702400</v>
      </c>
    </row>
    <row r="75" spans="1:16">
      <c r="A75" s="3">
        <v>6</v>
      </c>
      <c r="B75" s="3" t="s">
        <v>29</v>
      </c>
      <c r="C75" s="3" t="s">
        <v>30</v>
      </c>
      <c r="D75" s="7" t="s">
        <v>19</v>
      </c>
      <c r="E75" s="7">
        <v>108</v>
      </c>
      <c r="F75" s="9">
        <v>36800</v>
      </c>
      <c r="G75" s="9">
        <f t="shared" si="4"/>
        <v>6992</v>
      </c>
      <c r="H75" s="9">
        <v>43792</v>
      </c>
      <c r="I75" s="10">
        <f t="shared" si="5"/>
        <v>4729536</v>
      </c>
    </row>
    <row r="76" spans="1:16" ht="71.25">
      <c r="A76" s="3">
        <v>7</v>
      </c>
      <c r="B76" s="3" t="s">
        <v>47</v>
      </c>
      <c r="C76" s="3" t="s">
        <v>48</v>
      </c>
      <c r="D76" s="7" t="s">
        <v>49</v>
      </c>
      <c r="E76" s="7">
        <v>114</v>
      </c>
      <c r="F76" s="9">
        <v>62100</v>
      </c>
      <c r="G76" s="9">
        <f t="shared" si="4"/>
        <v>11799</v>
      </c>
      <c r="H76" s="9">
        <v>73899</v>
      </c>
      <c r="I76" s="10">
        <f t="shared" si="5"/>
        <v>8424486</v>
      </c>
    </row>
    <row r="77" spans="1:16" ht="57">
      <c r="A77" s="3">
        <v>8</v>
      </c>
      <c r="B77" s="3" t="s">
        <v>52</v>
      </c>
      <c r="C77" s="3" t="s">
        <v>161</v>
      </c>
      <c r="D77" s="7" t="s">
        <v>16</v>
      </c>
      <c r="E77" s="7">
        <v>114</v>
      </c>
      <c r="F77" s="9">
        <v>170000</v>
      </c>
      <c r="G77" s="9">
        <f t="shared" si="4"/>
        <v>32300</v>
      </c>
      <c r="H77" s="9">
        <v>202300</v>
      </c>
      <c r="I77" s="10">
        <f t="shared" si="5"/>
        <v>23062200</v>
      </c>
    </row>
    <row r="78" spans="1:16" ht="28.5">
      <c r="A78" s="3">
        <v>9</v>
      </c>
      <c r="B78" s="3" t="s">
        <v>162</v>
      </c>
      <c r="C78" s="3" t="s">
        <v>163</v>
      </c>
      <c r="D78" s="7" t="s">
        <v>16</v>
      </c>
      <c r="E78" s="7">
        <v>1024</v>
      </c>
      <c r="F78" s="9">
        <v>16300</v>
      </c>
      <c r="G78" s="9">
        <f t="shared" si="4"/>
        <v>3097</v>
      </c>
      <c r="H78" s="9">
        <v>19397</v>
      </c>
      <c r="I78" s="10">
        <f t="shared" si="5"/>
        <v>19862528</v>
      </c>
    </row>
    <row r="79" spans="1:16" ht="42.75">
      <c r="A79" s="3">
        <v>10</v>
      </c>
      <c r="B79" s="3" t="s">
        <v>164</v>
      </c>
      <c r="C79" s="3" t="s">
        <v>165</v>
      </c>
      <c r="D79" s="7" t="s">
        <v>16</v>
      </c>
      <c r="E79" s="7">
        <v>114</v>
      </c>
      <c r="F79" s="9">
        <v>140800</v>
      </c>
      <c r="G79" s="9">
        <f t="shared" si="4"/>
        <v>26752</v>
      </c>
      <c r="H79" s="9">
        <v>167552</v>
      </c>
      <c r="I79" s="10">
        <f t="shared" si="5"/>
        <v>19100928</v>
      </c>
    </row>
    <row r="80" spans="1:16" ht="28.5">
      <c r="A80" s="3">
        <v>11</v>
      </c>
      <c r="B80" s="3" t="s">
        <v>60</v>
      </c>
      <c r="C80" s="3" t="s">
        <v>61</v>
      </c>
      <c r="D80" s="7" t="s">
        <v>49</v>
      </c>
      <c r="E80" s="7">
        <v>114</v>
      </c>
      <c r="F80" s="9">
        <v>104000</v>
      </c>
      <c r="G80" s="9">
        <f t="shared" si="4"/>
        <v>19760</v>
      </c>
      <c r="H80" s="9">
        <v>123760</v>
      </c>
      <c r="I80" s="10">
        <f t="shared" si="5"/>
        <v>14108640</v>
      </c>
    </row>
    <row r="81" spans="1:10" ht="185.25">
      <c r="A81" s="3">
        <v>12</v>
      </c>
      <c r="B81" s="7" t="s">
        <v>62</v>
      </c>
      <c r="C81" s="3" t="s">
        <v>166</v>
      </c>
      <c r="D81" s="7" t="s">
        <v>16</v>
      </c>
      <c r="E81" s="7">
        <v>450</v>
      </c>
      <c r="F81" s="9">
        <v>14000</v>
      </c>
      <c r="G81" s="9">
        <f t="shared" si="4"/>
        <v>2660</v>
      </c>
      <c r="H81" s="9">
        <v>16660</v>
      </c>
      <c r="I81" s="10">
        <f t="shared" si="5"/>
        <v>7497000</v>
      </c>
    </row>
    <row r="82" spans="1:10">
      <c r="A82" s="3"/>
      <c r="B82" s="7"/>
      <c r="C82" s="3"/>
      <c r="D82" s="7"/>
      <c r="E82" s="7"/>
      <c r="F82" s="9"/>
      <c r="G82" s="9"/>
      <c r="H82" s="9"/>
      <c r="I82" s="10">
        <f>SUM(I70:I81)</f>
        <v>113981486</v>
      </c>
    </row>
    <row r="83" spans="1:10" ht="32.25" customHeight="1">
      <c r="A83" s="250" t="s">
        <v>838</v>
      </c>
      <c r="B83" s="250"/>
      <c r="C83" s="250"/>
      <c r="D83" s="250"/>
      <c r="E83" s="250"/>
      <c r="F83" s="114"/>
      <c r="G83" s="114"/>
      <c r="H83" s="114"/>
      <c r="I83" s="131">
        <f>I82+I67</f>
        <v>230816178</v>
      </c>
    </row>
    <row r="84" spans="1:10" ht="14.25" customHeight="1">
      <c r="A84" s="112"/>
      <c r="B84" s="112"/>
      <c r="C84" s="112"/>
      <c r="D84" s="112"/>
      <c r="E84" s="112"/>
      <c r="F84" s="112"/>
      <c r="G84" s="112"/>
      <c r="H84" s="112"/>
      <c r="I84" s="113"/>
    </row>
    <row r="85" spans="1:10">
      <c r="A85" s="108"/>
      <c r="B85" s="108"/>
    </row>
    <row r="86" spans="1:10">
      <c r="A86" s="108"/>
      <c r="B86" s="108"/>
    </row>
    <row r="87" spans="1:10">
      <c r="A87" s="251" t="s">
        <v>833</v>
      </c>
      <c r="B87" s="252"/>
      <c r="C87" s="252"/>
      <c r="D87" s="252"/>
      <c r="E87" s="252"/>
      <c r="F87" s="252"/>
      <c r="G87" s="252"/>
      <c r="H87" s="252"/>
      <c r="I87" s="252"/>
      <c r="J87" s="252"/>
    </row>
    <row r="88" spans="1:10">
      <c r="A88" s="252"/>
      <c r="B88" s="252"/>
      <c r="C88" s="252"/>
      <c r="D88" s="252"/>
      <c r="E88" s="252"/>
      <c r="F88" s="252"/>
      <c r="G88" s="252"/>
      <c r="H88" s="252"/>
      <c r="I88" s="252"/>
      <c r="J88" s="252"/>
    </row>
    <row r="89" spans="1:10">
      <c r="A89" s="252"/>
      <c r="B89" s="252"/>
      <c r="C89" s="252"/>
      <c r="D89" s="252"/>
      <c r="E89" s="252"/>
      <c r="F89" s="252"/>
      <c r="G89" s="252"/>
      <c r="H89" s="252"/>
      <c r="I89" s="252"/>
      <c r="J89" s="252"/>
    </row>
    <row r="90" spans="1:10" ht="35.25" customHeight="1">
      <c r="A90" s="252"/>
      <c r="B90" s="252"/>
      <c r="C90" s="252"/>
      <c r="D90" s="252"/>
      <c r="E90" s="252"/>
      <c r="F90" s="252"/>
      <c r="G90" s="252"/>
      <c r="H90" s="252"/>
      <c r="I90" s="252"/>
      <c r="J90" s="252"/>
    </row>
    <row r="93" spans="1:10">
      <c r="A93" s="251" t="s">
        <v>847</v>
      </c>
      <c r="B93" s="252"/>
      <c r="C93" s="252"/>
      <c r="D93" s="252"/>
      <c r="E93" s="252"/>
      <c r="F93" s="252"/>
      <c r="G93" s="252"/>
      <c r="H93" s="252"/>
      <c r="I93" s="252"/>
      <c r="J93" s="252"/>
    </row>
    <row r="94" spans="1:10">
      <c r="A94" s="252"/>
      <c r="B94" s="252"/>
      <c r="C94" s="252"/>
      <c r="D94" s="252"/>
      <c r="E94" s="252"/>
      <c r="F94" s="252"/>
      <c r="G94" s="252"/>
      <c r="H94" s="252"/>
      <c r="I94" s="252"/>
      <c r="J94" s="252"/>
    </row>
    <row r="95" spans="1:10">
      <c r="A95" s="252"/>
      <c r="B95" s="252"/>
      <c r="C95" s="252"/>
      <c r="D95" s="252"/>
      <c r="E95" s="252"/>
      <c r="F95" s="252"/>
      <c r="G95" s="252"/>
      <c r="H95" s="252"/>
      <c r="I95" s="252"/>
      <c r="J95" s="252"/>
    </row>
    <row r="96" spans="1:10">
      <c r="A96" s="252"/>
      <c r="B96" s="252"/>
      <c r="C96" s="252"/>
      <c r="D96" s="252"/>
      <c r="E96" s="252"/>
      <c r="F96" s="252"/>
      <c r="G96" s="252"/>
      <c r="H96" s="252"/>
      <c r="I96" s="252"/>
      <c r="J96" s="252"/>
    </row>
  </sheetData>
  <mergeCells count="15">
    <mergeCell ref="A68:I68"/>
    <mergeCell ref="A83:E83"/>
    <mergeCell ref="A87:J90"/>
    <mergeCell ref="A93:J96"/>
    <mergeCell ref="A3:I3"/>
    <mergeCell ref="A8:I8"/>
    <mergeCell ref="K7:L7"/>
    <mergeCell ref="M7:N7"/>
    <mergeCell ref="O7:P7"/>
    <mergeCell ref="A2:I2"/>
    <mergeCell ref="A1:I1"/>
    <mergeCell ref="A6:E6"/>
    <mergeCell ref="F6:I6"/>
    <mergeCell ref="A4:I4"/>
    <mergeCell ref="A5:I5"/>
  </mergeCells>
  <pageMargins left="0.15748031496062992" right="0.11811023622047245" top="1.1417322834645669" bottom="0.86614173228346458" header="0.19685039370078741" footer="0.11811023622047245"/>
  <pageSetup paperSize="9" scale="40" fitToHeight="0" orientation="landscape" horizontalDpi="1200" verticalDpi="1200" r:id="rId1"/>
  <rowBreaks count="1" manualBreakCount="1">
    <brk id="43" max="1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DF36B-EA32-4963-8C59-33A925FDA802}">
  <dimension ref="A1:T198"/>
  <sheetViews>
    <sheetView topLeftCell="A167" zoomScale="70" zoomScaleNormal="70" workbookViewId="0">
      <selection activeCell="F172" sqref="F172:I173"/>
    </sheetView>
  </sheetViews>
  <sheetFormatPr baseColWidth="10" defaultRowHeight="14.25"/>
  <cols>
    <col min="2" max="2" width="27.25" customWidth="1"/>
    <col min="3" max="3" width="52" customWidth="1"/>
    <col min="4" max="4" width="18" customWidth="1"/>
    <col min="6" max="6" width="20.875" customWidth="1"/>
    <col min="7" max="7" width="20" customWidth="1"/>
    <col min="8" max="8" width="18.375" customWidth="1"/>
    <col min="9" max="9" width="22.75" style="4" customWidth="1"/>
    <col min="10" max="11" width="11.375" customWidth="1"/>
    <col min="12" max="12" width="32.375" hidden="1" customWidth="1"/>
    <col min="13" max="13" width="37.125" hidden="1" customWidth="1"/>
    <col min="14" max="14" width="25.375" hidden="1" customWidth="1"/>
    <col min="15" max="15" width="38" hidden="1" customWidth="1"/>
    <col min="16" max="16" width="19.375" hidden="1" customWidth="1"/>
    <col min="17" max="17" width="37.125" hidden="1" customWidth="1"/>
    <col min="18" max="18" width="28.875" hidden="1" customWidth="1"/>
    <col min="19" max="19" width="26" hidden="1" customWidth="1"/>
    <col min="20" max="20" width="61.75" hidden="1" customWidth="1"/>
  </cols>
  <sheetData>
    <row r="1" spans="1:19" ht="15">
      <c r="A1" s="256" t="s">
        <v>0</v>
      </c>
      <c r="B1" s="256"/>
      <c r="C1" s="256"/>
      <c r="D1" s="256"/>
      <c r="E1" s="256"/>
      <c r="F1" s="256"/>
      <c r="G1" s="256"/>
      <c r="H1" s="256"/>
      <c r="I1" s="256"/>
    </row>
    <row r="2" spans="1:19" ht="15">
      <c r="A2" s="266" t="s">
        <v>1</v>
      </c>
      <c r="B2" s="266"/>
      <c r="C2" s="266"/>
      <c r="D2" s="266"/>
      <c r="E2" s="266"/>
      <c r="F2" s="266"/>
      <c r="G2" s="266"/>
      <c r="H2" s="266"/>
      <c r="I2" s="266"/>
    </row>
    <row r="3" spans="1:19" ht="15">
      <c r="A3" s="266" t="s">
        <v>2</v>
      </c>
      <c r="B3" s="266"/>
      <c r="C3" s="266"/>
      <c r="D3" s="266"/>
      <c r="E3" s="266"/>
      <c r="F3" s="266"/>
      <c r="G3" s="266"/>
      <c r="H3" s="266"/>
      <c r="I3" s="266"/>
    </row>
    <row r="4" spans="1:19" ht="46.5" customHeight="1">
      <c r="A4" s="245" t="s">
        <v>834</v>
      </c>
      <c r="B4" s="245"/>
      <c r="C4" s="245"/>
      <c r="D4" s="245"/>
      <c r="E4" s="245"/>
      <c r="F4" s="245"/>
      <c r="G4" s="245"/>
      <c r="H4" s="245"/>
      <c r="I4" s="245"/>
    </row>
    <row r="5" spans="1:19">
      <c r="A5" s="267"/>
      <c r="B5" s="267"/>
      <c r="C5" s="267"/>
      <c r="D5" s="267"/>
      <c r="E5" s="267"/>
      <c r="F5" s="267"/>
      <c r="G5" s="267"/>
      <c r="H5" s="267"/>
      <c r="I5" s="267"/>
    </row>
    <row r="6" spans="1:19" ht="69.75" customHeight="1">
      <c r="A6" s="268" t="s">
        <v>12</v>
      </c>
      <c r="B6" s="268"/>
      <c r="C6" s="268"/>
      <c r="D6" s="268"/>
      <c r="E6" s="268"/>
      <c r="F6" s="244" t="s">
        <v>832</v>
      </c>
      <c r="G6" s="244"/>
      <c r="H6" s="244"/>
      <c r="I6" s="244"/>
    </row>
    <row r="7" spans="1:19" ht="60" customHeight="1">
      <c r="A7" s="2" t="s">
        <v>3</v>
      </c>
      <c r="B7" s="2" t="s">
        <v>4</v>
      </c>
      <c r="C7" s="6" t="s">
        <v>5</v>
      </c>
      <c r="D7" s="2" t="s">
        <v>6</v>
      </c>
      <c r="E7" s="2" t="s">
        <v>7</v>
      </c>
      <c r="F7" s="8" t="s">
        <v>8</v>
      </c>
      <c r="G7" s="8" t="s">
        <v>9</v>
      </c>
      <c r="H7" s="8" t="s">
        <v>10</v>
      </c>
      <c r="I7" s="8" t="s">
        <v>11</v>
      </c>
      <c r="L7" s="257" t="s">
        <v>448</v>
      </c>
      <c r="M7" s="257"/>
      <c r="N7" s="258" t="s">
        <v>456</v>
      </c>
      <c r="O7" s="258"/>
      <c r="P7" s="271" t="s">
        <v>452</v>
      </c>
      <c r="Q7" s="271"/>
      <c r="R7" s="272" t="s">
        <v>450</v>
      </c>
      <c r="S7" s="272"/>
    </row>
    <row r="8" spans="1:19" ht="56.25" customHeight="1">
      <c r="A8" s="259" t="s">
        <v>167</v>
      </c>
      <c r="B8" s="254"/>
      <c r="C8" s="254"/>
      <c r="D8" s="254"/>
      <c r="E8" s="254"/>
      <c r="F8" s="254"/>
      <c r="G8" s="254"/>
      <c r="H8" s="254"/>
      <c r="I8" s="255"/>
      <c r="L8" s="26" t="s">
        <v>7</v>
      </c>
      <c r="M8" s="26" t="s">
        <v>451</v>
      </c>
      <c r="N8" s="27" t="s">
        <v>7</v>
      </c>
      <c r="O8" s="27" t="s">
        <v>451</v>
      </c>
      <c r="P8" s="28" t="s">
        <v>7</v>
      </c>
      <c r="Q8" s="28" t="s">
        <v>451</v>
      </c>
      <c r="R8" s="29" t="s">
        <v>7</v>
      </c>
      <c r="S8" s="29" t="s">
        <v>451</v>
      </c>
    </row>
    <row r="9" spans="1:19" ht="57" customHeight="1">
      <c r="A9" s="7">
        <v>1</v>
      </c>
      <c r="B9" s="14" t="s">
        <v>168</v>
      </c>
      <c r="C9" s="3" t="s">
        <v>169</v>
      </c>
      <c r="D9" s="14" t="s">
        <v>170</v>
      </c>
      <c r="E9" s="7">
        <f>L9+N9+P9+R9</f>
        <v>3</v>
      </c>
      <c r="F9" s="174">
        <v>38325</v>
      </c>
      <c r="G9" s="175">
        <f>H9-F9</f>
        <v>0</v>
      </c>
      <c r="H9" s="174">
        <v>38325</v>
      </c>
      <c r="I9" s="157">
        <f>H9*E9</f>
        <v>114975</v>
      </c>
      <c r="L9" s="30">
        <v>3</v>
      </c>
      <c r="M9" s="31" t="e">
        <f>L9*#REF!</f>
        <v>#REF!</v>
      </c>
      <c r="N9" s="32"/>
      <c r="O9" s="33" t="e">
        <f>N9*#REF!</f>
        <v>#REF!</v>
      </c>
      <c r="P9" s="34"/>
      <c r="Q9" s="35" t="e">
        <f>P9*#REF!</f>
        <v>#REF!</v>
      </c>
      <c r="R9" s="36"/>
      <c r="S9" s="37" t="e">
        <f>R9*#REF!</f>
        <v>#REF!</v>
      </c>
    </row>
    <row r="10" spans="1:19" ht="71.25">
      <c r="A10" s="7">
        <v>2</v>
      </c>
      <c r="B10" s="14" t="s">
        <v>842</v>
      </c>
      <c r="C10" s="3" t="s">
        <v>171</v>
      </c>
      <c r="D10" s="14" t="s">
        <v>172</v>
      </c>
      <c r="E10" s="7">
        <f t="shared" ref="E10:E73" si="0">L10+N10+P10+R10</f>
        <v>3</v>
      </c>
      <c r="F10" s="174">
        <v>11000</v>
      </c>
      <c r="G10" s="175">
        <f t="shared" ref="G10:G73" si="1">H10-F10</f>
        <v>2090</v>
      </c>
      <c r="H10" s="174">
        <v>13090</v>
      </c>
      <c r="I10" s="157">
        <f>H10*E10</f>
        <v>39270</v>
      </c>
      <c r="L10" s="30">
        <v>3</v>
      </c>
      <c r="M10" s="31" t="e">
        <f>L10*#REF!</f>
        <v>#REF!</v>
      </c>
      <c r="N10" s="32"/>
      <c r="O10" s="33" t="e">
        <f>N10*#REF!</f>
        <v>#REF!</v>
      </c>
      <c r="P10" s="34"/>
      <c r="Q10" s="35" t="e">
        <f>P10*#REF!</f>
        <v>#REF!</v>
      </c>
      <c r="R10" s="36"/>
      <c r="S10" s="37" t="e">
        <f>R10*#REF!</f>
        <v>#REF!</v>
      </c>
    </row>
    <row r="11" spans="1:19" ht="156.75" customHeight="1">
      <c r="A11" s="7">
        <v>3</v>
      </c>
      <c r="B11" s="14" t="s">
        <v>173</v>
      </c>
      <c r="C11" s="11" t="s">
        <v>174</v>
      </c>
      <c r="D11" s="14" t="s">
        <v>172</v>
      </c>
      <c r="E11" s="7">
        <f t="shared" si="0"/>
        <v>1</v>
      </c>
      <c r="F11" s="174">
        <v>11000</v>
      </c>
      <c r="G11" s="175">
        <f t="shared" si="1"/>
        <v>2090</v>
      </c>
      <c r="H11" s="174">
        <v>13090</v>
      </c>
      <c r="I11" s="157">
        <f t="shared" ref="I11:I74" si="2">H11*E11</f>
        <v>13090</v>
      </c>
      <c r="L11" s="30">
        <v>1</v>
      </c>
      <c r="M11" s="31" t="e">
        <f>L11*#REF!</f>
        <v>#REF!</v>
      </c>
      <c r="N11" s="32"/>
      <c r="O11" s="33" t="e">
        <f>N11*#REF!</f>
        <v>#REF!</v>
      </c>
      <c r="P11" s="34"/>
      <c r="Q11" s="35" t="e">
        <f>P11*#REF!</f>
        <v>#REF!</v>
      </c>
      <c r="R11" s="36"/>
      <c r="S11" s="37" t="e">
        <f>R11*#REF!</f>
        <v>#REF!</v>
      </c>
    </row>
    <row r="12" spans="1:19" ht="71.25">
      <c r="A12" s="7">
        <v>4</v>
      </c>
      <c r="B12" s="14" t="s">
        <v>175</v>
      </c>
      <c r="C12" s="3" t="s">
        <v>176</v>
      </c>
      <c r="D12" s="14" t="s">
        <v>170</v>
      </c>
      <c r="E12" s="7">
        <f t="shared" si="0"/>
        <v>10</v>
      </c>
      <c r="F12" s="174">
        <v>60690</v>
      </c>
      <c r="G12" s="175">
        <f t="shared" si="1"/>
        <v>0</v>
      </c>
      <c r="H12" s="174">
        <v>60690</v>
      </c>
      <c r="I12" s="157">
        <f t="shared" si="2"/>
        <v>606900</v>
      </c>
      <c r="L12" s="30">
        <v>10</v>
      </c>
      <c r="M12" s="31" t="e">
        <f>L12*#REF!</f>
        <v>#REF!</v>
      </c>
      <c r="N12" s="32"/>
      <c r="O12" s="33" t="e">
        <f>N12*#REF!</f>
        <v>#REF!</v>
      </c>
      <c r="P12" s="34"/>
      <c r="Q12" s="35" t="e">
        <f>P12*#REF!</f>
        <v>#REF!</v>
      </c>
      <c r="R12" s="36"/>
      <c r="S12" s="37" t="e">
        <f>R12*#REF!</f>
        <v>#REF!</v>
      </c>
    </row>
    <row r="13" spans="1:19" ht="28.5">
      <c r="A13" s="7">
        <v>5</v>
      </c>
      <c r="B13" s="14" t="s">
        <v>177</v>
      </c>
      <c r="C13" s="3" t="s">
        <v>178</v>
      </c>
      <c r="D13" s="14" t="s">
        <v>16</v>
      </c>
      <c r="E13" s="7">
        <f t="shared" si="0"/>
        <v>10</v>
      </c>
      <c r="F13" s="174">
        <v>78750</v>
      </c>
      <c r="G13" s="175">
        <f t="shared" si="1"/>
        <v>0</v>
      </c>
      <c r="H13" s="174">
        <v>78750</v>
      </c>
      <c r="I13" s="157">
        <f>H13*E13</f>
        <v>787500</v>
      </c>
      <c r="L13" s="30">
        <v>10</v>
      </c>
      <c r="M13" s="31" t="e">
        <f>L13*#REF!</f>
        <v>#REF!</v>
      </c>
      <c r="N13" s="32"/>
      <c r="O13" s="33" t="e">
        <f>N13*#REF!</f>
        <v>#REF!</v>
      </c>
      <c r="P13" s="34"/>
      <c r="Q13" s="35" t="e">
        <f>P13*#REF!</f>
        <v>#REF!</v>
      </c>
      <c r="R13" s="36"/>
      <c r="S13" s="37" t="e">
        <f>R13*#REF!</f>
        <v>#REF!</v>
      </c>
    </row>
    <row r="14" spans="1:19" ht="57">
      <c r="A14" s="7">
        <v>6</v>
      </c>
      <c r="B14" s="14" t="s">
        <v>179</v>
      </c>
      <c r="C14" s="3" t="s">
        <v>180</v>
      </c>
      <c r="D14" s="14" t="s">
        <v>170</v>
      </c>
      <c r="E14" s="7">
        <f t="shared" si="0"/>
        <v>3</v>
      </c>
      <c r="F14" s="174">
        <v>92400</v>
      </c>
      <c r="G14" s="175">
        <f t="shared" si="1"/>
        <v>0</v>
      </c>
      <c r="H14" s="174">
        <v>92400</v>
      </c>
      <c r="I14" s="157">
        <f t="shared" si="2"/>
        <v>277200</v>
      </c>
      <c r="L14" s="30">
        <v>3</v>
      </c>
      <c r="M14" s="31" t="e">
        <f>L14*#REF!</f>
        <v>#REF!</v>
      </c>
      <c r="N14" s="32"/>
      <c r="O14" s="33" t="e">
        <f>N14*#REF!</f>
        <v>#REF!</v>
      </c>
      <c r="P14" s="34"/>
      <c r="Q14" s="35" t="e">
        <f>P14*#REF!</f>
        <v>#REF!</v>
      </c>
      <c r="R14" s="36"/>
      <c r="S14" s="37" t="e">
        <f>R14*#REF!</f>
        <v>#REF!</v>
      </c>
    </row>
    <row r="15" spans="1:19" ht="85.5">
      <c r="A15" s="7">
        <v>7</v>
      </c>
      <c r="B15" s="14" t="s">
        <v>181</v>
      </c>
      <c r="C15" s="3" t="s">
        <v>182</v>
      </c>
      <c r="D15" s="14" t="s">
        <v>170</v>
      </c>
      <c r="E15" s="7">
        <f t="shared" si="0"/>
        <v>5</v>
      </c>
      <c r="F15" s="174">
        <v>95550</v>
      </c>
      <c r="G15" s="175">
        <f t="shared" si="1"/>
        <v>0</v>
      </c>
      <c r="H15" s="174">
        <v>95550</v>
      </c>
      <c r="I15" s="157">
        <f t="shared" si="2"/>
        <v>477750</v>
      </c>
      <c r="L15" s="30">
        <v>5</v>
      </c>
      <c r="M15" s="31" t="e">
        <f>L15*#REF!</f>
        <v>#REF!</v>
      </c>
      <c r="N15" s="32"/>
      <c r="O15" s="33" t="e">
        <f>N15*#REF!</f>
        <v>#REF!</v>
      </c>
      <c r="P15" s="34"/>
      <c r="Q15" s="35" t="e">
        <f>P15*#REF!</f>
        <v>#REF!</v>
      </c>
      <c r="R15" s="36"/>
      <c r="S15" s="37" t="e">
        <f>R15*#REF!</f>
        <v>#REF!</v>
      </c>
    </row>
    <row r="16" spans="1:19" ht="28.5">
      <c r="A16" s="7">
        <v>8</v>
      </c>
      <c r="B16" s="14" t="s">
        <v>183</v>
      </c>
      <c r="C16" s="3" t="s">
        <v>184</v>
      </c>
      <c r="D16" s="14" t="s">
        <v>170</v>
      </c>
      <c r="E16" s="7">
        <f t="shared" si="0"/>
        <v>4</v>
      </c>
      <c r="F16" s="174">
        <v>64155</v>
      </c>
      <c r="G16" s="175">
        <f t="shared" si="1"/>
        <v>0</v>
      </c>
      <c r="H16" s="174">
        <v>64155</v>
      </c>
      <c r="I16" s="157">
        <f t="shared" si="2"/>
        <v>256620</v>
      </c>
      <c r="L16" s="30">
        <v>4</v>
      </c>
      <c r="M16" s="31" t="e">
        <f>L16*#REF!</f>
        <v>#REF!</v>
      </c>
      <c r="N16" s="32"/>
      <c r="O16" s="33" t="e">
        <f>N16*#REF!</f>
        <v>#REF!</v>
      </c>
      <c r="P16" s="34"/>
      <c r="Q16" s="35" t="e">
        <f>P16*#REF!</f>
        <v>#REF!</v>
      </c>
      <c r="R16" s="36"/>
      <c r="S16" s="37" t="e">
        <f>R16*#REF!</f>
        <v>#REF!</v>
      </c>
    </row>
    <row r="17" spans="1:19" ht="66.75" customHeight="1">
      <c r="A17" s="7">
        <v>9</v>
      </c>
      <c r="B17" s="14" t="s">
        <v>185</v>
      </c>
      <c r="C17" s="3" t="s">
        <v>186</v>
      </c>
      <c r="D17" s="14" t="s">
        <v>170</v>
      </c>
      <c r="E17" s="7">
        <f t="shared" si="0"/>
        <v>5</v>
      </c>
      <c r="F17" s="174">
        <v>78750</v>
      </c>
      <c r="G17" s="175">
        <f t="shared" si="1"/>
        <v>0</v>
      </c>
      <c r="H17" s="174">
        <v>78750</v>
      </c>
      <c r="I17" s="157">
        <f t="shared" si="2"/>
        <v>393750</v>
      </c>
      <c r="L17" s="30">
        <v>5</v>
      </c>
      <c r="M17" s="31" t="e">
        <f>L17*#REF!</f>
        <v>#REF!</v>
      </c>
      <c r="N17" s="32"/>
      <c r="O17" s="33" t="e">
        <f>N17*#REF!</f>
        <v>#REF!</v>
      </c>
      <c r="P17" s="34"/>
      <c r="Q17" s="35" t="e">
        <f>P17*#REF!</f>
        <v>#REF!</v>
      </c>
      <c r="R17" s="36"/>
      <c r="S17" s="37" t="e">
        <f>R17*#REF!</f>
        <v>#REF!</v>
      </c>
    </row>
    <row r="18" spans="1:19" ht="156.75">
      <c r="A18" s="7">
        <v>10</v>
      </c>
      <c r="B18" s="14" t="s">
        <v>187</v>
      </c>
      <c r="C18" s="11" t="s">
        <v>188</v>
      </c>
      <c r="D18" s="14" t="s">
        <v>189</v>
      </c>
      <c r="E18" s="7">
        <f t="shared" si="0"/>
        <v>8</v>
      </c>
      <c r="F18" s="174">
        <v>11550</v>
      </c>
      <c r="G18" s="175">
        <f t="shared" si="1"/>
        <v>0</v>
      </c>
      <c r="H18" s="174">
        <v>11550</v>
      </c>
      <c r="I18" s="157">
        <f t="shared" si="2"/>
        <v>92400</v>
      </c>
      <c r="L18" s="30">
        <v>8</v>
      </c>
      <c r="M18" s="31" t="e">
        <f>L18*#REF!</f>
        <v>#REF!</v>
      </c>
      <c r="N18" s="32"/>
      <c r="O18" s="33" t="e">
        <f>N18*#REF!</f>
        <v>#REF!</v>
      </c>
      <c r="P18" s="34"/>
      <c r="Q18" s="35" t="e">
        <f>P18*#REF!</f>
        <v>#REF!</v>
      </c>
      <c r="R18" s="36"/>
      <c r="S18" s="37" t="e">
        <f>R18*#REF!</f>
        <v>#REF!</v>
      </c>
    </row>
    <row r="19" spans="1:19" ht="42.75">
      <c r="A19" s="7">
        <v>11</v>
      </c>
      <c r="B19" s="14" t="s">
        <v>190</v>
      </c>
      <c r="C19" s="3" t="s">
        <v>191</v>
      </c>
      <c r="D19" s="14" t="s">
        <v>192</v>
      </c>
      <c r="E19" s="7">
        <f t="shared" si="0"/>
        <v>10</v>
      </c>
      <c r="F19" s="174">
        <v>55650</v>
      </c>
      <c r="G19" s="175">
        <f t="shared" si="1"/>
        <v>0</v>
      </c>
      <c r="H19" s="174">
        <v>55650</v>
      </c>
      <c r="I19" s="157">
        <f t="shared" si="2"/>
        <v>556500</v>
      </c>
      <c r="L19" s="30">
        <v>10</v>
      </c>
      <c r="M19" s="31" t="e">
        <f>L19*#REF!</f>
        <v>#REF!</v>
      </c>
      <c r="N19" s="32"/>
      <c r="O19" s="33" t="e">
        <f>N19*#REF!</f>
        <v>#REF!</v>
      </c>
      <c r="P19" s="34"/>
      <c r="Q19" s="35" t="e">
        <f>P19*#REF!</f>
        <v>#REF!</v>
      </c>
      <c r="R19" s="36"/>
      <c r="S19" s="37" t="e">
        <f>R19*#REF!</f>
        <v>#REF!</v>
      </c>
    </row>
    <row r="20" spans="1:19" ht="28.5">
      <c r="A20" s="7">
        <v>12</v>
      </c>
      <c r="B20" s="14" t="s">
        <v>193</v>
      </c>
      <c r="C20" s="3" t="s">
        <v>194</v>
      </c>
      <c r="D20" s="14" t="s">
        <v>170</v>
      </c>
      <c r="E20" s="7">
        <f t="shared" si="0"/>
        <v>10</v>
      </c>
      <c r="F20" s="174">
        <v>304500</v>
      </c>
      <c r="G20" s="175">
        <f t="shared" si="1"/>
        <v>0</v>
      </c>
      <c r="H20" s="174">
        <v>304500</v>
      </c>
      <c r="I20" s="157">
        <f t="shared" si="2"/>
        <v>3045000</v>
      </c>
      <c r="L20" s="30">
        <v>10</v>
      </c>
      <c r="M20" s="31" t="e">
        <f>L20*#REF!</f>
        <v>#REF!</v>
      </c>
      <c r="N20" s="32"/>
      <c r="O20" s="33" t="e">
        <f>N20*#REF!</f>
        <v>#REF!</v>
      </c>
      <c r="P20" s="34"/>
      <c r="Q20" s="35" t="e">
        <f>P20*#REF!</f>
        <v>#REF!</v>
      </c>
      <c r="R20" s="36"/>
      <c r="S20" s="37" t="e">
        <f>R20*#REF!</f>
        <v>#REF!</v>
      </c>
    </row>
    <row r="21" spans="1:19" ht="28.5">
      <c r="A21" s="7">
        <v>13</v>
      </c>
      <c r="B21" s="14" t="s">
        <v>195</v>
      </c>
      <c r="C21" s="3" t="s">
        <v>196</v>
      </c>
      <c r="D21" s="14" t="s">
        <v>16</v>
      </c>
      <c r="E21" s="7">
        <f t="shared" si="0"/>
        <v>25</v>
      </c>
      <c r="F21" s="174">
        <v>65500</v>
      </c>
      <c r="G21" s="175">
        <f t="shared" si="1"/>
        <v>12445</v>
      </c>
      <c r="H21" s="174">
        <v>77945</v>
      </c>
      <c r="I21" s="157">
        <f t="shared" si="2"/>
        <v>1948625</v>
      </c>
      <c r="L21" s="30"/>
      <c r="M21" s="31" t="e">
        <f>L21*#REF!</f>
        <v>#REF!</v>
      </c>
      <c r="N21" s="32">
        <v>25</v>
      </c>
      <c r="O21" s="33" t="e">
        <f>N21*#REF!</f>
        <v>#REF!</v>
      </c>
      <c r="P21" s="34"/>
      <c r="Q21" s="35" t="e">
        <f>P21*#REF!</f>
        <v>#REF!</v>
      </c>
      <c r="R21" s="36"/>
      <c r="S21" s="37" t="e">
        <f>R21*#REF!</f>
        <v>#REF!</v>
      </c>
    </row>
    <row r="22" spans="1:19" ht="57">
      <c r="A22" s="7">
        <v>14</v>
      </c>
      <c r="B22" s="14" t="s">
        <v>197</v>
      </c>
      <c r="C22" s="3" t="s">
        <v>198</v>
      </c>
      <c r="D22" s="14" t="s">
        <v>16</v>
      </c>
      <c r="E22" s="7">
        <f t="shared" si="0"/>
        <v>10</v>
      </c>
      <c r="F22" s="174">
        <v>54500</v>
      </c>
      <c r="G22" s="175">
        <f t="shared" si="1"/>
        <v>2725</v>
      </c>
      <c r="H22" s="174">
        <v>57225</v>
      </c>
      <c r="I22" s="157">
        <f t="shared" si="2"/>
        <v>572250</v>
      </c>
      <c r="L22" s="30">
        <v>10</v>
      </c>
      <c r="M22" s="31" t="e">
        <f>L22*#REF!</f>
        <v>#REF!</v>
      </c>
      <c r="N22" s="32"/>
      <c r="O22" s="33" t="e">
        <f>N22*#REF!</f>
        <v>#REF!</v>
      </c>
      <c r="P22" s="34"/>
      <c r="Q22" s="35" t="e">
        <f>P22*#REF!</f>
        <v>#REF!</v>
      </c>
      <c r="R22" s="36"/>
      <c r="S22" s="37" t="e">
        <f>R22*#REF!</f>
        <v>#REF!</v>
      </c>
    </row>
    <row r="23" spans="1:19" ht="42.75">
      <c r="A23" s="7">
        <v>15</v>
      </c>
      <c r="B23" s="14" t="s">
        <v>199</v>
      </c>
      <c r="C23" s="3" t="s">
        <v>200</v>
      </c>
      <c r="D23" s="14" t="s">
        <v>126</v>
      </c>
      <c r="E23" s="7">
        <f t="shared" si="0"/>
        <v>8</v>
      </c>
      <c r="F23" s="174">
        <v>39900</v>
      </c>
      <c r="G23" s="175">
        <f t="shared" si="1"/>
        <v>0</v>
      </c>
      <c r="H23" s="174">
        <v>39900</v>
      </c>
      <c r="I23" s="157">
        <f t="shared" si="2"/>
        <v>319200</v>
      </c>
      <c r="L23" s="30">
        <v>8</v>
      </c>
      <c r="M23" s="31" t="e">
        <f>L23*#REF!</f>
        <v>#REF!</v>
      </c>
      <c r="N23" s="32"/>
      <c r="O23" s="33" t="e">
        <f>N23*#REF!</f>
        <v>#REF!</v>
      </c>
      <c r="P23" s="34"/>
      <c r="Q23" s="35" t="e">
        <f>P23*#REF!</f>
        <v>#REF!</v>
      </c>
      <c r="R23" s="36"/>
      <c r="S23" s="37" t="e">
        <f>R23*#REF!</f>
        <v>#REF!</v>
      </c>
    </row>
    <row r="24" spans="1:19" ht="57">
      <c r="A24" s="7">
        <v>16</v>
      </c>
      <c r="B24" s="14" t="s">
        <v>201</v>
      </c>
      <c r="C24" s="3" t="s">
        <v>202</v>
      </c>
      <c r="D24" s="14" t="s">
        <v>203</v>
      </c>
      <c r="E24" s="7">
        <f t="shared" si="0"/>
        <v>5</v>
      </c>
      <c r="F24" s="174">
        <v>44100</v>
      </c>
      <c r="G24" s="175">
        <f t="shared" si="1"/>
        <v>8379</v>
      </c>
      <c r="H24" s="174">
        <v>52479</v>
      </c>
      <c r="I24" s="157">
        <f t="shared" si="2"/>
        <v>262395</v>
      </c>
      <c r="L24" s="30">
        <v>5</v>
      </c>
      <c r="M24" s="31" t="e">
        <f>L24*#REF!</f>
        <v>#REF!</v>
      </c>
      <c r="N24" s="32"/>
      <c r="O24" s="33" t="e">
        <f>N24*#REF!</f>
        <v>#REF!</v>
      </c>
      <c r="P24" s="34"/>
      <c r="Q24" s="35" t="e">
        <f>P24*#REF!</f>
        <v>#REF!</v>
      </c>
      <c r="R24" s="36"/>
      <c r="S24" s="37" t="e">
        <f>R24*#REF!</f>
        <v>#REF!</v>
      </c>
    </row>
    <row r="25" spans="1:19" ht="28.5">
      <c r="A25" s="7">
        <v>17</v>
      </c>
      <c r="B25" s="14" t="s">
        <v>204</v>
      </c>
      <c r="C25" s="3" t="s">
        <v>205</v>
      </c>
      <c r="D25" s="14" t="s">
        <v>206</v>
      </c>
      <c r="E25" s="7">
        <f t="shared" si="0"/>
        <v>5</v>
      </c>
      <c r="F25" s="174">
        <v>29400</v>
      </c>
      <c r="G25" s="175">
        <f t="shared" si="1"/>
        <v>5586</v>
      </c>
      <c r="H25" s="174">
        <v>34986</v>
      </c>
      <c r="I25" s="157">
        <f t="shared" si="2"/>
        <v>174930</v>
      </c>
      <c r="L25" s="30">
        <v>5</v>
      </c>
      <c r="M25" s="31" t="e">
        <f>L25*#REF!</f>
        <v>#REF!</v>
      </c>
      <c r="N25" s="32"/>
      <c r="O25" s="33" t="e">
        <f>N25*#REF!</f>
        <v>#REF!</v>
      </c>
      <c r="P25" s="34"/>
      <c r="Q25" s="35" t="e">
        <f>P25*#REF!</f>
        <v>#REF!</v>
      </c>
      <c r="R25" s="36"/>
      <c r="S25" s="37" t="e">
        <f>R25*#REF!</f>
        <v>#REF!</v>
      </c>
    </row>
    <row r="26" spans="1:19" ht="28.5">
      <c r="A26" s="7">
        <v>18</v>
      </c>
      <c r="B26" s="14" t="s">
        <v>207</v>
      </c>
      <c r="C26" s="3" t="s">
        <v>208</v>
      </c>
      <c r="D26" s="14" t="s">
        <v>16</v>
      </c>
      <c r="E26" s="7">
        <f t="shared" si="0"/>
        <v>5</v>
      </c>
      <c r="F26" s="174">
        <v>77700</v>
      </c>
      <c r="G26" s="175">
        <f t="shared" si="1"/>
        <v>0</v>
      </c>
      <c r="H26" s="174">
        <v>77700</v>
      </c>
      <c r="I26" s="157">
        <f t="shared" si="2"/>
        <v>388500</v>
      </c>
      <c r="L26" s="30">
        <v>5</v>
      </c>
      <c r="M26" s="31" t="e">
        <f>L26*#REF!</f>
        <v>#REF!</v>
      </c>
      <c r="N26" s="32"/>
      <c r="O26" s="33" t="e">
        <f>N26*#REF!</f>
        <v>#REF!</v>
      </c>
      <c r="P26" s="34"/>
      <c r="Q26" s="35" t="e">
        <f>P26*#REF!</f>
        <v>#REF!</v>
      </c>
      <c r="R26" s="36"/>
      <c r="S26" s="37" t="e">
        <f>R26*#REF!</f>
        <v>#REF!</v>
      </c>
    </row>
    <row r="27" spans="1:19" ht="285">
      <c r="A27" s="7">
        <v>19</v>
      </c>
      <c r="B27" s="14" t="s">
        <v>209</v>
      </c>
      <c r="C27" s="3" t="s">
        <v>210</v>
      </c>
      <c r="D27" s="14" t="s">
        <v>206</v>
      </c>
      <c r="E27" s="7">
        <f t="shared" si="0"/>
        <v>9</v>
      </c>
      <c r="F27" s="174">
        <v>442000</v>
      </c>
      <c r="G27" s="175">
        <f t="shared" si="1"/>
        <v>83980</v>
      </c>
      <c r="H27" s="174">
        <v>525980</v>
      </c>
      <c r="I27" s="157">
        <f t="shared" si="2"/>
        <v>4733820</v>
      </c>
      <c r="L27" s="30">
        <v>4</v>
      </c>
      <c r="M27" s="31" t="e">
        <f>L27*#REF!</f>
        <v>#REF!</v>
      </c>
      <c r="N27" s="32">
        <v>3</v>
      </c>
      <c r="O27" s="33" t="e">
        <f>N27*#REF!</f>
        <v>#REF!</v>
      </c>
      <c r="P27" s="34">
        <v>2</v>
      </c>
      <c r="Q27" s="35" t="e">
        <f>P27*#REF!</f>
        <v>#REF!</v>
      </c>
      <c r="R27" s="36"/>
      <c r="S27" s="37" t="e">
        <f>R27*#REF!</f>
        <v>#REF!</v>
      </c>
    </row>
    <row r="28" spans="1:19" ht="242.25">
      <c r="A28" s="7">
        <v>20</v>
      </c>
      <c r="B28" s="14" t="s">
        <v>211</v>
      </c>
      <c r="C28" s="3" t="s">
        <v>212</v>
      </c>
      <c r="D28" s="14" t="s">
        <v>16</v>
      </c>
      <c r="E28" s="7">
        <f t="shared" si="0"/>
        <v>2</v>
      </c>
      <c r="F28" s="174">
        <v>883000</v>
      </c>
      <c r="G28" s="175">
        <f t="shared" si="1"/>
        <v>167770</v>
      </c>
      <c r="H28" s="174">
        <v>1050770</v>
      </c>
      <c r="I28" s="157">
        <f t="shared" si="2"/>
        <v>2101540</v>
      </c>
      <c r="L28" s="30">
        <v>2</v>
      </c>
      <c r="M28" s="31" t="e">
        <f>L28*#REF!</f>
        <v>#REF!</v>
      </c>
      <c r="N28" s="32"/>
      <c r="O28" s="33" t="e">
        <f>N28*#REF!</f>
        <v>#REF!</v>
      </c>
      <c r="P28" s="34"/>
      <c r="Q28" s="35" t="e">
        <f>P28*#REF!</f>
        <v>#REF!</v>
      </c>
      <c r="R28" s="36"/>
      <c r="S28" s="37" t="e">
        <f>R28*#REF!</f>
        <v>#REF!</v>
      </c>
    </row>
    <row r="29" spans="1:19" ht="99.75">
      <c r="A29" s="7">
        <v>21</v>
      </c>
      <c r="B29" s="14" t="s">
        <v>213</v>
      </c>
      <c r="C29" s="3" t="s">
        <v>214</v>
      </c>
      <c r="D29" s="14" t="s">
        <v>215</v>
      </c>
      <c r="E29" s="7">
        <f t="shared" si="0"/>
        <v>35</v>
      </c>
      <c r="F29" s="174">
        <v>61000</v>
      </c>
      <c r="G29" s="175">
        <f t="shared" si="1"/>
        <v>11590</v>
      </c>
      <c r="H29" s="174">
        <v>72590</v>
      </c>
      <c r="I29" s="157">
        <f t="shared" si="2"/>
        <v>2540650</v>
      </c>
      <c r="L29" s="30">
        <v>10</v>
      </c>
      <c r="M29" s="31" t="e">
        <f>L29*#REF!</f>
        <v>#REF!</v>
      </c>
      <c r="N29" s="32">
        <v>20</v>
      </c>
      <c r="O29" s="33" t="e">
        <f>N29*#REF!</f>
        <v>#REF!</v>
      </c>
      <c r="P29" s="34">
        <v>5</v>
      </c>
      <c r="Q29" s="35" t="e">
        <f>P29*#REF!</f>
        <v>#REF!</v>
      </c>
      <c r="R29" s="36"/>
      <c r="S29" s="37" t="e">
        <f>R29*#REF!</f>
        <v>#REF!</v>
      </c>
    </row>
    <row r="30" spans="1:19" ht="28.5">
      <c r="A30" s="7">
        <v>22</v>
      </c>
      <c r="B30" s="14" t="s">
        <v>216</v>
      </c>
      <c r="C30" s="3" t="s">
        <v>217</v>
      </c>
      <c r="D30" s="14" t="s">
        <v>16</v>
      </c>
      <c r="E30" s="7">
        <f t="shared" si="0"/>
        <v>6</v>
      </c>
      <c r="F30" s="174">
        <v>16575</v>
      </c>
      <c r="G30" s="175">
        <f t="shared" si="1"/>
        <v>0</v>
      </c>
      <c r="H30" s="174">
        <v>16575</v>
      </c>
      <c r="I30" s="157">
        <f t="shared" si="2"/>
        <v>99450</v>
      </c>
      <c r="L30" s="30">
        <v>2</v>
      </c>
      <c r="M30" s="31" t="e">
        <f>L30*#REF!</f>
        <v>#REF!</v>
      </c>
      <c r="N30" s="32">
        <v>4</v>
      </c>
      <c r="O30" s="33" t="e">
        <f>N30*#REF!</f>
        <v>#REF!</v>
      </c>
      <c r="P30" s="34"/>
      <c r="Q30" s="35" t="e">
        <f>P30*#REF!</f>
        <v>#REF!</v>
      </c>
      <c r="R30" s="36"/>
      <c r="S30" s="37" t="e">
        <f>R30*#REF!</f>
        <v>#REF!</v>
      </c>
    </row>
    <row r="31" spans="1:19" ht="85.5">
      <c r="A31" s="7">
        <v>23</v>
      </c>
      <c r="B31" s="14" t="s">
        <v>218</v>
      </c>
      <c r="C31" s="3" t="s">
        <v>219</v>
      </c>
      <c r="D31" s="14" t="s">
        <v>16</v>
      </c>
      <c r="E31" s="7">
        <f t="shared" si="0"/>
        <v>25</v>
      </c>
      <c r="F31" s="174">
        <v>33600</v>
      </c>
      <c r="G31" s="175">
        <f t="shared" si="1"/>
        <v>6384</v>
      </c>
      <c r="H31" s="174">
        <v>39984</v>
      </c>
      <c r="I31" s="157">
        <f t="shared" si="2"/>
        <v>999600</v>
      </c>
      <c r="L31" s="30"/>
      <c r="M31" s="31" t="e">
        <f>L31*#REF!</f>
        <v>#REF!</v>
      </c>
      <c r="N31" s="32">
        <v>25</v>
      </c>
      <c r="O31" s="33" t="e">
        <f>N31*#REF!</f>
        <v>#REF!</v>
      </c>
      <c r="P31" s="34"/>
      <c r="Q31" s="35" t="e">
        <f>P31*#REF!</f>
        <v>#REF!</v>
      </c>
      <c r="R31" s="36"/>
      <c r="S31" s="37" t="e">
        <f>R31*#REF!</f>
        <v>#REF!</v>
      </c>
    </row>
    <row r="32" spans="1:19" ht="114">
      <c r="A32" s="7">
        <v>24</v>
      </c>
      <c r="B32" s="14" t="s">
        <v>220</v>
      </c>
      <c r="C32" s="3" t="s">
        <v>221</v>
      </c>
      <c r="D32" s="14" t="s">
        <v>49</v>
      </c>
      <c r="E32" s="7">
        <f t="shared" si="0"/>
        <v>10</v>
      </c>
      <c r="F32" s="174">
        <v>204750</v>
      </c>
      <c r="G32" s="175">
        <f t="shared" si="1"/>
        <v>0</v>
      </c>
      <c r="H32" s="174">
        <v>204750</v>
      </c>
      <c r="I32" s="157">
        <f t="shared" si="2"/>
        <v>2047500</v>
      </c>
      <c r="L32" s="30">
        <v>10</v>
      </c>
      <c r="M32" s="31" t="e">
        <f>L32*#REF!</f>
        <v>#REF!</v>
      </c>
      <c r="N32" s="32"/>
      <c r="O32" s="33" t="e">
        <f>N32*#REF!</f>
        <v>#REF!</v>
      </c>
      <c r="P32" s="34"/>
      <c r="Q32" s="35" t="e">
        <f>P32*#REF!</f>
        <v>#REF!</v>
      </c>
      <c r="R32" s="36"/>
      <c r="S32" s="37" t="e">
        <f>R32*#REF!</f>
        <v>#REF!</v>
      </c>
    </row>
    <row r="33" spans="1:19" ht="85.5">
      <c r="A33" s="7">
        <v>25</v>
      </c>
      <c r="B33" s="14" t="s">
        <v>222</v>
      </c>
      <c r="C33" s="3" t="s">
        <v>223</v>
      </c>
      <c r="D33" s="14" t="s">
        <v>16</v>
      </c>
      <c r="E33" s="7">
        <f t="shared" si="0"/>
        <v>40</v>
      </c>
      <c r="F33" s="174">
        <v>11400</v>
      </c>
      <c r="G33" s="175">
        <f t="shared" si="1"/>
        <v>2166</v>
      </c>
      <c r="H33" s="174">
        <v>13566</v>
      </c>
      <c r="I33" s="157">
        <f t="shared" si="2"/>
        <v>542640</v>
      </c>
      <c r="L33" s="30">
        <v>40</v>
      </c>
      <c r="M33" s="31" t="e">
        <f>L33*#REF!</f>
        <v>#REF!</v>
      </c>
      <c r="N33" s="32"/>
      <c r="O33" s="33" t="e">
        <f>N33*#REF!</f>
        <v>#REF!</v>
      </c>
      <c r="P33" s="34"/>
      <c r="Q33" s="35" t="e">
        <f>P33*#REF!</f>
        <v>#REF!</v>
      </c>
      <c r="R33" s="36"/>
      <c r="S33" s="37" t="e">
        <f>R33*#REF!</f>
        <v>#REF!</v>
      </c>
    </row>
    <row r="34" spans="1:19" ht="42.75">
      <c r="A34" s="7">
        <v>26</v>
      </c>
      <c r="B34" s="14" t="s">
        <v>224</v>
      </c>
      <c r="C34" s="3" t="s">
        <v>225</v>
      </c>
      <c r="D34" s="14" t="s">
        <v>226</v>
      </c>
      <c r="E34" s="7">
        <f t="shared" si="0"/>
        <v>5</v>
      </c>
      <c r="F34" s="174">
        <v>126000</v>
      </c>
      <c r="G34" s="175">
        <f t="shared" si="1"/>
        <v>0</v>
      </c>
      <c r="H34" s="174">
        <v>126000</v>
      </c>
      <c r="I34" s="157">
        <f t="shared" si="2"/>
        <v>630000</v>
      </c>
      <c r="L34" s="30">
        <v>5</v>
      </c>
      <c r="M34" s="31" t="e">
        <f>L34*#REF!</f>
        <v>#REF!</v>
      </c>
      <c r="N34" s="32"/>
      <c r="O34" s="33" t="e">
        <f>N34*#REF!</f>
        <v>#REF!</v>
      </c>
      <c r="P34" s="34"/>
      <c r="Q34" s="35" t="e">
        <f>P34*#REF!</f>
        <v>#REF!</v>
      </c>
      <c r="R34" s="36"/>
      <c r="S34" s="37" t="e">
        <f>R34*#REF!</f>
        <v>#REF!</v>
      </c>
    </row>
    <row r="35" spans="1:19" ht="42.75">
      <c r="A35" s="7">
        <v>27</v>
      </c>
      <c r="B35" s="14" t="s">
        <v>227</v>
      </c>
      <c r="C35" s="3" t="s">
        <v>228</v>
      </c>
      <c r="D35" s="14" t="s">
        <v>229</v>
      </c>
      <c r="E35" s="7">
        <f t="shared" si="0"/>
        <v>4</v>
      </c>
      <c r="F35" s="174">
        <v>221500</v>
      </c>
      <c r="G35" s="175">
        <f t="shared" si="1"/>
        <v>42085</v>
      </c>
      <c r="H35" s="174">
        <v>263585</v>
      </c>
      <c r="I35" s="157">
        <f t="shared" si="2"/>
        <v>1054340</v>
      </c>
      <c r="L35" s="30">
        <v>4</v>
      </c>
      <c r="M35" s="31" t="e">
        <f>L35*#REF!</f>
        <v>#REF!</v>
      </c>
      <c r="N35" s="32"/>
      <c r="O35" s="33" t="e">
        <f>N35*#REF!</f>
        <v>#REF!</v>
      </c>
      <c r="P35" s="34"/>
      <c r="Q35" s="35" t="e">
        <f>P35*#REF!</f>
        <v>#REF!</v>
      </c>
      <c r="R35" s="36"/>
      <c r="S35" s="37" t="e">
        <f>R35*#REF!</f>
        <v>#REF!</v>
      </c>
    </row>
    <row r="36" spans="1:19" ht="71.25">
      <c r="A36" s="7">
        <v>28</v>
      </c>
      <c r="B36" s="14" t="s">
        <v>230</v>
      </c>
      <c r="C36" s="3" t="s">
        <v>231</v>
      </c>
      <c r="D36" s="14" t="s">
        <v>170</v>
      </c>
      <c r="E36" s="7">
        <f t="shared" si="0"/>
        <v>5</v>
      </c>
      <c r="F36" s="174">
        <v>157500</v>
      </c>
      <c r="G36" s="175">
        <f t="shared" si="1"/>
        <v>0</v>
      </c>
      <c r="H36" s="174">
        <v>157500</v>
      </c>
      <c r="I36" s="157">
        <f t="shared" si="2"/>
        <v>787500</v>
      </c>
      <c r="L36" s="30">
        <v>5</v>
      </c>
      <c r="M36" s="31" t="e">
        <f>L36*#REF!</f>
        <v>#REF!</v>
      </c>
      <c r="N36" s="32"/>
      <c r="O36" s="33" t="e">
        <f>N36*#REF!</f>
        <v>#REF!</v>
      </c>
      <c r="P36" s="34"/>
      <c r="Q36" s="35" t="e">
        <f>P36*#REF!</f>
        <v>#REF!</v>
      </c>
      <c r="R36" s="36"/>
      <c r="S36" s="37" t="e">
        <f>R36*#REF!</f>
        <v>#REF!</v>
      </c>
    </row>
    <row r="37" spans="1:19" ht="85.5">
      <c r="A37" s="7">
        <v>29</v>
      </c>
      <c r="B37" s="14" t="s">
        <v>232</v>
      </c>
      <c r="C37" s="3" t="s">
        <v>233</v>
      </c>
      <c r="D37" s="14" t="s">
        <v>16</v>
      </c>
      <c r="E37" s="7">
        <f t="shared" si="0"/>
        <v>2</v>
      </c>
      <c r="F37" s="174">
        <v>73500</v>
      </c>
      <c r="G37" s="175">
        <f t="shared" si="1"/>
        <v>0</v>
      </c>
      <c r="H37" s="174">
        <v>73500</v>
      </c>
      <c r="I37" s="157">
        <f t="shared" si="2"/>
        <v>147000</v>
      </c>
      <c r="L37" s="30">
        <v>2</v>
      </c>
      <c r="M37" s="31" t="e">
        <f>L37*#REF!</f>
        <v>#REF!</v>
      </c>
      <c r="N37" s="32"/>
      <c r="O37" s="33" t="e">
        <f>N37*#REF!</f>
        <v>#REF!</v>
      </c>
      <c r="P37" s="34"/>
      <c r="Q37" s="35" t="e">
        <f>P37*#REF!</f>
        <v>#REF!</v>
      </c>
      <c r="R37" s="36"/>
      <c r="S37" s="37" t="e">
        <f>R37*#REF!</f>
        <v>#REF!</v>
      </c>
    </row>
    <row r="38" spans="1:19" ht="42.75">
      <c r="A38" s="7">
        <v>30</v>
      </c>
      <c r="B38" s="14" t="s">
        <v>234</v>
      </c>
      <c r="C38" s="3" t="s">
        <v>235</v>
      </c>
      <c r="D38" s="14" t="s">
        <v>215</v>
      </c>
      <c r="E38" s="7">
        <f t="shared" si="0"/>
        <v>7</v>
      </c>
      <c r="F38" s="174">
        <v>105000</v>
      </c>
      <c r="G38" s="175">
        <f t="shared" si="1"/>
        <v>19950</v>
      </c>
      <c r="H38" s="174">
        <v>124950</v>
      </c>
      <c r="I38" s="157">
        <f t="shared" si="2"/>
        <v>874650</v>
      </c>
      <c r="L38" s="30">
        <v>3</v>
      </c>
      <c r="M38" s="31" t="e">
        <f>L38*#REF!</f>
        <v>#REF!</v>
      </c>
      <c r="N38" s="32">
        <v>4</v>
      </c>
      <c r="O38" s="33" t="e">
        <f>N38*#REF!</f>
        <v>#REF!</v>
      </c>
      <c r="P38" s="34"/>
      <c r="Q38" s="35" t="e">
        <f>P38*#REF!</f>
        <v>#REF!</v>
      </c>
      <c r="R38" s="36"/>
      <c r="S38" s="37" t="e">
        <f>R38*#REF!</f>
        <v>#REF!</v>
      </c>
    </row>
    <row r="39" spans="1:19" ht="42.75">
      <c r="A39" s="7">
        <v>31</v>
      </c>
      <c r="B39" s="14" t="s">
        <v>234</v>
      </c>
      <c r="C39" s="3" t="s">
        <v>236</v>
      </c>
      <c r="D39" s="14" t="s">
        <v>215</v>
      </c>
      <c r="E39" s="7">
        <f t="shared" si="0"/>
        <v>8</v>
      </c>
      <c r="F39" s="174">
        <v>13600</v>
      </c>
      <c r="G39" s="175">
        <f t="shared" si="1"/>
        <v>2584</v>
      </c>
      <c r="H39" s="174">
        <v>16184</v>
      </c>
      <c r="I39" s="157">
        <f t="shared" si="2"/>
        <v>129472</v>
      </c>
      <c r="L39" s="30">
        <v>8</v>
      </c>
      <c r="M39" s="31" t="e">
        <f>L39*#REF!</f>
        <v>#REF!</v>
      </c>
      <c r="N39" s="32"/>
      <c r="O39" s="33" t="e">
        <f>N39*#REF!</f>
        <v>#REF!</v>
      </c>
      <c r="P39" s="34"/>
      <c r="Q39" s="35" t="e">
        <f>P39*#REF!</f>
        <v>#REF!</v>
      </c>
      <c r="R39" s="36"/>
      <c r="S39" s="37" t="e">
        <f>R39*#REF!</f>
        <v>#REF!</v>
      </c>
    </row>
    <row r="40" spans="1:19" ht="42.75">
      <c r="A40" s="7">
        <v>32</v>
      </c>
      <c r="B40" s="14" t="s">
        <v>237</v>
      </c>
      <c r="C40" s="3" t="s">
        <v>238</v>
      </c>
      <c r="D40" s="14" t="s">
        <v>16</v>
      </c>
      <c r="E40" s="7">
        <f t="shared" si="0"/>
        <v>10</v>
      </c>
      <c r="F40" s="174">
        <v>84000</v>
      </c>
      <c r="G40" s="175">
        <f t="shared" si="1"/>
        <v>0</v>
      </c>
      <c r="H40" s="174">
        <v>84000</v>
      </c>
      <c r="I40" s="157">
        <f t="shared" si="2"/>
        <v>840000</v>
      </c>
      <c r="L40" s="30">
        <v>5</v>
      </c>
      <c r="M40" s="31" t="e">
        <f>L40*#REF!</f>
        <v>#REF!</v>
      </c>
      <c r="N40" s="32"/>
      <c r="O40" s="33" t="e">
        <f>N40*#REF!</f>
        <v>#REF!</v>
      </c>
      <c r="P40" s="34">
        <v>5</v>
      </c>
      <c r="Q40" s="35" t="e">
        <f>P40*#REF!</f>
        <v>#REF!</v>
      </c>
      <c r="R40" s="36"/>
      <c r="S40" s="37" t="e">
        <f>R40*#REF!</f>
        <v>#REF!</v>
      </c>
    </row>
    <row r="41" spans="1:19" ht="28.5">
      <c r="A41" s="7">
        <v>33</v>
      </c>
      <c r="B41" s="14" t="s">
        <v>239</v>
      </c>
      <c r="C41" s="3" t="s">
        <v>240</v>
      </c>
      <c r="D41" s="14" t="s">
        <v>241</v>
      </c>
      <c r="E41" s="7">
        <f t="shared" si="0"/>
        <v>12</v>
      </c>
      <c r="F41" s="174">
        <v>63000</v>
      </c>
      <c r="G41" s="175">
        <f t="shared" si="1"/>
        <v>11970</v>
      </c>
      <c r="H41" s="174">
        <v>74970</v>
      </c>
      <c r="I41" s="157">
        <f t="shared" si="2"/>
        <v>899640</v>
      </c>
      <c r="L41" s="30">
        <v>8</v>
      </c>
      <c r="M41" s="31" t="e">
        <f>L41*#REF!</f>
        <v>#REF!</v>
      </c>
      <c r="N41" s="32">
        <v>4</v>
      </c>
      <c r="O41" s="33" t="e">
        <f>N41*#REF!</f>
        <v>#REF!</v>
      </c>
      <c r="P41" s="34"/>
      <c r="Q41" s="35" t="e">
        <f>P41*#REF!</f>
        <v>#REF!</v>
      </c>
      <c r="R41" s="36"/>
      <c r="S41" s="37" t="e">
        <f>R41*#REF!</f>
        <v>#REF!</v>
      </c>
    </row>
    <row r="42" spans="1:19" ht="156.75">
      <c r="A42" s="7">
        <v>34</v>
      </c>
      <c r="B42" s="14" t="s">
        <v>242</v>
      </c>
      <c r="C42" s="3" t="s">
        <v>243</v>
      </c>
      <c r="D42" s="14" t="s">
        <v>22</v>
      </c>
      <c r="E42" s="7">
        <f t="shared" si="0"/>
        <v>5</v>
      </c>
      <c r="F42" s="174">
        <v>140700</v>
      </c>
      <c r="G42" s="175">
        <f t="shared" si="1"/>
        <v>7035</v>
      </c>
      <c r="H42" s="174">
        <v>147735</v>
      </c>
      <c r="I42" s="157">
        <f t="shared" si="2"/>
        <v>738675</v>
      </c>
      <c r="L42" s="30">
        <v>5</v>
      </c>
      <c r="M42" s="31" t="e">
        <f>L42*#REF!</f>
        <v>#REF!</v>
      </c>
      <c r="N42" s="32"/>
      <c r="O42" s="33" t="e">
        <f>N42*#REF!</f>
        <v>#REF!</v>
      </c>
      <c r="P42" s="34"/>
      <c r="Q42" s="35" t="e">
        <f>P42*#REF!</f>
        <v>#REF!</v>
      </c>
      <c r="R42" s="36"/>
      <c r="S42" s="37" t="e">
        <f>R42*#REF!</f>
        <v>#REF!</v>
      </c>
    </row>
    <row r="43" spans="1:19" ht="71.25">
      <c r="A43" s="7">
        <v>35</v>
      </c>
      <c r="B43" s="14" t="s">
        <v>244</v>
      </c>
      <c r="C43" s="3" t="s">
        <v>245</v>
      </c>
      <c r="D43" s="14" t="s">
        <v>170</v>
      </c>
      <c r="E43" s="7">
        <f t="shared" si="0"/>
        <v>5</v>
      </c>
      <c r="F43" s="174">
        <v>69300</v>
      </c>
      <c r="G43" s="175">
        <f t="shared" si="1"/>
        <v>0</v>
      </c>
      <c r="H43" s="174">
        <v>69300</v>
      </c>
      <c r="I43" s="157">
        <f t="shared" si="2"/>
        <v>346500</v>
      </c>
      <c r="L43" s="30">
        <v>5</v>
      </c>
      <c r="M43" s="31" t="e">
        <f>L43*#REF!</f>
        <v>#REF!</v>
      </c>
      <c r="N43" s="32"/>
      <c r="O43" s="33" t="e">
        <f>N43*#REF!</f>
        <v>#REF!</v>
      </c>
      <c r="P43" s="34"/>
      <c r="Q43" s="35" t="e">
        <f>P43*#REF!</f>
        <v>#REF!</v>
      </c>
      <c r="R43" s="36"/>
      <c r="S43" s="37" t="e">
        <f>R43*#REF!</f>
        <v>#REF!</v>
      </c>
    </row>
    <row r="44" spans="1:19" ht="71.25">
      <c r="A44" s="7">
        <v>36</v>
      </c>
      <c r="B44" s="14" t="s">
        <v>246</v>
      </c>
      <c r="C44" s="3" t="s">
        <v>247</v>
      </c>
      <c r="D44" s="14" t="s">
        <v>172</v>
      </c>
      <c r="E44" s="7">
        <f t="shared" si="0"/>
        <v>2</v>
      </c>
      <c r="F44" s="176">
        <v>600</v>
      </c>
      <c r="G44" s="175">
        <f t="shared" si="1"/>
        <v>114</v>
      </c>
      <c r="H44" s="176">
        <v>714</v>
      </c>
      <c r="I44" s="157">
        <f t="shared" si="2"/>
        <v>1428</v>
      </c>
      <c r="L44" s="30">
        <v>2</v>
      </c>
      <c r="M44" s="31" t="e">
        <f>L44*#REF!</f>
        <v>#REF!</v>
      </c>
      <c r="N44" s="32"/>
      <c r="O44" s="33" t="e">
        <f>N44*#REF!</f>
        <v>#REF!</v>
      </c>
      <c r="P44" s="34"/>
      <c r="Q44" s="35" t="e">
        <f>P44*#REF!</f>
        <v>#REF!</v>
      </c>
      <c r="R44" s="36"/>
      <c r="S44" s="37" t="e">
        <f>R44*#REF!</f>
        <v>#REF!</v>
      </c>
    </row>
    <row r="45" spans="1:19" ht="28.5">
      <c r="A45" s="7">
        <v>37</v>
      </c>
      <c r="B45" s="14" t="s">
        <v>248</v>
      </c>
      <c r="C45" s="3" t="s">
        <v>249</v>
      </c>
      <c r="D45" s="14" t="s">
        <v>16</v>
      </c>
      <c r="E45" s="7">
        <f t="shared" si="0"/>
        <v>20</v>
      </c>
      <c r="F45" s="174">
        <v>10500</v>
      </c>
      <c r="G45" s="175">
        <f t="shared" si="1"/>
        <v>0</v>
      </c>
      <c r="H45" s="174">
        <v>10500</v>
      </c>
      <c r="I45" s="157">
        <f t="shared" si="2"/>
        <v>210000</v>
      </c>
      <c r="L45" s="30">
        <v>11</v>
      </c>
      <c r="M45" s="31" t="e">
        <f>L45*#REF!</f>
        <v>#REF!</v>
      </c>
      <c r="N45" s="32"/>
      <c r="O45" s="33" t="e">
        <f>N45*#REF!</f>
        <v>#REF!</v>
      </c>
      <c r="P45" s="34">
        <v>9</v>
      </c>
      <c r="Q45" s="35" t="e">
        <f>P45*#REF!</f>
        <v>#REF!</v>
      </c>
      <c r="R45" s="36"/>
      <c r="S45" s="37" t="e">
        <f>R45*#REF!</f>
        <v>#REF!</v>
      </c>
    </row>
    <row r="46" spans="1:19" ht="85.5">
      <c r="A46" s="7">
        <v>38</v>
      </c>
      <c r="B46" s="14" t="s">
        <v>250</v>
      </c>
      <c r="C46" s="3" t="s">
        <v>251</v>
      </c>
      <c r="D46" s="14" t="s">
        <v>252</v>
      </c>
      <c r="E46" s="7">
        <f t="shared" si="0"/>
        <v>3</v>
      </c>
      <c r="F46" s="174">
        <v>238300</v>
      </c>
      <c r="G46" s="175">
        <f t="shared" si="1"/>
        <v>45277</v>
      </c>
      <c r="H46" s="174">
        <v>283577</v>
      </c>
      <c r="I46" s="157">
        <f t="shared" si="2"/>
        <v>850731</v>
      </c>
      <c r="L46" s="30">
        <v>3</v>
      </c>
      <c r="M46" s="31" t="e">
        <f>L46*#REF!</f>
        <v>#REF!</v>
      </c>
      <c r="N46" s="32"/>
      <c r="O46" s="33" t="e">
        <f>N46*#REF!</f>
        <v>#REF!</v>
      </c>
      <c r="P46" s="34"/>
      <c r="Q46" s="35" t="e">
        <f>P46*#REF!</f>
        <v>#REF!</v>
      </c>
      <c r="R46" s="36"/>
      <c r="S46" s="37" t="e">
        <f>R46*#REF!</f>
        <v>#REF!</v>
      </c>
    </row>
    <row r="47" spans="1:19" ht="28.5">
      <c r="A47" s="7">
        <v>39</v>
      </c>
      <c r="B47" s="14" t="s">
        <v>253</v>
      </c>
      <c r="C47" s="3" t="s">
        <v>254</v>
      </c>
      <c r="D47" s="14" t="s">
        <v>241</v>
      </c>
      <c r="E47" s="7">
        <f t="shared" si="0"/>
        <v>8</v>
      </c>
      <c r="F47" s="174">
        <v>82700</v>
      </c>
      <c r="G47" s="175">
        <f t="shared" si="1"/>
        <v>15713</v>
      </c>
      <c r="H47" s="174">
        <v>98413</v>
      </c>
      <c r="I47" s="157">
        <f t="shared" si="2"/>
        <v>787304</v>
      </c>
      <c r="L47" s="30">
        <v>8</v>
      </c>
      <c r="M47" s="31" t="e">
        <f>L47*#REF!</f>
        <v>#REF!</v>
      </c>
      <c r="N47" s="32"/>
      <c r="O47" s="33" t="e">
        <f>N47*#REF!</f>
        <v>#REF!</v>
      </c>
      <c r="P47" s="34"/>
      <c r="Q47" s="35" t="e">
        <f>P47*#REF!</f>
        <v>#REF!</v>
      </c>
      <c r="R47" s="36"/>
      <c r="S47" s="37" t="e">
        <f>R47*#REF!</f>
        <v>#REF!</v>
      </c>
    </row>
    <row r="48" spans="1:19" ht="57">
      <c r="A48" s="7">
        <v>40</v>
      </c>
      <c r="B48" s="14" t="s">
        <v>255</v>
      </c>
      <c r="C48" s="3" t="s">
        <v>256</v>
      </c>
      <c r="D48" s="14" t="s">
        <v>257</v>
      </c>
      <c r="E48" s="7">
        <f t="shared" si="0"/>
        <v>30</v>
      </c>
      <c r="F48" s="174">
        <v>33600</v>
      </c>
      <c r="G48" s="175">
        <f t="shared" si="1"/>
        <v>6384</v>
      </c>
      <c r="H48" s="174">
        <v>39984</v>
      </c>
      <c r="I48" s="157">
        <f t="shared" si="2"/>
        <v>1199520</v>
      </c>
      <c r="L48" s="30"/>
      <c r="M48" s="31" t="e">
        <f>L48*#REF!</f>
        <v>#REF!</v>
      </c>
      <c r="N48" s="32">
        <v>30</v>
      </c>
      <c r="O48" s="33" t="e">
        <f>N48*#REF!</f>
        <v>#REF!</v>
      </c>
      <c r="P48" s="34"/>
      <c r="Q48" s="35" t="e">
        <f>P48*#REF!</f>
        <v>#REF!</v>
      </c>
      <c r="R48" s="36"/>
      <c r="S48" s="37" t="e">
        <f>R48*#REF!</f>
        <v>#REF!</v>
      </c>
    </row>
    <row r="49" spans="1:19" ht="32.25" customHeight="1">
      <c r="A49" s="7">
        <v>41</v>
      </c>
      <c r="B49" s="14" t="s">
        <v>258</v>
      </c>
      <c r="C49" s="11" t="s">
        <v>259</v>
      </c>
      <c r="D49" s="14" t="s">
        <v>215</v>
      </c>
      <c r="E49" s="7">
        <f t="shared" si="0"/>
        <v>30</v>
      </c>
      <c r="F49" s="174">
        <v>97200</v>
      </c>
      <c r="G49" s="175">
        <f t="shared" si="1"/>
        <v>18468</v>
      </c>
      <c r="H49" s="174">
        <v>115668</v>
      </c>
      <c r="I49" s="157">
        <f t="shared" si="2"/>
        <v>3470040</v>
      </c>
      <c r="L49" s="30"/>
      <c r="M49" s="31" t="e">
        <f>L49*#REF!</f>
        <v>#REF!</v>
      </c>
      <c r="N49" s="32">
        <v>30</v>
      </c>
      <c r="O49" s="33" t="e">
        <f>N49*#REF!</f>
        <v>#REF!</v>
      </c>
      <c r="P49" s="34"/>
      <c r="Q49" s="35" t="e">
        <f>P49*#REF!</f>
        <v>#REF!</v>
      </c>
      <c r="R49" s="36"/>
      <c r="S49" s="37" t="e">
        <f>R49*#REF!</f>
        <v>#REF!</v>
      </c>
    </row>
    <row r="50" spans="1:19" ht="114">
      <c r="A50" s="7">
        <v>42</v>
      </c>
      <c r="B50" s="14" t="s">
        <v>260</v>
      </c>
      <c r="C50" s="3" t="s">
        <v>261</v>
      </c>
      <c r="D50" s="14" t="s">
        <v>262</v>
      </c>
      <c r="E50" s="7">
        <f t="shared" si="0"/>
        <v>25</v>
      </c>
      <c r="F50" s="174">
        <v>75600</v>
      </c>
      <c r="G50" s="175">
        <f t="shared" si="1"/>
        <v>3780</v>
      </c>
      <c r="H50" s="174">
        <v>79380</v>
      </c>
      <c r="I50" s="157">
        <f t="shared" si="2"/>
        <v>1984500</v>
      </c>
      <c r="L50" s="30">
        <v>10</v>
      </c>
      <c r="M50" s="31" t="e">
        <f>L50*#REF!</f>
        <v>#REF!</v>
      </c>
      <c r="N50" s="32"/>
      <c r="O50" s="33" t="e">
        <f>N50*#REF!</f>
        <v>#REF!</v>
      </c>
      <c r="P50" s="34">
        <v>3</v>
      </c>
      <c r="Q50" s="35" t="e">
        <f>P50*#REF!</f>
        <v>#REF!</v>
      </c>
      <c r="R50" s="36">
        <v>12</v>
      </c>
      <c r="S50" s="37" t="e">
        <f>R50*#REF!</f>
        <v>#REF!</v>
      </c>
    </row>
    <row r="51" spans="1:19" ht="85.5">
      <c r="A51" s="7">
        <v>43</v>
      </c>
      <c r="B51" s="14" t="s">
        <v>263</v>
      </c>
      <c r="C51" s="3" t="s">
        <v>264</v>
      </c>
      <c r="D51" s="14" t="s">
        <v>170</v>
      </c>
      <c r="E51" s="7">
        <f t="shared" si="0"/>
        <v>5</v>
      </c>
      <c r="F51" s="174">
        <v>57100</v>
      </c>
      <c r="G51" s="175">
        <f t="shared" si="1"/>
        <v>0</v>
      </c>
      <c r="H51" s="174">
        <v>57100</v>
      </c>
      <c r="I51" s="157">
        <f t="shared" si="2"/>
        <v>285500</v>
      </c>
      <c r="L51" s="30">
        <v>5</v>
      </c>
      <c r="M51" s="31" t="e">
        <f>L51*#REF!</f>
        <v>#REF!</v>
      </c>
      <c r="N51" s="32"/>
      <c r="O51" s="33" t="e">
        <f>N51*#REF!</f>
        <v>#REF!</v>
      </c>
      <c r="P51" s="34"/>
      <c r="Q51" s="35" t="e">
        <f>P51*#REF!</f>
        <v>#REF!</v>
      </c>
      <c r="R51" s="36"/>
      <c r="S51" s="37" t="e">
        <f>R51*#REF!</f>
        <v>#REF!</v>
      </c>
    </row>
    <row r="52" spans="1:19" ht="85.5">
      <c r="A52" s="7">
        <v>44</v>
      </c>
      <c r="B52" s="14" t="s">
        <v>265</v>
      </c>
      <c r="C52" s="3" t="s">
        <v>266</v>
      </c>
      <c r="D52" s="14" t="s">
        <v>267</v>
      </c>
      <c r="E52" s="7">
        <f t="shared" si="0"/>
        <v>2</v>
      </c>
      <c r="F52" s="174">
        <v>286650</v>
      </c>
      <c r="G52" s="175">
        <f t="shared" si="1"/>
        <v>0</v>
      </c>
      <c r="H52" s="174">
        <v>286650</v>
      </c>
      <c r="I52" s="157">
        <f t="shared" si="2"/>
        <v>573300</v>
      </c>
      <c r="L52" s="30">
        <v>2</v>
      </c>
      <c r="M52" s="31" t="e">
        <f>L52*#REF!</f>
        <v>#REF!</v>
      </c>
      <c r="N52" s="32"/>
      <c r="O52" s="33" t="e">
        <f>N52*#REF!</f>
        <v>#REF!</v>
      </c>
      <c r="P52" s="34"/>
      <c r="Q52" s="35" t="e">
        <f>P52*#REF!</f>
        <v>#REF!</v>
      </c>
      <c r="R52" s="36"/>
      <c r="S52" s="37" t="e">
        <f>R52*#REF!</f>
        <v>#REF!</v>
      </c>
    </row>
    <row r="53" spans="1:19" ht="85.5">
      <c r="A53" s="7">
        <v>45</v>
      </c>
      <c r="B53" s="14" t="s">
        <v>268</v>
      </c>
      <c r="C53" s="3" t="s">
        <v>269</v>
      </c>
      <c r="D53" s="14" t="s">
        <v>170</v>
      </c>
      <c r="E53" s="7">
        <f t="shared" si="0"/>
        <v>8</v>
      </c>
      <c r="F53" s="174">
        <v>50400</v>
      </c>
      <c r="G53" s="175">
        <f t="shared" si="1"/>
        <v>2520</v>
      </c>
      <c r="H53" s="174">
        <v>52920</v>
      </c>
      <c r="I53" s="157">
        <f t="shared" si="2"/>
        <v>423360</v>
      </c>
      <c r="L53" s="30">
        <v>8</v>
      </c>
      <c r="M53" s="31" t="e">
        <f>L53*#REF!</f>
        <v>#REF!</v>
      </c>
      <c r="N53" s="32"/>
      <c r="O53" s="33" t="e">
        <f>N53*#REF!</f>
        <v>#REF!</v>
      </c>
      <c r="P53" s="34"/>
      <c r="Q53" s="35" t="e">
        <f>P53*#REF!</f>
        <v>#REF!</v>
      </c>
      <c r="R53" s="36"/>
      <c r="S53" s="37" t="e">
        <f>R53*#REF!</f>
        <v>#REF!</v>
      </c>
    </row>
    <row r="54" spans="1:19" ht="42.75">
      <c r="A54" s="7">
        <v>46</v>
      </c>
      <c r="B54" s="14" t="s">
        <v>270</v>
      </c>
      <c r="C54" s="3" t="s">
        <v>271</v>
      </c>
      <c r="D54" s="14" t="s">
        <v>16</v>
      </c>
      <c r="E54" s="7">
        <f t="shared" si="0"/>
        <v>20</v>
      </c>
      <c r="F54" s="174">
        <v>8000</v>
      </c>
      <c r="G54" s="175">
        <f t="shared" si="1"/>
        <v>1520</v>
      </c>
      <c r="H54" s="174">
        <v>9520</v>
      </c>
      <c r="I54" s="157">
        <f t="shared" si="2"/>
        <v>190400</v>
      </c>
      <c r="L54" s="30">
        <v>20</v>
      </c>
      <c r="M54" s="31" t="e">
        <f>L54*#REF!</f>
        <v>#REF!</v>
      </c>
      <c r="N54" s="32"/>
      <c r="O54" s="33" t="e">
        <f>N54*#REF!</f>
        <v>#REF!</v>
      </c>
      <c r="P54" s="34"/>
      <c r="Q54" s="35" t="e">
        <f>P54*#REF!</f>
        <v>#REF!</v>
      </c>
      <c r="R54" s="36"/>
      <c r="S54" s="37" t="e">
        <f>R54*#REF!</f>
        <v>#REF!</v>
      </c>
    </row>
    <row r="55" spans="1:19" ht="28.5">
      <c r="A55" s="7">
        <v>47</v>
      </c>
      <c r="B55" s="14" t="s">
        <v>44</v>
      </c>
      <c r="C55" s="3" t="s">
        <v>272</v>
      </c>
      <c r="D55" s="14" t="s">
        <v>257</v>
      </c>
      <c r="E55" s="7">
        <f t="shared" si="0"/>
        <v>5</v>
      </c>
      <c r="F55" s="174">
        <v>60900</v>
      </c>
      <c r="G55" s="175">
        <f t="shared" si="1"/>
        <v>11571</v>
      </c>
      <c r="H55" s="174">
        <v>72471</v>
      </c>
      <c r="I55" s="157">
        <f t="shared" si="2"/>
        <v>362355</v>
      </c>
      <c r="L55" s="30">
        <v>5</v>
      </c>
      <c r="M55" s="31" t="e">
        <f>L55*#REF!</f>
        <v>#REF!</v>
      </c>
      <c r="N55" s="32"/>
      <c r="O55" s="33" t="e">
        <f>N55*#REF!</f>
        <v>#REF!</v>
      </c>
      <c r="P55" s="34"/>
      <c r="Q55" s="35" t="e">
        <f>P55*#REF!</f>
        <v>#REF!</v>
      </c>
      <c r="R55" s="36"/>
      <c r="S55" s="37" t="e">
        <f>R55*#REF!</f>
        <v>#REF!</v>
      </c>
    </row>
    <row r="56" spans="1:19" ht="28.5">
      <c r="A56" s="7">
        <v>48</v>
      </c>
      <c r="B56" s="14" t="s">
        <v>273</v>
      </c>
      <c r="C56" s="3" t="s">
        <v>274</v>
      </c>
      <c r="D56" s="14" t="s">
        <v>170</v>
      </c>
      <c r="E56" s="7">
        <f t="shared" si="0"/>
        <v>10</v>
      </c>
      <c r="F56" s="174">
        <v>52500</v>
      </c>
      <c r="G56" s="175">
        <f t="shared" si="1"/>
        <v>0</v>
      </c>
      <c r="H56" s="174">
        <v>52500</v>
      </c>
      <c r="I56" s="157">
        <f t="shared" si="2"/>
        <v>525000</v>
      </c>
      <c r="L56" s="30">
        <v>10</v>
      </c>
      <c r="M56" s="31" t="e">
        <f>L56*#REF!</f>
        <v>#REF!</v>
      </c>
      <c r="N56" s="32"/>
      <c r="O56" s="33" t="e">
        <f>N56*#REF!</f>
        <v>#REF!</v>
      </c>
      <c r="P56" s="34"/>
      <c r="Q56" s="35" t="e">
        <f>P56*#REF!</f>
        <v>#REF!</v>
      </c>
      <c r="R56" s="36"/>
      <c r="S56" s="37" t="e">
        <f>R56*#REF!</f>
        <v>#REF!</v>
      </c>
    </row>
    <row r="57" spans="1:19" ht="57">
      <c r="A57" s="7">
        <v>49</v>
      </c>
      <c r="B57" s="14" t="s">
        <v>275</v>
      </c>
      <c r="C57" s="3" t="s">
        <v>276</v>
      </c>
      <c r="D57" s="14" t="s">
        <v>16</v>
      </c>
      <c r="E57" s="7">
        <f t="shared" si="0"/>
        <v>22</v>
      </c>
      <c r="F57" s="174">
        <v>47250</v>
      </c>
      <c r="G57" s="175">
        <f t="shared" si="1"/>
        <v>0</v>
      </c>
      <c r="H57" s="174">
        <v>47250</v>
      </c>
      <c r="I57" s="157">
        <f t="shared" si="2"/>
        <v>1039500</v>
      </c>
      <c r="L57" s="30">
        <v>12</v>
      </c>
      <c r="M57" s="31" t="e">
        <f>L57*#REF!</f>
        <v>#REF!</v>
      </c>
      <c r="N57" s="32"/>
      <c r="O57" s="33" t="e">
        <f>N57*#REF!</f>
        <v>#REF!</v>
      </c>
      <c r="P57" s="34">
        <v>10</v>
      </c>
      <c r="Q57" s="35" t="e">
        <f>P57*#REF!</f>
        <v>#REF!</v>
      </c>
      <c r="R57" s="36"/>
      <c r="S57" s="37" t="e">
        <f>R57*#REF!</f>
        <v>#REF!</v>
      </c>
    </row>
    <row r="58" spans="1:19" ht="71.25">
      <c r="A58" s="7">
        <v>50</v>
      </c>
      <c r="B58" s="14" t="s">
        <v>277</v>
      </c>
      <c r="C58" s="3" t="s">
        <v>278</v>
      </c>
      <c r="D58" s="14" t="s">
        <v>279</v>
      </c>
      <c r="E58" s="7">
        <f t="shared" si="0"/>
        <v>10</v>
      </c>
      <c r="F58" s="174">
        <v>221550</v>
      </c>
      <c r="G58" s="175">
        <f t="shared" si="1"/>
        <v>0</v>
      </c>
      <c r="H58" s="174">
        <v>221550</v>
      </c>
      <c r="I58" s="157">
        <f t="shared" si="2"/>
        <v>2215500</v>
      </c>
      <c r="L58" s="30"/>
      <c r="M58" s="31" t="e">
        <f>L58*#REF!</f>
        <v>#REF!</v>
      </c>
      <c r="N58" s="32"/>
      <c r="O58" s="33" t="e">
        <f>N58*#REF!</f>
        <v>#REF!</v>
      </c>
      <c r="P58" s="34"/>
      <c r="Q58" s="35" t="e">
        <f>P58*#REF!</f>
        <v>#REF!</v>
      </c>
      <c r="R58" s="36">
        <v>10</v>
      </c>
      <c r="S58" s="37" t="e">
        <f>R58*#REF!</f>
        <v>#REF!</v>
      </c>
    </row>
    <row r="59" spans="1:19" ht="57">
      <c r="A59" s="7">
        <v>51</v>
      </c>
      <c r="B59" s="14" t="s">
        <v>280</v>
      </c>
      <c r="C59" s="3" t="s">
        <v>281</v>
      </c>
      <c r="D59" s="14" t="s">
        <v>282</v>
      </c>
      <c r="E59" s="7">
        <f t="shared" si="0"/>
        <v>4</v>
      </c>
      <c r="F59" s="174">
        <v>120000</v>
      </c>
      <c r="G59" s="175">
        <f t="shared" si="1"/>
        <v>6000</v>
      </c>
      <c r="H59" s="174">
        <v>126000</v>
      </c>
      <c r="I59" s="157">
        <f t="shared" si="2"/>
        <v>504000</v>
      </c>
      <c r="L59" s="30">
        <v>4</v>
      </c>
      <c r="M59" s="31" t="e">
        <f>L59*#REF!</f>
        <v>#REF!</v>
      </c>
      <c r="N59" s="32"/>
      <c r="O59" s="33" t="e">
        <f>N59*#REF!</f>
        <v>#REF!</v>
      </c>
      <c r="P59" s="34"/>
      <c r="Q59" s="35" t="e">
        <f>P59*#REF!</f>
        <v>#REF!</v>
      </c>
      <c r="R59" s="36"/>
      <c r="S59" s="37" t="e">
        <f>R59*#REF!</f>
        <v>#REF!</v>
      </c>
    </row>
    <row r="60" spans="1:19" ht="28.5">
      <c r="A60" s="7">
        <v>52</v>
      </c>
      <c r="B60" s="14" t="s">
        <v>283</v>
      </c>
      <c r="C60" s="3" t="s">
        <v>284</v>
      </c>
      <c r="D60" s="14" t="s">
        <v>170</v>
      </c>
      <c r="E60" s="7">
        <f t="shared" si="0"/>
        <v>5</v>
      </c>
      <c r="F60" s="174">
        <v>48510</v>
      </c>
      <c r="G60" s="175">
        <f t="shared" si="1"/>
        <v>0</v>
      </c>
      <c r="H60" s="174">
        <v>48510</v>
      </c>
      <c r="I60" s="157">
        <f t="shared" si="2"/>
        <v>242550</v>
      </c>
      <c r="L60" s="30">
        <v>5</v>
      </c>
      <c r="M60" s="31" t="e">
        <f>L60*#REF!</f>
        <v>#REF!</v>
      </c>
      <c r="N60" s="32"/>
      <c r="O60" s="33" t="e">
        <f>N60*#REF!</f>
        <v>#REF!</v>
      </c>
      <c r="P60" s="34"/>
      <c r="Q60" s="35" t="e">
        <f>P60*#REF!</f>
        <v>#REF!</v>
      </c>
      <c r="R60" s="36"/>
      <c r="S60" s="37" t="e">
        <f>R60*#REF!</f>
        <v>#REF!</v>
      </c>
    </row>
    <row r="61" spans="1:19" ht="71.25">
      <c r="A61" s="7">
        <v>53</v>
      </c>
      <c r="B61" s="14" t="s">
        <v>285</v>
      </c>
      <c r="C61" s="3" t="s">
        <v>286</v>
      </c>
      <c r="D61" s="14" t="s">
        <v>287</v>
      </c>
      <c r="E61" s="7">
        <f t="shared" si="0"/>
        <v>5</v>
      </c>
      <c r="F61" s="174">
        <v>262500</v>
      </c>
      <c r="G61" s="175">
        <f t="shared" si="1"/>
        <v>0</v>
      </c>
      <c r="H61" s="174">
        <v>262500</v>
      </c>
      <c r="I61" s="157">
        <f t="shared" si="2"/>
        <v>1312500</v>
      </c>
      <c r="L61" s="30">
        <v>5</v>
      </c>
      <c r="M61" s="31" t="e">
        <f>L61*#REF!</f>
        <v>#REF!</v>
      </c>
      <c r="N61" s="32"/>
      <c r="O61" s="33" t="e">
        <f>N61*#REF!</f>
        <v>#REF!</v>
      </c>
      <c r="P61" s="34"/>
      <c r="Q61" s="35" t="e">
        <f>P61*#REF!</f>
        <v>#REF!</v>
      </c>
      <c r="R61" s="36"/>
      <c r="S61" s="37" t="e">
        <f>R61*#REF!</f>
        <v>#REF!</v>
      </c>
    </row>
    <row r="62" spans="1:19" ht="28.5">
      <c r="A62" s="7">
        <v>54</v>
      </c>
      <c r="B62" s="14" t="s">
        <v>288</v>
      </c>
      <c r="C62" s="3" t="s">
        <v>289</v>
      </c>
      <c r="D62" s="14" t="s">
        <v>287</v>
      </c>
      <c r="E62" s="7">
        <f t="shared" si="0"/>
        <v>10</v>
      </c>
      <c r="F62" s="174">
        <v>45150</v>
      </c>
      <c r="G62" s="175">
        <f t="shared" si="1"/>
        <v>0</v>
      </c>
      <c r="H62" s="174">
        <v>45150</v>
      </c>
      <c r="I62" s="157">
        <f t="shared" si="2"/>
        <v>451500</v>
      </c>
      <c r="L62" s="30">
        <v>10</v>
      </c>
      <c r="M62" s="31" t="e">
        <f>L62*#REF!</f>
        <v>#REF!</v>
      </c>
      <c r="N62" s="32"/>
      <c r="O62" s="33" t="e">
        <f>N62*#REF!</f>
        <v>#REF!</v>
      </c>
      <c r="P62" s="34"/>
      <c r="Q62" s="35" t="e">
        <f>P62*#REF!</f>
        <v>#REF!</v>
      </c>
      <c r="R62" s="36"/>
      <c r="S62" s="37" t="e">
        <f>R62*#REF!</f>
        <v>#REF!</v>
      </c>
    </row>
    <row r="63" spans="1:19" ht="57">
      <c r="A63" s="7">
        <v>55</v>
      </c>
      <c r="B63" s="14" t="s">
        <v>290</v>
      </c>
      <c r="C63" s="3" t="s">
        <v>291</v>
      </c>
      <c r="D63" s="14" t="s">
        <v>287</v>
      </c>
      <c r="E63" s="7">
        <f t="shared" si="0"/>
        <v>10</v>
      </c>
      <c r="F63" s="174">
        <v>78750</v>
      </c>
      <c r="G63" s="175">
        <f t="shared" si="1"/>
        <v>0</v>
      </c>
      <c r="H63" s="174">
        <v>78750</v>
      </c>
      <c r="I63" s="157">
        <f t="shared" si="2"/>
        <v>787500</v>
      </c>
      <c r="L63" s="30">
        <v>10</v>
      </c>
      <c r="M63" s="31" t="e">
        <f>L63*#REF!</f>
        <v>#REF!</v>
      </c>
      <c r="N63" s="32"/>
      <c r="O63" s="33" t="e">
        <f>N63*#REF!</f>
        <v>#REF!</v>
      </c>
      <c r="P63" s="34"/>
      <c r="Q63" s="35" t="e">
        <f>P63*#REF!</f>
        <v>#REF!</v>
      </c>
      <c r="R63" s="36"/>
      <c r="S63" s="37" t="e">
        <f>R63*#REF!</f>
        <v>#REF!</v>
      </c>
    </row>
    <row r="64" spans="1:19" ht="28.5">
      <c r="A64" s="7">
        <v>56</v>
      </c>
      <c r="B64" s="14" t="s">
        <v>292</v>
      </c>
      <c r="C64" s="3" t="s">
        <v>293</v>
      </c>
      <c r="D64" s="14" t="s">
        <v>16</v>
      </c>
      <c r="E64" s="7">
        <f t="shared" si="0"/>
        <v>44</v>
      </c>
      <c r="F64" s="174">
        <v>32100</v>
      </c>
      <c r="G64" s="175">
        <f t="shared" si="1"/>
        <v>6099</v>
      </c>
      <c r="H64" s="174">
        <v>38199</v>
      </c>
      <c r="I64" s="157">
        <f t="shared" si="2"/>
        <v>1680756</v>
      </c>
      <c r="L64" s="30">
        <v>18</v>
      </c>
      <c r="M64" s="31" t="e">
        <f>L64*#REF!</f>
        <v>#REF!</v>
      </c>
      <c r="N64" s="32">
        <v>26</v>
      </c>
      <c r="O64" s="33" t="e">
        <f>N64*#REF!</f>
        <v>#REF!</v>
      </c>
      <c r="P64" s="34"/>
      <c r="Q64" s="35" t="e">
        <f>P64*#REF!</f>
        <v>#REF!</v>
      </c>
      <c r="R64" s="36"/>
      <c r="S64" s="37" t="e">
        <f>R64*#REF!</f>
        <v>#REF!</v>
      </c>
    </row>
    <row r="65" spans="1:19" ht="42.75">
      <c r="A65" s="7">
        <v>57</v>
      </c>
      <c r="B65" s="14" t="s">
        <v>294</v>
      </c>
      <c r="C65" s="3" t="s">
        <v>295</v>
      </c>
      <c r="D65" s="14" t="s">
        <v>170</v>
      </c>
      <c r="E65" s="7">
        <f t="shared" si="0"/>
        <v>4</v>
      </c>
      <c r="F65" s="174">
        <v>83160</v>
      </c>
      <c r="G65" s="175">
        <f t="shared" si="1"/>
        <v>0</v>
      </c>
      <c r="H65" s="174">
        <v>83160</v>
      </c>
      <c r="I65" s="157">
        <f t="shared" si="2"/>
        <v>332640</v>
      </c>
      <c r="L65" s="30">
        <v>4</v>
      </c>
      <c r="M65" s="31" t="e">
        <f>L65*#REF!</f>
        <v>#REF!</v>
      </c>
      <c r="N65" s="32"/>
      <c r="O65" s="33" t="e">
        <f>N65*#REF!</f>
        <v>#REF!</v>
      </c>
      <c r="P65" s="34"/>
      <c r="Q65" s="35" t="e">
        <f>P65*#REF!</f>
        <v>#REF!</v>
      </c>
      <c r="R65" s="36"/>
      <c r="S65" s="37" t="e">
        <f>R65*#REF!</f>
        <v>#REF!</v>
      </c>
    </row>
    <row r="66" spans="1:19" ht="171">
      <c r="A66" s="7">
        <v>58</v>
      </c>
      <c r="B66" s="14" t="s">
        <v>296</v>
      </c>
      <c r="C66" s="3" t="s">
        <v>297</v>
      </c>
      <c r="D66" s="14" t="s">
        <v>279</v>
      </c>
      <c r="E66" s="7">
        <f t="shared" si="0"/>
        <v>2</v>
      </c>
      <c r="F66" s="174">
        <v>120000</v>
      </c>
      <c r="G66" s="175">
        <f t="shared" si="1"/>
        <v>6000</v>
      </c>
      <c r="H66" s="174">
        <v>126000</v>
      </c>
      <c r="I66" s="157">
        <f t="shared" si="2"/>
        <v>252000</v>
      </c>
      <c r="L66" s="30">
        <v>2</v>
      </c>
      <c r="M66" s="31" t="e">
        <f>L66*#REF!</f>
        <v>#REF!</v>
      </c>
      <c r="N66" s="32"/>
      <c r="O66" s="33" t="e">
        <f>N66*#REF!</f>
        <v>#REF!</v>
      </c>
      <c r="P66" s="34"/>
      <c r="Q66" s="35" t="e">
        <f>P66*#REF!</f>
        <v>#REF!</v>
      </c>
      <c r="R66" s="36"/>
      <c r="S66" s="37" t="e">
        <f>R66*#REF!</f>
        <v>#REF!</v>
      </c>
    </row>
    <row r="67" spans="1:19" ht="42.75">
      <c r="A67" s="7">
        <v>59</v>
      </c>
      <c r="B67" s="14" t="s">
        <v>298</v>
      </c>
      <c r="C67" s="3" t="s">
        <v>299</v>
      </c>
      <c r="D67" s="14" t="s">
        <v>16</v>
      </c>
      <c r="E67" s="7">
        <f t="shared" si="0"/>
        <v>8</v>
      </c>
      <c r="F67" s="174">
        <v>69300</v>
      </c>
      <c r="G67" s="175">
        <f t="shared" si="1"/>
        <v>0</v>
      </c>
      <c r="H67" s="174">
        <v>69300</v>
      </c>
      <c r="I67" s="157">
        <f t="shared" si="2"/>
        <v>554400</v>
      </c>
      <c r="L67" s="30">
        <v>5</v>
      </c>
      <c r="M67" s="31" t="e">
        <f>L67*#REF!</f>
        <v>#REF!</v>
      </c>
      <c r="N67" s="32"/>
      <c r="O67" s="33" t="e">
        <f>N67*#REF!</f>
        <v>#REF!</v>
      </c>
      <c r="P67" s="34">
        <v>3</v>
      </c>
      <c r="Q67" s="35" t="e">
        <f>P67*#REF!</f>
        <v>#REF!</v>
      </c>
      <c r="R67" s="36"/>
      <c r="S67" s="37" t="e">
        <f>R67*#REF!</f>
        <v>#REF!</v>
      </c>
    </row>
    <row r="68" spans="1:19" ht="28.5">
      <c r="A68" s="7">
        <v>60</v>
      </c>
      <c r="B68" s="14" t="s">
        <v>300</v>
      </c>
      <c r="C68" s="3" t="s">
        <v>301</v>
      </c>
      <c r="D68" s="14" t="s">
        <v>16</v>
      </c>
      <c r="E68" s="7">
        <f t="shared" si="0"/>
        <v>10</v>
      </c>
      <c r="F68" s="174">
        <v>27300</v>
      </c>
      <c r="G68" s="175">
        <f t="shared" si="1"/>
        <v>5187</v>
      </c>
      <c r="H68" s="174">
        <v>32487</v>
      </c>
      <c r="I68" s="157">
        <f t="shared" si="2"/>
        <v>324870</v>
      </c>
      <c r="L68" s="30">
        <v>10</v>
      </c>
      <c r="M68" s="31" t="e">
        <f>L68*#REF!</f>
        <v>#REF!</v>
      </c>
      <c r="N68" s="32"/>
      <c r="O68" s="33" t="e">
        <f>N68*#REF!</f>
        <v>#REF!</v>
      </c>
      <c r="P68" s="34"/>
      <c r="Q68" s="35" t="e">
        <f>P68*#REF!</f>
        <v>#REF!</v>
      </c>
      <c r="R68" s="36"/>
      <c r="S68" s="37" t="e">
        <f>R68*#REF!</f>
        <v>#REF!</v>
      </c>
    </row>
    <row r="69" spans="1:19" ht="42.75">
      <c r="A69" s="7">
        <v>61</v>
      </c>
      <c r="B69" s="14" t="s">
        <v>302</v>
      </c>
      <c r="C69" s="3" t="s">
        <v>303</v>
      </c>
      <c r="D69" s="14" t="s">
        <v>172</v>
      </c>
      <c r="E69" s="7">
        <f t="shared" si="0"/>
        <v>10</v>
      </c>
      <c r="F69" s="174">
        <v>73500</v>
      </c>
      <c r="G69" s="175">
        <f t="shared" si="1"/>
        <v>13965</v>
      </c>
      <c r="H69" s="174">
        <v>87465</v>
      </c>
      <c r="I69" s="157">
        <f t="shared" si="2"/>
        <v>874650</v>
      </c>
      <c r="L69" s="30">
        <v>10</v>
      </c>
      <c r="M69" s="31" t="e">
        <f>L69*#REF!</f>
        <v>#REF!</v>
      </c>
      <c r="N69" s="32"/>
      <c r="O69" s="33" t="e">
        <f>N69*#REF!</f>
        <v>#REF!</v>
      </c>
      <c r="P69" s="34"/>
      <c r="Q69" s="35" t="e">
        <f>P69*#REF!</f>
        <v>#REF!</v>
      </c>
      <c r="R69" s="36"/>
      <c r="S69" s="37" t="e">
        <f>R69*#REF!</f>
        <v>#REF!</v>
      </c>
    </row>
    <row r="70" spans="1:19" ht="85.5">
      <c r="A70" s="7">
        <v>62</v>
      </c>
      <c r="B70" s="14" t="s">
        <v>304</v>
      </c>
      <c r="C70" s="3" t="s">
        <v>305</v>
      </c>
      <c r="D70" s="14" t="s">
        <v>306</v>
      </c>
      <c r="E70" s="7">
        <f t="shared" si="0"/>
        <v>1</v>
      </c>
      <c r="F70" s="174">
        <v>11000</v>
      </c>
      <c r="G70" s="175">
        <f t="shared" si="1"/>
        <v>2090</v>
      </c>
      <c r="H70" s="174">
        <v>13090</v>
      </c>
      <c r="I70" s="157">
        <f t="shared" si="2"/>
        <v>13090</v>
      </c>
      <c r="L70" s="30"/>
      <c r="M70" s="31" t="e">
        <f>L70*#REF!</f>
        <v>#REF!</v>
      </c>
      <c r="N70" s="32"/>
      <c r="O70" s="33" t="e">
        <f>N70*#REF!</f>
        <v>#REF!</v>
      </c>
      <c r="P70" s="34">
        <v>1</v>
      </c>
      <c r="Q70" s="35" t="e">
        <f>P70*#REF!</f>
        <v>#REF!</v>
      </c>
      <c r="R70" s="36"/>
      <c r="S70" s="37" t="e">
        <f>R70*#REF!</f>
        <v>#REF!</v>
      </c>
    </row>
    <row r="71" spans="1:19" ht="242.25">
      <c r="A71" s="7">
        <v>63</v>
      </c>
      <c r="B71" s="14" t="s">
        <v>307</v>
      </c>
      <c r="C71" s="3" t="s">
        <v>308</v>
      </c>
      <c r="D71" s="14" t="s">
        <v>309</v>
      </c>
      <c r="E71" s="7">
        <f t="shared" si="0"/>
        <v>10</v>
      </c>
      <c r="F71" s="174">
        <v>38115</v>
      </c>
      <c r="G71" s="175">
        <f t="shared" si="1"/>
        <v>0</v>
      </c>
      <c r="H71" s="174">
        <v>38115</v>
      </c>
      <c r="I71" s="157">
        <f t="shared" si="2"/>
        <v>381150</v>
      </c>
      <c r="L71" s="30">
        <v>10</v>
      </c>
      <c r="M71" s="31" t="e">
        <f>L71*#REF!</f>
        <v>#REF!</v>
      </c>
      <c r="N71" s="32"/>
      <c r="O71" s="33" t="e">
        <f>N71*#REF!</f>
        <v>#REF!</v>
      </c>
      <c r="P71" s="34"/>
      <c r="Q71" s="35" t="e">
        <f>P71*#REF!</f>
        <v>#REF!</v>
      </c>
      <c r="R71" s="36"/>
      <c r="S71" s="37" t="e">
        <f>R71*#REF!</f>
        <v>#REF!</v>
      </c>
    </row>
    <row r="72" spans="1:19" ht="71.25">
      <c r="A72" s="7">
        <v>64</v>
      </c>
      <c r="B72" s="14" t="s">
        <v>310</v>
      </c>
      <c r="C72" s="3" t="s">
        <v>311</v>
      </c>
      <c r="D72" s="14" t="s">
        <v>312</v>
      </c>
      <c r="E72" s="7">
        <f t="shared" si="0"/>
        <v>10</v>
      </c>
      <c r="F72" s="174">
        <v>311850</v>
      </c>
      <c r="G72" s="175">
        <f t="shared" si="1"/>
        <v>0</v>
      </c>
      <c r="H72" s="174">
        <v>311850</v>
      </c>
      <c r="I72" s="157">
        <f t="shared" si="2"/>
        <v>3118500</v>
      </c>
      <c r="L72" s="30">
        <v>10</v>
      </c>
      <c r="M72" s="31" t="e">
        <f>L72*#REF!</f>
        <v>#REF!</v>
      </c>
      <c r="N72" s="32"/>
      <c r="O72" s="33" t="e">
        <f>N72*#REF!</f>
        <v>#REF!</v>
      </c>
      <c r="P72" s="34"/>
      <c r="Q72" s="35" t="e">
        <f>P72*#REF!</f>
        <v>#REF!</v>
      </c>
      <c r="R72" s="36"/>
      <c r="S72" s="37" t="e">
        <f>R72*#REF!</f>
        <v>#REF!</v>
      </c>
    </row>
    <row r="73" spans="1:19" ht="28.5">
      <c r="A73" s="7">
        <v>65</v>
      </c>
      <c r="B73" s="14" t="s">
        <v>313</v>
      </c>
      <c r="C73" s="3" t="s">
        <v>314</v>
      </c>
      <c r="D73" s="14" t="s">
        <v>315</v>
      </c>
      <c r="E73" s="7">
        <f t="shared" si="0"/>
        <v>2</v>
      </c>
      <c r="F73" s="174">
        <v>21600</v>
      </c>
      <c r="G73" s="175">
        <f t="shared" si="1"/>
        <v>4104</v>
      </c>
      <c r="H73" s="174">
        <v>25704</v>
      </c>
      <c r="I73" s="157">
        <f t="shared" si="2"/>
        <v>51408</v>
      </c>
      <c r="L73" s="30">
        <v>2</v>
      </c>
      <c r="M73" s="31" t="e">
        <f>L73*#REF!</f>
        <v>#REF!</v>
      </c>
      <c r="N73" s="32"/>
      <c r="O73" s="33" t="e">
        <f>N73*#REF!</f>
        <v>#REF!</v>
      </c>
      <c r="P73" s="34"/>
      <c r="Q73" s="35" t="e">
        <f>P73*#REF!</f>
        <v>#REF!</v>
      </c>
      <c r="R73" s="36"/>
      <c r="S73" s="37" t="e">
        <f>R73*#REF!</f>
        <v>#REF!</v>
      </c>
    </row>
    <row r="74" spans="1:19" ht="128.25">
      <c r="A74" s="7">
        <v>66</v>
      </c>
      <c r="B74" s="14" t="s">
        <v>316</v>
      </c>
      <c r="C74" s="3" t="s">
        <v>317</v>
      </c>
      <c r="D74" s="14" t="s">
        <v>309</v>
      </c>
      <c r="E74" s="7">
        <f t="shared" ref="E74:E124" si="3">L74+N74+P74+R74</f>
        <v>3</v>
      </c>
      <c r="F74" s="174">
        <v>134400</v>
      </c>
      <c r="G74" s="175">
        <f t="shared" ref="G74:G124" si="4">H74-F74</f>
        <v>0</v>
      </c>
      <c r="H74" s="174">
        <v>134400</v>
      </c>
      <c r="I74" s="157">
        <f t="shared" si="2"/>
        <v>403200</v>
      </c>
      <c r="L74" s="30">
        <v>3</v>
      </c>
      <c r="M74" s="31" t="e">
        <f>L74*#REF!</f>
        <v>#REF!</v>
      </c>
      <c r="N74" s="32"/>
      <c r="O74" s="33" t="e">
        <f>N74*#REF!</f>
        <v>#REF!</v>
      </c>
      <c r="P74" s="34"/>
      <c r="Q74" s="35" t="e">
        <f>P74*#REF!</f>
        <v>#REF!</v>
      </c>
      <c r="R74" s="36"/>
      <c r="S74" s="37" t="e">
        <f>R74*#REF!</f>
        <v>#REF!</v>
      </c>
    </row>
    <row r="75" spans="1:19" ht="199.5">
      <c r="A75" s="7">
        <v>67</v>
      </c>
      <c r="B75" s="14" t="s">
        <v>318</v>
      </c>
      <c r="C75" s="3" t="s">
        <v>319</v>
      </c>
      <c r="D75" s="14" t="s">
        <v>309</v>
      </c>
      <c r="E75" s="7">
        <f t="shared" si="3"/>
        <v>20</v>
      </c>
      <c r="F75" s="174">
        <v>94500</v>
      </c>
      <c r="G75" s="175">
        <f t="shared" si="4"/>
        <v>0</v>
      </c>
      <c r="H75" s="174">
        <v>94500</v>
      </c>
      <c r="I75" s="157">
        <f t="shared" ref="I75:I124" si="5">H75*E75</f>
        <v>1890000</v>
      </c>
      <c r="L75" s="30">
        <v>20</v>
      </c>
      <c r="M75" s="31" t="e">
        <f>L75*#REF!</f>
        <v>#REF!</v>
      </c>
      <c r="N75" s="32"/>
      <c r="O75" s="33" t="e">
        <f>N75*#REF!</f>
        <v>#REF!</v>
      </c>
      <c r="P75" s="34"/>
      <c r="Q75" s="35" t="e">
        <f>P75*#REF!</f>
        <v>#REF!</v>
      </c>
      <c r="R75" s="36"/>
      <c r="S75" s="37" t="e">
        <f>R75*#REF!</f>
        <v>#REF!</v>
      </c>
    </row>
    <row r="76" spans="1:19" ht="54.75" customHeight="1">
      <c r="A76" s="7">
        <v>68</v>
      </c>
      <c r="B76" s="14" t="s">
        <v>320</v>
      </c>
      <c r="C76" s="3" t="s">
        <v>321</v>
      </c>
      <c r="D76" s="14" t="s">
        <v>315</v>
      </c>
      <c r="E76" s="7">
        <f t="shared" si="3"/>
        <v>5</v>
      </c>
      <c r="F76" s="174">
        <v>118650</v>
      </c>
      <c r="G76" s="175">
        <f t="shared" si="4"/>
        <v>0</v>
      </c>
      <c r="H76" s="174">
        <v>118650</v>
      </c>
      <c r="I76" s="157">
        <f t="shared" si="5"/>
        <v>593250</v>
      </c>
      <c r="L76" s="30">
        <v>5</v>
      </c>
      <c r="M76" s="31" t="e">
        <f>L76*#REF!</f>
        <v>#REF!</v>
      </c>
      <c r="N76" s="32"/>
      <c r="O76" s="33" t="e">
        <f>N76*#REF!</f>
        <v>#REF!</v>
      </c>
      <c r="P76" s="34"/>
      <c r="Q76" s="35" t="e">
        <f>P76*#REF!</f>
        <v>#REF!</v>
      </c>
      <c r="R76" s="36"/>
      <c r="S76" s="37" t="e">
        <f>R76*#REF!</f>
        <v>#REF!</v>
      </c>
    </row>
    <row r="77" spans="1:19" ht="28.5">
      <c r="A77" s="7">
        <v>69</v>
      </c>
      <c r="B77" s="14" t="s">
        <v>322</v>
      </c>
      <c r="C77" s="3" t="s">
        <v>323</v>
      </c>
      <c r="D77" s="14" t="s">
        <v>315</v>
      </c>
      <c r="E77" s="7">
        <f t="shared" si="3"/>
        <v>15</v>
      </c>
      <c r="F77" s="174">
        <v>29400</v>
      </c>
      <c r="G77" s="175">
        <f t="shared" si="4"/>
        <v>5586</v>
      </c>
      <c r="H77" s="174">
        <v>34986</v>
      </c>
      <c r="I77" s="157">
        <f t="shared" si="5"/>
        <v>524790</v>
      </c>
      <c r="L77" s="30">
        <v>15</v>
      </c>
      <c r="M77" s="31" t="e">
        <f>L77*#REF!</f>
        <v>#REF!</v>
      </c>
      <c r="N77" s="32"/>
      <c r="O77" s="33" t="e">
        <f>N77*#REF!</f>
        <v>#REF!</v>
      </c>
      <c r="P77" s="34"/>
      <c r="Q77" s="35" t="e">
        <f>P77*#REF!</f>
        <v>#REF!</v>
      </c>
      <c r="R77" s="36"/>
      <c r="S77" s="37" t="e">
        <f>R77*#REF!</f>
        <v>#REF!</v>
      </c>
    </row>
    <row r="78" spans="1:19" ht="99.75">
      <c r="A78" s="7">
        <v>70</v>
      </c>
      <c r="B78" s="14" t="s">
        <v>324</v>
      </c>
      <c r="C78" s="3" t="s">
        <v>325</v>
      </c>
      <c r="D78" s="14" t="s">
        <v>309</v>
      </c>
      <c r="E78" s="7">
        <f t="shared" si="3"/>
        <v>18</v>
      </c>
      <c r="F78" s="174">
        <v>197505</v>
      </c>
      <c r="G78" s="175">
        <f t="shared" si="4"/>
        <v>0</v>
      </c>
      <c r="H78" s="174">
        <v>197505</v>
      </c>
      <c r="I78" s="157">
        <f t="shared" si="5"/>
        <v>3555090</v>
      </c>
      <c r="L78" s="30">
        <v>18</v>
      </c>
      <c r="M78" s="31" t="e">
        <f>L78*#REF!</f>
        <v>#REF!</v>
      </c>
      <c r="N78" s="32"/>
      <c r="O78" s="33" t="e">
        <f>N78*#REF!</f>
        <v>#REF!</v>
      </c>
      <c r="P78" s="34"/>
      <c r="Q78" s="35" t="e">
        <f>P78*#REF!</f>
        <v>#REF!</v>
      </c>
      <c r="R78" s="36"/>
      <c r="S78" s="37" t="e">
        <f>R78*#REF!</f>
        <v>#REF!</v>
      </c>
    </row>
    <row r="79" spans="1:19" ht="128.25">
      <c r="A79" s="7">
        <v>71</v>
      </c>
      <c r="B79" s="14" t="s">
        <v>326</v>
      </c>
      <c r="C79" s="3" t="s">
        <v>327</v>
      </c>
      <c r="D79" s="14" t="s">
        <v>315</v>
      </c>
      <c r="E79" s="7">
        <f t="shared" si="3"/>
        <v>5</v>
      </c>
      <c r="F79" s="174">
        <v>338100</v>
      </c>
      <c r="G79" s="175">
        <f t="shared" si="4"/>
        <v>0</v>
      </c>
      <c r="H79" s="174">
        <v>338100</v>
      </c>
      <c r="I79" s="157">
        <f t="shared" si="5"/>
        <v>1690500</v>
      </c>
      <c r="L79" s="30">
        <v>5</v>
      </c>
      <c r="M79" s="31" t="e">
        <f>L79*#REF!</f>
        <v>#REF!</v>
      </c>
      <c r="N79" s="32"/>
      <c r="O79" s="33" t="e">
        <f>N79*#REF!</f>
        <v>#REF!</v>
      </c>
      <c r="P79" s="34"/>
      <c r="Q79" s="35" t="e">
        <f>P79*#REF!</f>
        <v>#REF!</v>
      </c>
      <c r="R79" s="36"/>
      <c r="S79" s="37" t="e">
        <f>R79*#REF!</f>
        <v>#REF!</v>
      </c>
    </row>
    <row r="80" spans="1:19" ht="85.5">
      <c r="A80" s="7">
        <v>72</v>
      </c>
      <c r="B80" s="14" t="s">
        <v>328</v>
      </c>
      <c r="C80" s="3" t="s">
        <v>329</v>
      </c>
      <c r="D80" s="14" t="s">
        <v>309</v>
      </c>
      <c r="E80" s="7">
        <f t="shared" si="3"/>
        <v>5</v>
      </c>
      <c r="F80" s="174">
        <v>320250</v>
      </c>
      <c r="G80" s="175">
        <f t="shared" si="4"/>
        <v>0</v>
      </c>
      <c r="H80" s="174">
        <v>320250</v>
      </c>
      <c r="I80" s="157">
        <f t="shared" si="5"/>
        <v>1601250</v>
      </c>
      <c r="L80" s="30">
        <v>5</v>
      </c>
      <c r="M80" s="31" t="e">
        <f>L80*#REF!</f>
        <v>#REF!</v>
      </c>
      <c r="N80" s="32"/>
      <c r="O80" s="33" t="e">
        <f>N80*#REF!</f>
        <v>#REF!</v>
      </c>
      <c r="P80" s="34"/>
      <c r="Q80" s="35" t="e">
        <f>P80*#REF!</f>
        <v>#REF!</v>
      </c>
      <c r="R80" s="36"/>
      <c r="S80" s="37" t="e">
        <f>R80*#REF!</f>
        <v>#REF!</v>
      </c>
    </row>
    <row r="81" spans="1:19" ht="42.75">
      <c r="A81" s="7">
        <v>73</v>
      </c>
      <c r="B81" s="14" t="s">
        <v>330</v>
      </c>
      <c r="C81" s="3" t="s">
        <v>331</v>
      </c>
      <c r="D81" s="14" t="s">
        <v>192</v>
      </c>
      <c r="E81" s="7">
        <f t="shared" si="3"/>
        <v>21</v>
      </c>
      <c r="F81" s="174">
        <v>78750</v>
      </c>
      <c r="G81" s="175">
        <f t="shared" si="4"/>
        <v>0</v>
      </c>
      <c r="H81" s="174">
        <v>78750</v>
      </c>
      <c r="I81" s="157">
        <f t="shared" si="5"/>
        <v>1653750</v>
      </c>
      <c r="L81" s="30">
        <v>15</v>
      </c>
      <c r="M81" s="31" t="e">
        <f>L81*#REF!</f>
        <v>#REF!</v>
      </c>
      <c r="N81" s="32"/>
      <c r="O81" s="33" t="e">
        <f>N81*#REF!</f>
        <v>#REF!</v>
      </c>
      <c r="P81" s="34">
        <v>6</v>
      </c>
      <c r="Q81" s="35" t="e">
        <f>P81*#REF!</f>
        <v>#REF!</v>
      </c>
      <c r="R81" s="36"/>
      <c r="S81" s="37" t="e">
        <f>R81*#REF!</f>
        <v>#REF!</v>
      </c>
    </row>
    <row r="82" spans="1:19">
      <c r="A82" s="7">
        <v>74</v>
      </c>
      <c r="B82" s="14" t="s">
        <v>332</v>
      </c>
      <c r="C82" s="3" t="s">
        <v>333</v>
      </c>
      <c r="D82" s="14" t="s">
        <v>16</v>
      </c>
      <c r="E82" s="7">
        <f t="shared" si="3"/>
        <v>10</v>
      </c>
      <c r="F82" s="174">
        <v>37275</v>
      </c>
      <c r="G82" s="175">
        <f t="shared" si="4"/>
        <v>0</v>
      </c>
      <c r="H82" s="174">
        <v>37275</v>
      </c>
      <c r="I82" s="157">
        <f t="shared" si="5"/>
        <v>372750</v>
      </c>
      <c r="L82" s="30">
        <v>10</v>
      </c>
      <c r="M82" s="31" t="e">
        <f>L82*#REF!</f>
        <v>#REF!</v>
      </c>
      <c r="N82" s="32"/>
      <c r="O82" s="33" t="e">
        <f>N82*#REF!</f>
        <v>#REF!</v>
      </c>
      <c r="P82" s="34"/>
      <c r="Q82" s="35" t="e">
        <f>P82*#REF!</f>
        <v>#REF!</v>
      </c>
      <c r="R82" s="36"/>
      <c r="S82" s="37" t="e">
        <f>R82*#REF!</f>
        <v>#REF!</v>
      </c>
    </row>
    <row r="83" spans="1:19" ht="28.5">
      <c r="A83" s="7">
        <v>75</v>
      </c>
      <c r="B83" s="14" t="s">
        <v>334</v>
      </c>
      <c r="C83" s="3" t="s">
        <v>335</v>
      </c>
      <c r="D83" s="14" t="s">
        <v>192</v>
      </c>
      <c r="E83" s="7">
        <f t="shared" si="3"/>
        <v>1</v>
      </c>
      <c r="F83" s="174">
        <v>44200</v>
      </c>
      <c r="G83" s="175">
        <f t="shared" si="4"/>
        <v>8398</v>
      </c>
      <c r="H83" s="174">
        <v>52598</v>
      </c>
      <c r="I83" s="157">
        <f t="shared" si="5"/>
        <v>52598</v>
      </c>
      <c r="L83" s="30">
        <v>1</v>
      </c>
      <c r="M83" s="31" t="e">
        <f>L83*#REF!</f>
        <v>#REF!</v>
      </c>
      <c r="N83" s="32"/>
      <c r="O83" s="33" t="e">
        <f>N83*#REF!</f>
        <v>#REF!</v>
      </c>
      <c r="P83" s="34"/>
      <c r="Q83" s="35" t="e">
        <f>P83*#REF!</f>
        <v>#REF!</v>
      </c>
      <c r="R83" s="36"/>
      <c r="S83" s="37" t="e">
        <f>R83*#REF!</f>
        <v>#REF!</v>
      </c>
    </row>
    <row r="84" spans="1:19" ht="28.5">
      <c r="A84" s="7">
        <v>76</v>
      </c>
      <c r="B84" s="14" t="s">
        <v>336</v>
      </c>
      <c r="C84" s="3" t="s">
        <v>337</v>
      </c>
      <c r="D84" s="14" t="s">
        <v>338</v>
      </c>
      <c r="E84" s="7">
        <f t="shared" si="3"/>
        <v>23</v>
      </c>
      <c r="F84" s="174">
        <v>82700</v>
      </c>
      <c r="G84" s="175">
        <f t="shared" si="4"/>
        <v>15713</v>
      </c>
      <c r="H84" s="174">
        <v>98413</v>
      </c>
      <c r="I84" s="157">
        <f t="shared" si="5"/>
        <v>2263499</v>
      </c>
      <c r="L84" s="30"/>
      <c r="M84" s="31" t="e">
        <f>L84*#REF!</f>
        <v>#REF!</v>
      </c>
      <c r="N84" s="32">
        <v>20</v>
      </c>
      <c r="O84" s="33" t="e">
        <f>N84*#REF!</f>
        <v>#REF!</v>
      </c>
      <c r="P84" s="34">
        <v>3</v>
      </c>
      <c r="Q84" s="35" t="e">
        <f>P84*#REF!</f>
        <v>#REF!</v>
      </c>
      <c r="R84" s="36"/>
      <c r="S84" s="37" t="e">
        <f>R84*#REF!</f>
        <v>#REF!</v>
      </c>
    </row>
    <row r="85" spans="1:19" ht="42.75">
      <c r="A85" s="7">
        <v>77</v>
      </c>
      <c r="B85" s="14" t="s">
        <v>339</v>
      </c>
      <c r="C85" s="3" t="s">
        <v>340</v>
      </c>
      <c r="D85" s="14" t="s">
        <v>192</v>
      </c>
      <c r="E85" s="7">
        <f t="shared" si="3"/>
        <v>9</v>
      </c>
      <c r="F85" s="174">
        <v>510000</v>
      </c>
      <c r="G85" s="175">
        <f t="shared" si="4"/>
        <v>0</v>
      </c>
      <c r="H85" s="174">
        <v>510000</v>
      </c>
      <c r="I85" s="157">
        <f t="shared" si="5"/>
        <v>4590000</v>
      </c>
      <c r="L85" s="30">
        <v>9</v>
      </c>
      <c r="M85" s="31" t="e">
        <f>L85*#REF!</f>
        <v>#REF!</v>
      </c>
      <c r="N85" s="32"/>
      <c r="O85" s="33" t="e">
        <f>N85*#REF!</f>
        <v>#REF!</v>
      </c>
      <c r="P85" s="34"/>
      <c r="Q85" s="35" t="e">
        <f>P85*#REF!</f>
        <v>#REF!</v>
      </c>
      <c r="R85" s="36"/>
      <c r="S85" s="37" t="e">
        <f>R85*#REF!</f>
        <v>#REF!</v>
      </c>
    </row>
    <row r="86" spans="1:19" ht="42.75">
      <c r="A86" s="7">
        <v>78</v>
      </c>
      <c r="B86" s="14" t="s">
        <v>341</v>
      </c>
      <c r="C86" s="3" t="s">
        <v>342</v>
      </c>
      <c r="D86" s="14" t="s">
        <v>309</v>
      </c>
      <c r="E86" s="7">
        <f t="shared" si="3"/>
        <v>5</v>
      </c>
      <c r="F86" s="174">
        <v>57000</v>
      </c>
      <c r="G86" s="175">
        <f t="shared" si="4"/>
        <v>0</v>
      </c>
      <c r="H86" s="174">
        <v>57000</v>
      </c>
      <c r="I86" s="157">
        <f t="shared" si="5"/>
        <v>285000</v>
      </c>
      <c r="L86" s="30">
        <v>5</v>
      </c>
      <c r="M86" s="31" t="e">
        <f>L86*#REF!</f>
        <v>#REF!</v>
      </c>
      <c r="N86" s="32"/>
      <c r="O86" s="33" t="e">
        <f>N86*#REF!</f>
        <v>#REF!</v>
      </c>
      <c r="P86" s="34"/>
      <c r="Q86" s="35" t="e">
        <f>P86*#REF!</f>
        <v>#REF!</v>
      </c>
      <c r="R86" s="36"/>
      <c r="S86" s="37" t="e">
        <f>R86*#REF!</f>
        <v>#REF!</v>
      </c>
    </row>
    <row r="87" spans="1:19" ht="57">
      <c r="A87" s="7">
        <v>79</v>
      </c>
      <c r="B87" s="14" t="s">
        <v>343</v>
      </c>
      <c r="C87" s="3" t="s">
        <v>344</v>
      </c>
      <c r="D87" s="14" t="s">
        <v>306</v>
      </c>
      <c r="E87" s="7">
        <f t="shared" si="3"/>
        <v>3</v>
      </c>
      <c r="F87" s="174">
        <v>54600</v>
      </c>
      <c r="G87" s="175">
        <f t="shared" si="4"/>
        <v>10374</v>
      </c>
      <c r="H87" s="174">
        <v>64974</v>
      </c>
      <c r="I87" s="157">
        <f t="shared" si="5"/>
        <v>194922</v>
      </c>
      <c r="L87" s="30"/>
      <c r="M87" s="31" t="e">
        <f>L87*#REF!</f>
        <v>#REF!</v>
      </c>
      <c r="N87" s="32"/>
      <c r="O87" s="33" t="e">
        <f>N87*#REF!</f>
        <v>#REF!</v>
      </c>
      <c r="P87" s="34">
        <v>3</v>
      </c>
      <c r="Q87" s="35" t="e">
        <f>P87*#REF!</f>
        <v>#REF!</v>
      </c>
      <c r="R87" s="36"/>
      <c r="S87" s="37" t="e">
        <f>R87*#REF!</f>
        <v>#REF!</v>
      </c>
    </row>
    <row r="88" spans="1:19" ht="71.25">
      <c r="A88" s="7">
        <v>80</v>
      </c>
      <c r="B88" s="14" t="s">
        <v>345</v>
      </c>
      <c r="C88" s="3" t="s">
        <v>346</v>
      </c>
      <c r="D88" s="14" t="s">
        <v>306</v>
      </c>
      <c r="E88" s="7">
        <f t="shared" si="3"/>
        <v>2</v>
      </c>
      <c r="F88" s="174">
        <v>67200</v>
      </c>
      <c r="G88" s="175">
        <f t="shared" si="4"/>
        <v>12768</v>
      </c>
      <c r="H88" s="174">
        <v>79968</v>
      </c>
      <c r="I88" s="157">
        <f t="shared" si="5"/>
        <v>159936</v>
      </c>
      <c r="L88" s="30"/>
      <c r="M88" s="31" t="e">
        <f>L88*#REF!</f>
        <v>#REF!</v>
      </c>
      <c r="N88" s="32"/>
      <c r="O88" s="33" t="e">
        <f>N88*#REF!</f>
        <v>#REF!</v>
      </c>
      <c r="P88" s="34">
        <v>2</v>
      </c>
      <c r="Q88" s="35" t="e">
        <f>P88*#REF!</f>
        <v>#REF!</v>
      </c>
      <c r="R88" s="36"/>
      <c r="S88" s="37" t="e">
        <f>R88*#REF!</f>
        <v>#REF!</v>
      </c>
    </row>
    <row r="89" spans="1:19" ht="71.25">
      <c r="A89" s="7">
        <v>81</v>
      </c>
      <c r="B89" s="14" t="s">
        <v>347</v>
      </c>
      <c r="C89" s="3" t="s">
        <v>348</v>
      </c>
      <c r="D89" s="14" t="s">
        <v>306</v>
      </c>
      <c r="E89" s="7">
        <f t="shared" si="3"/>
        <v>8</v>
      </c>
      <c r="F89" s="174">
        <v>71000</v>
      </c>
      <c r="G89" s="175">
        <f t="shared" si="4"/>
        <v>13490</v>
      </c>
      <c r="H89" s="174">
        <v>84490</v>
      </c>
      <c r="I89" s="157">
        <f t="shared" si="5"/>
        <v>675920</v>
      </c>
      <c r="L89" s="30">
        <v>5</v>
      </c>
      <c r="M89" s="31" t="e">
        <f>L89*#REF!</f>
        <v>#REF!</v>
      </c>
      <c r="N89" s="32"/>
      <c r="O89" s="33" t="e">
        <f>N89*#REF!</f>
        <v>#REF!</v>
      </c>
      <c r="P89" s="34">
        <v>3</v>
      </c>
      <c r="Q89" s="35" t="e">
        <f>P89*#REF!</f>
        <v>#REF!</v>
      </c>
      <c r="R89" s="36"/>
      <c r="S89" s="37" t="e">
        <f>R89*#REF!</f>
        <v>#REF!</v>
      </c>
    </row>
    <row r="90" spans="1:19" ht="71.25">
      <c r="A90" s="7">
        <v>82</v>
      </c>
      <c r="B90" s="14" t="s">
        <v>349</v>
      </c>
      <c r="C90" s="3" t="s">
        <v>350</v>
      </c>
      <c r="D90" s="14" t="s">
        <v>351</v>
      </c>
      <c r="E90" s="7">
        <f t="shared" si="3"/>
        <v>2</v>
      </c>
      <c r="F90" s="174">
        <v>199500</v>
      </c>
      <c r="G90" s="175">
        <f t="shared" si="4"/>
        <v>0</v>
      </c>
      <c r="H90" s="174">
        <v>199500</v>
      </c>
      <c r="I90" s="157">
        <f t="shared" si="5"/>
        <v>399000</v>
      </c>
      <c r="L90" s="30">
        <v>2</v>
      </c>
      <c r="M90" s="31" t="e">
        <f>L90*#REF!</f>
        <v>#REF!</v>
      </c>
      <c r="N90" s="32"/>
      <c r="O90" s="33" t="e">
        <f>N90*#REF!</f>
        <v>#REF!</v>
      </c>
      <c r="P90" s="34"/>
      <c r="Q90" s="35" t="e">
        <f>P90*#REF!</f>
        <v>#REF!</v>
      </c>
      <c r="R90" s="36"/>
      <c r="S90" s="37" t="e">
        <f>R90*#REF!</f>
        <v>#REF!</v>
      </c>
    </row>
    <row r="91" spans="1:19" ht="42.75">
      <c r="A91" s="7">
        <v>83</v>
      </c>
      <c r="B91" s="14" t="s">
        <v>352</v>
      </c>
      <c r="C91" s="3" t="s">
        <v>353</v>
      </c>
      <c r="D91" s="14" t="s">
        <v>351</v>
      </c>
      <c r="E91" s="7">
        <f t="shared" si="3"/>
        <v>2</v>
      </c>
      <c r="F91" s="174">
        <v>79800</v>
      </c>
      <c r="G91" s="175">
        <f t="shared" si="4"/>
        <v>15162</v>
      </c>
      <c r="H91" s="174">
        <v>94962</v>
      </c>
      <c r="I91" s="157">
        <f t="shared" si="5"/>
        <v>189924</v>
      </c>
      <c r="L91" s="30">
        <v>2</v>
      </c>
      <c r="M91" s="31" t="e">
        <f>L91*#REF!</f>
        <v>#REF!</v>
      </c>
      <c r="N91" s="32"/>
      <c r="O91" s="33" t="e">
        <f>N91*#REF!</f>
        <v>#REF!</v>
      </c>
      <c r="P91" s="34"/>
      <c r="Q91" s="35" t="e">
        <f>P91*#REF!</f>
        <v>#REF!</v>
      </c>
      <c r="R91" s="36"/>
      <c r="S91" s="37" t="e">
        <f>R91*#REF!</f>
        <v>#REF!</v>
      </c>
    </row>
    <row r="92" spans="1:19" ht="99.75">
      <c r="A92" s="7">
        <v>84</v>
      </c>
      <c r="B92" s="14" t="s">
        <v>354</v>
      </c>
      <c r="C92" s="3" t="s">
        <v>355</v>
      </c>
      <c r="D92" s="14" t="s">
        <v>309</v>
      </c>
      <c r="E92" s="7">
        <f t="shared" si="3"/>
        <v>30</v>
      </c>
      <c r="F92" s="174">
        <v>53550</v>
      </c>
      <c r="G92" s="175">
        <f t="shared" si="4"/>
        <v>0</v>
      </c>
      <c r="H92" s="174">
        <v>53550</v>
      </c>
      <c r="I92" s="157">
        <f t="shared" si="5"/>
        <v>1606500</v>
      </c>
      <c r="L92" s="30">
        <v>30</v>
      </c>
      <c r="M92" s="31" t="e">
        <f>L92*#REF!</f>
        <v>#REF!</v>
      </c>
      <c r="N92" s="32"/>
      <c r="O92" s="33" t="e">
        <f>N92*#REF!</f>
        <v>#REF!</v>
      </c>
      <c r="P92" s="34"/>
      <c r="Q92" s="35" t="e">
        <f>P92*#REF!</f>
        <v>#REF!</v>
      </c>
      <c r="R92" s="36"/>
      <c r="S92" s="37" t="e">
        <f>R92*#REF!</f>
        <v>#REF!</v>
      </c>
    </row>
    <row r="93" spans="1:19" ht="57">
      <c r="A93" s="7">
        <v>85</v>
      </c>
      <c r="B93" s="14" t="s">
        <v>356</v>
      </c>
      <c r="C93" s="3" t="s">
        <v>357</v>
      </c>
      <c r="D93" s="14" t="s">
        <v>309</v>
      </c>
      <c r="E93" s="7">
        <f t="shared" si="3"/>
        <v>8</v>
      </c>
      <c r="F93" s="174">
        <v>162750</v>
      </c>
      <c r="G93" s="175">
        <f t="shared" si="4"/>
        <v>0</v>
      </c>
      <c r="H93" s="174">
        <v>162750</v>
      </c>
      <c r="I93" s="157">
        <f t="shared" si="5"/>
        <v>1302000</v>
      </c>
      <c r="L93" s="30">
        <v>8</v>
      </c>
      <c r="M93" s="31" t="e">
        <f>L93*#REF!</f>
        <v>#REF!</v>
      </c>
      <c r="N93" s="32"/>
      <c r="O93" s="33" t="e">
        <f>N93*#REF!</f>
        <v>#REF!</v>
      </c>
      <c r="P93" s="34"/>
      <c r="Q93" s="35" t="e">
        <f>P93*#REF!</f>
        <v>#REF!</v>
      </c>
      <c r="R93" s="36"/>
      <c r="S93" s="37" t="e">
        <f>R93*#REF!</f>
        <v>#REF!</v>
      </c>
    </row>
    <row r="94" spans="1:19" ht="28.5">
      <c r="A94" s="7">
        <v>86</v>
      </c>
      <c r="B94" s="14" t="s">
        <v>358</v>
      </c>
      <c r="C94" s="3" t="s">
        <v>359</v>
      </c>
      <c r="D94" s="14" t="s">
        <v>309</v>
      </c>
      <c r="E94" s="7">
        <f t="shared" si="3"/>
        <v>6</v>
      </c>
      <c r="F94" s="174">
        <v>239400</v>
      </c>
      <c r="G94" s="175">
        <f t="shared" si="4"/>
        <v>0</v>
      </c>
      <c r="H94" s="174">
        <v>239400</v>
      </c>
      <c r="I94" s="157">
        <f t="shared" si="5"/>
        <v>1436400</v>
      </c>
      <c r="L94" s="30">
        <v>6</v>
      </c>
      <c r="M94" s="31" t="e">
        <f>L94*#REF!</f>
        <v>#REF!</v>
      </c>
      <c r="N94" s="32"/>
      <c r="O94" s="33" t="e">
        <f>N94*#REF!</f>
        <v>#REF!</v>
      </c>
      <c r="P94" s="34"/>
      <c r="Q94" s="35" t="e">
        <f>P94*#REF!</f>
        <v>#REF!</v>
      </c>
      <c r="R94" s="36"/>
      <c r="S94" s="37" t="e">
        <f>R94*#REF!</f>
        <v>#REF!</v>
      </c>
    </row>
    <row r="95" spans="1:19" ht="57">
      <c r="A95" s="7">
        <v>87</v>
      </c>
      <c r="B95" s="14" t="s">
        <v>360</v>
      </c>
      <c r="C95" s="3" t="s">
        <v>361</v>
      </c>
      <c r="D95" s="14" t="s">
        <v>215</v>
      </c>
      <c r="E95" s="7">
        <f t="shared" si="3"/>
        <v>15</v>
      </c>
      <c r="F95" s="174">
        <v>64050</v>
      </c>
      <c r="G95" s="175">
        <f t="shared" si="4"/>
        <v>0</v>
      </c>
      <c r="H95" s="174">
        <v>64050</v>
      </c>
      <c r="I95" s="157">
        <f t="shared" si="5"/>
        <v>960750</v>
      </c>
      <c r="L95" s="30">
        <v>15</v>
      </c>
      <c r="M95" s="31" t="e">
        <f>L95*#REF!</f>
        <v>#REF!</v>
      </c>
      <c r="N95" s="32"/>
      <c r="O95" s="33" t="e">
        <f>N95*#REF!</f>
        <v>#REF!</v>
      </c>
      <c r="P95" s="34"/>
      <c r="Q95" s="35" t="e">
        <f>P95*#REF!</f>
        <v>#REF!</v>
      </c>
      <c r="R95" s="36"/>
      <c r="S95" s="37" t="e">
        <f>R95*#REF!</f>
        <v>#REF!</v>
      </c>
    </row>
    <row r="96" spans="1:19" ht="85.5">
      <c r="A96" s="7">
        <v>88</v>
      </c>
      <c r="B96" s="14" t="s">
        <v>362</v>
      </c>
      <c r="C96" s="3" t="s">
        <v>363</v>
      </c>
      <c r="D96" s="14" t="s">
        <v>16</v>
      </c>
      <c r="E96" s="7">
        <f t="shared" si="3"/>
        <v>4</v>
      </c>
      <c r="F96" s="174">
        <v>199500</v>
      </c>
      <c r="G96" s="175">
        <f t="shared" si="4"/>
        <v>0</v>
      </c>
      <c r="H96" s="174">
        <v>199500</v>
      </c>
      <c r="I96" s="157">
        <f t="shared" si="5"/>
        <v>798000</v>
      </c>
      <c r="L96" s="30"/>
      <c r="M96" s="31" t="e">
        <f>L96*#REF!</f>
        <v>#REF!</v>
      </c>
      <c r="N96" s="32"/>
      <c r="O96" s="33" t="e">
        <f>N96*#REF!</f>
        <v>#REF!</v>
      </c>
      <c r="P96" s="34">
        <v>4</v>
      </c>
      <c r="Q96" s="35" t="e">
        <f>P96*#REF!</f>
        <v>#REF!</v>
      </c>
      <c r="R96" s="36"/>
      <c r="S96" s="37" t="e">
        <f>R96*#REF!</f>
        <v>#REF!</v>
      </c>
    </row>
    <row r="97" spans="1:19" ht="28.5">
      <c r="A97" s="7">
        <v>89</v>
      </c>
      <c r="B97" s="14" t="s">
        <v>69</v>
      </c>
      <c r="C97" s="3" t="s">
        <v>70</v>
      </c>
      <c r="D97" s="14" t="s">
        <v>22</v>
      </c>
      <c r="E97" s="7">
        <f t="shared" si="3"/>
        <v>8</v>
      </c>
      <c r="F97" s="174">
        <v>42000</v>
      </c>
      <c r="G97" s="175">
        <f t="shared" si="4"/>
        <v>0</v>
      </c>
      <c r="H97" s="174">
        <v>42000</v>
      </c>
      <c r="I97" s="157">
        <f t="shared" si="5"/>
        <v>336000</v>
      </c>
      <c r="L97" s="30">
        <v>8</v>
      </c>
      <c r="M97" s="31" t="e">
        <f>L97*#REF!</f>
        <v>#REF!</v>
      </c>
      <c r="N97" s="32"/>
      <c r="O97" s="33" t="e">
        <f>N97*#REF!</f>
        <v>#REF!</v>
      </c>
      <c r="P97" s="34"/>
      <c r="Q97" s="35" t="e">
        <f>P97*#REF!</f>
        <v>#REF!</v>
      </c>
      <c r="R97" s="36"/>
      <c r="S97" s="37" t="e">
        <f>R97*#REF!</f>
        <v>#REF!</v>
      </c>
    </row>
    <row r="98" spans="1:19" ht="85.5">
      <c r="A98" s="7">
        <v>90</v>
      </c>
      <c r="B98" s="14" t="s">
        <v>364</v>
      </c>
      <c r="C98" s="3" t="s">
        <v>365</v>
      </c>
      <c r="D98" s="14" t="s">
        <v>366</v>
      </c>
      <c r="E98" s="7">
        <f t="shared" si="3"/>
        <v>8</v>
      </c>
      <c r="F98" s="174">
        <v>126000</v>
      </c>
      <c r="G98" s="175">
        <f t="shared" si="4"/>
        <v>6300</v>
      </c>
      <c r="H98" s="174">
        <v>132300</v>
      </c>
      <c r="I98" s="157">
        <f t="shared" si="5"/>
        <v>1058400</v>
      </c>
      <c r="L98" s="30">
        <v>8</v>
      </c>
      <c r="M98" s="31" t="e">
        <f>L98*#REF!</f>
        <v>#REF!</v>
      </c>
      <c r="N98" s="32"/>
      <c r="O98" s="33" t="e">
        <f>N98*#REF!</f>
        <v>#REF!</v>
      </c>
      <c r="P98" s="34"/>
      <c r="Q98" s="35" t="e">
        <f>P98*#REF!</f>
        <v>#REF!</v>
      </c>
      <c r="R98" s="36"/>
      <c r="S98" s="37" t="e">
        <f>R98*#REF!</f>
        <v>#REF!</v>
      </c>
    </row>
    <row r="99" spans="1:19" ht="99.75">
      <c r="A99" s="7">
        <v>91</v>
      </c>
      <c r="B99" s="14" t="s">
        <v>367</v>
      </c>
      <c r="C99" s="3" t="s">
        <v>368</v>
      </c>
      <c r="D99" s="14" t="s">
        <v>16</v>
      </c>
      <c r="E99" s="7">
        <f t="shared" si="3"/>
        <v>16</v>
      </c>
      <c r="F99" s="174">
        <v>207900</v>
      </c>
      <c r="G99" s="175">
        <f t="shared" si="4"/>
        <v>0</v>
      </c>
      <c r="H99" s="174">
        <v>207900</v>
      </c>
      <c r="I99" s="157">
        <f t="shared" si="5"/>
        <v>3326400</v>
      </c>
      <c r="L99" s="30">
        <v>10</v>
      </c>
      <c r="M99" s="31" t="e">
        <f>L99*#REF!</f>
        <v>#REF!</v>
      </c>
      <c r="N99" s="32"/>
      <c r="O99" s="33" t="e">
        <f>N99*#REF!</f>
        <v>#REF!</v>
      </c>
      <c r="P99" s="34">
        <v>6</v>
      </c>
      <c r="Q99" s="35" t="e">
        <f>P99*#REF!</f>
        <v>#REF!</v>
      </c>
      <c r="R99" s="36"/>
      <c r="S99" s="37" t="e">
        <f>R99*#REF!</f>
        <v>#REF!</v>
      </c>
    </row>
    <row r="100" spans="1:19" ht="185.25">
      <c r="A100" s="7">
        <v>92</v>
      </c>
      <c r="B100" s="14" t="s">
        <v>369</v>
      </c>
      <c r="C100" s="3" t="s">
        <v>370</v>
      </c>
      <c r="D100" s="14" t="s">
        <v>16</v>
      </c>
      <c r="E100" s="7">
        <f t="shared" si="3"/>
        <v>20</v>
      </c>
      <c r="F100" s="174">
        <v>487200</v>
      </c>
      <c r="G100" s="175">
        <f t="shared" si="4"/>
        <v>0</v>
      </c>
      <c r="H100" s="174">
        <v>487200</v>
      </c>
      <c r="I100" s="157">
        <f t="shared" si="5"/>
        <v>9744000</v>
      </c>
      <c r="L100" s="30">
        <v>10</v>
      </c>
      <c r="M100" s="31" t="e">
        <f>L100*#REF!</f>
        <v>#REF!</v>
      </c>
      <c r="N100" s="32"/>
      <c r="O100" s="33" t="e">
        <f>N100*#REF!</f>
        <v>#REF!</v>
      </c>
      <c r="P100" s="34">
        <v>10</v>
      </c>
      <c r="Q100" s="35" t="e">
        <f>P100*#REF!</f>
        <v>#REF!</v>
      </c>
      <c r="R100" s="36"/>
      <c r="S100" s="37" t="e">
        <f>R100*#REF!</f>
        <v>#REF!</v>
      </c>
    </row>
    <row r="101" spans="1:19" ht="42.75">
      <c r="A101" s="7">
        <v>93</v>
      </c>
      <c r="B101" s="14" t="s">
        <v>77</v>
      </c>
      <c r="C101" s="3" t="s">
        <v>78</v>
      </c>
      <c r="D101" s="14" t="s">
        <v>22</v>
      </c>
      <c r="E101" s="7">
        <f t="shared" si="3"/>
        <v>4</v>
      </c>
      <c r="F101" s="174">
        <v>325500</v>
      </c>
      <c r="G101" s="175">
        <f t="shared" si="4"/>
        <v>0</v>
      </c>
      <c r="H101" s="174">
        <v>325500</v>
      </c>
      <c r="I101" s="157">
        <f t="shared" si="5"/>
        <v>1302000</v>
      </c>
      <c r="L101" s="30">
        <v>4</v>
      </c>
      <c r="M101" s="31" t="e">
        <f>L101*#REF!</f>
        <v>#REF!</v>
      </c>
      <c r="N101" s="32"/>
      <c r="O101" s="33" t="e">
        <f>N101*#REF!</f>
        <v>#REF!</v>
      </c>
      <c r="P101" s="34"/>
      <c r="Q101" s="35" t="e">
        <f>P101*#REF!</f>
        <v>#REF!</v>
      </c>
      <c r="R101" s="36"/>
      <c r="S101" s="37" t="e">
        <f>R101*#REF!</f>
        <v>#REF!</v>
      </c>
    </row>
    <row r="102" spans="1:19" ht="199.5">
      <c r="A102" s="7">
        <v>94</v>
      </c>
      <c r="B102" s="14" t="s">
        <v>83</v>
      </c>
      <c r="C102" s="3" t="s">
        <v>84</v>
      </c>
      <c r="D102" s="14" t="s">
        <v>85</v>
      </c>
      <c r="E102" s="7">
        <f t="shared" si="3"/>
        <v>5</v>
      </c>
      <c r="F102" s="174">
        <v>321300</v>
      </c>
      <c r="G102" s="175">
        <f t="shared" si="4"/>
        <v>61047</v>
      </c>
      <c r="H102" s="174">
        <v>382347</v>
      </c>
      <c r="I102" s="157">
        <f t="shared" si="5"/>
        <v>1911735</v>
      </c>
      <c r="L102" s="30">
        <v>5</v>
      </c>
      <c r="M102" s="31" t="e">
        <f>L102*#REF!</f>
        <v>#REF!</v>
      </c>
      <c r="N102" s="32"/>
      <c r="O102" s="33" t="e">
        <f>N102*#REF!</f>
        <v>#REF!</v>
      </c>
      <c r="P102" s="34"/>
      <c r="Q102" s="35" t="e">
        <f>P102*#REF!</f>
        <v>#REF!</v>
      </c>
      <c r="R102" s="36"/>
      <c r="S102" s="37" t="e">
        <f>R102*#REF!</f>
        <v>#REF!</v>
      </c>
    </row>
    <row r="103" spans="1:19" ht="71.25">
      <c r="A103" s="7">
        <v>95</v>
      </c>
      <c r="B103" s="14" t="s">
        <v>371</v>
      </c>
      <c r="C103" s="3" t="s">
        <v>372</v>
      </c>
      <c r="D103" s="14" t="s">
        <v>22</v>
      </c>
      <c r="E103" s="7">
        <f t="shared" si="3"/>
        <v>4</v>
      </c>
      <c r="F103" s="174">
        <v>160000</v>
      </c>
      <c r="G103" s="175">
        <f t="shared" si="4"/>
        <v>8000</v>
      </c>
      <c r="H103" s="174">
        <v>168000</v>
      </c>
      <c r="I103" s="157">
        <f t="shared" si="5"/>
        <v>672000</v>
      </c>
      <c r="L103" s="30">
        <v>4</v>
      </c>
      <c r="M103" s="31" t="e">
        <f>L103*#REF!</f>
        <v>#REF!</v>
      </c>
      <c r="N103" s="32"/>
      <c r="O103" s="33" t="e">
        <f>N103*#REF!</f>
        <v>#REF!</v>
      </c>
      <c r="P103" s="34"/>
      <c r="Q103" s="35" t="e">
        <f>P103*#REF!</f>
        <v>#REF!</v>
      </c>
      <c r="R103" s="36"/>
      <c r="S103" s="37" t="e">
        <f>R103*#REF!</f>
        <v>#REF!</v>
      </c>
    </row>
    <row r="104" spans="1:19" ht="28.5">
      <c r="A104" s="7">
        <v>96</v>
      </c>
      <c r="B104" s="14" t="s">
        <v>373</v>
      </c>
      <c r="C104" s="3" t="s">
        <v>374</v>
      </c>
      <c r="D104" s="14" t="s">
        <v>16</v>
      </c>
      <c r="E104" s="7">
        <f t="shared" si="3"/>
        <v>4</v>
      </c>
      <c r="F104" s="174">
        <v>61000</v>
      </c>
      <c r="G104" s="175">
        <f t="shared" si="4"/>
        <v>11590</v>
      </c>
      <c r="H104" s="174">
        <v>72590</v>
      </c>
      <c r="I104" s="157">
        <f t="shared" si="5"/>
        <v>290360</v>
      </c>
      <c r="L104" s="30"/>
      <c r="M104" s="31" t="e">
        <f>L104*#REF!</f>
        <v>#REF!</v>
      </c>
      <c r="N104" s="32">
        <v>4</v>
      </c>
      <c r="O104" s="33" t="e">
        <f>N104*#REF!</f>
        <v>#REF!</v>
      </c>
      <c r="P104" s="34"/>
      <c r="Q104" s="35" t="e">
        <f>P104*#REF!</f>
        <v>#REF!</v>
      </c>
      <c r="R104" s="36"/>
      <c r="S104" s="37" t="e">
        <f>R104*#REF!</f>
        <v>#REF!</v>
      </c>
    </row>
    <row r="105" spans="1:19" ht="42.75">
      <c r="A105" s="7">
        <v>97</v>
      </c>
      <c r="B105" s="14" t="s">
        <v>375</v>
      </c>
      <c r="C105" s="3" t="s">
        <v>376</v>
      </c>
      <c r="D105" s="14" t="s">
        <v>16</v>
      </c>
      <c r="E105" s="7">
        <f t="shared" si="3"/>
        <v>20</v>
      </c>
      <c r="F105" s="174">
        <v>28300</v>
      </c>
      <c r="G105" s="175">
        <f t="shared" si="4"/>
        <v>1415</v>
      </c>
      <c r="H105" s="174">
        <v>29715</v>
      </c>
      <c r="I105" s="157">
        <f t="shared" si="5"/>
        <v>594300</v>
      </c>
      <c r="L105" s="30"/>
      <c r="M105" s="31" t="e">
        <f>L105*#REF!</f>
        <v>#REF!</v>
      </c>
      <c r="N105" s="32"/>
      <c r="O105" s="33" t="e">
        <f>N105*#REF!</f>
        <v>#REF!</v>
      </c>
      <c r="P105" s="34">
        <v>20</v>
      </c>
      <c r="Q105" s="35" t="e">
        <f>P105*#REF!</f>
        <v>#REF!</v>
      </c>
      <c r="R105" s="36"/>
      <c r="S105" s="37" t="e">
        <f>R105*#REF!</f>
        <v>#REF!</v>
      </c>
    </row>
    <row r="106" spans="1:19" ht="42.75">
      <c r="A106" s="7">
        <v>98</v>
      </c>
      <c r="B106" s="14" t="s">
        <v>31</v>
      </c>
      <c r="C106" s="3" t="s">
        <v>377</v>
      </c>
      <c r="D106" s="14" t="s">
        <v>33</v>
      </c>
      <c r="E106" s="7">
        <f t="shared" si="3"/>
        <v>8</v>
      </c>
      <c r="F106" s="174">
        <v>65100</v>
      </c>
      <c r="G106" s="175">
        <f t="shared" si="4"/>
        <v>0</v>
      </c>
      <c r="H106" s="174">
        <v>65100</v>
      </c>
      <c r="I106" s="157">
        <f t="shared" si="5"/>
        <v>520800</v>
      </c>
      <c r="L106" s="30">
        <v>8</v>
      </c>
      <c r="M106" s="31" t="e">
        <f>L106*#REF!</f>
        <v>#REF!</v>
      </c>
      <c r="N106" s="32"/>
      <c r="O106" s="33" t="e">
        <f>N106*#REF!</f>
        <v>#REF!</v>
      </c>
      <c r="P106" s="34"/>
      <c r="Q106" s="35" t="e">
        <f>P106*#REF!</f>
        <v>#REF!</v>
      </c>
      <c r="R106" s="36"/>
      <c r="S106" s="37" t="e">
        <f>R106*#REF!</f>
        <v>#REF!</v>
      </c>
    </row>
    <row r="107" spans="1:19" ht="99.75">
      <c r="A107" s="7">
        <v>99</v>
      </c>
      <c r="B107" s="14" t="s">
        <v>378</v>
      </c>
      <c r="C107" s="3" t="s">
        <v>379</v>
      </c>
      <c r="D107" s="14" t="s">
        <v>22</v>
      </c>
      <c r="E107" s="7">
        <f t="shared" si="3"/>
        <v>48</v>
      </c>
      <c r="F107" s="174">
        <v>150000</v>
      </c>
      <c r="G107" s="175">
        <f t="shared" si="4"/>
        <v>7500</v>
      </c>
      <c r="H107" s="174">
        <v>157500</v>
      </c>
      <c r="I107" s="157">
        <f t="shared" si="5"/>
        <v>7560000</v>
      </c>
      <c r="L107" s="30"/>
      <c r="M107" s="31" t="e">
        <f>L107*#REF!</f>
        <v>#REF!</v>
      </c>
      <c r="N107" s="32"/>
      <c r="O107" s="33" t="e">
        <f>N107*#REF!</f>
        <v>#REF!</v>
      </c>
      <c r="P107" s="34"/>
      <c r="Q107" s="35" t="e">
        <f>P107*#REF!</f>
        <v>#REF!</v>
      </c>
      <c r="R107" s="36">
        <v>48</v>
      </c>
      <c r="S107" s="37" t="e">
        <f>R107*#REF!</f>
        <v>#REF!</v>
      </c>
    </row>
    <row r="108" spans="1:19" ht="42.75">
      <c r="A108" s="7">
        <v>100</v>
      </c>
      <c r="B108" s="14" t="s">
        <v>380</v>
      </c>
      <c r="C108" s="3" t="s">
        <v>381</v>
      </c>
      <c r="D108" s="14" t="s">
        <v>382</v>
      </c>
      <c r="E108" s="7">
        <f t="shared" si="3"/>
        <v>8</v>
      </c>
      <c r="F108" s="174">
        <v>44100</v>
      </c>
      <c r="G108" s="175">
        <f t="shared" si="4"/>
        <v>2205</v>
      </c>
      <c r="H108" s="174">
        <v>46305</v>
      </c>
      <c r="I108" s="157">
        <f t="shared" si="5"/>
        <v>370440</v>
      </c>
      <c r="L108" s="30">
        <v>8</v>
      </c>
      <c r="M108" s="31" t="e">
        <f>L108*#REF!</f>
        <v>#REF!</v>
      </c>
      <c r="N108" s="32"/>
      <c r="O108" s="33" t="e">
        <f>N108*#REF!</f>
        <v>#REF!</v>
      </c>
      <c r="P108" s="34"/>
      <c r="Q108" s="35" t="e">
        <f>P108*#REF!</f>
        <v>#REF!</v>
      </c>
      <c r="R108" s="36"/>
      <c r="S108" s="37" t="e">
        <f>R108*#REF!</f>
        <v>#REF!</v>
      </c>
    </row>
    <row r="109" spans="1:19" ht="42.75">
      <c r="A109" s="7">
        <v>101</v>
      </c>
      <c r="B109" s="14" t="s">
        <v>124</v>
      </c>
      <c r="C109" s="3" t="s">
        <v>125</v>
      </c>
      <c r="D109" s="14" t="s">
        <v>126</v>
      </c>
      <c r="E109" s="7">
        <f t="shared" si="3"/>
        <v>3</v>
      </c>
      <c r="F109" s="174">
        <v>277200</v>
      </c>
      <c r="G109" s="175">
        <f t="shared" si="4"/>
        <v>0</v>
      </c>
      <c r="H109" s="174">
        <v>277200</v>
      </c>
      <c r="I109" s="157">
        <f t="shared" si="5"/>
        <v>831600</v>
      </c>
      <c r="L109" s="30">
        <v>3</v>
      </c>
      <c r="M109" s="31" t="e">
        <f>L109*#REF!</f>
        <v>#REF!</v>
      </c>
      <c r="N109" s="32"/>
      <c r="O109" s="33" t="e">
        <f>N109*#REF!</f>
        <v>#REF!</v>
      </c>
      <c r="P109" s="34"/>
      <c r="Q109" s="35" t="e">
        <f>P109*#REF!</f>
        <v>#REF!</v>
      </c>
      <c r="R109" s="36"/>
      <c r="S109" s="37" t="e">
        <f>R109*#REF!</f>
        <v>#REF!</v>
      </c>
    </row>
    <row r="110" spans="1:19" ht="42.75">
      <c r="A110" s="7">
        <v>102</v>
      </c>
      <c r="B110" s="14" t="s">
        <v>132</v>
      </c>
      <c r="C110" s="3" t="s">
        <v>133</v>
      </c>
      <c r="D110" s="14" t="s">
        <v>134</v>
      </c>
      <c r="E110" s="7">
        <f t="shared" si="3"/>
        <v>3</v>
      </c>
      <c r="F110" s="174">
        <v>277000</v>
      </c>
      <c r="G110" s="175">
        <f t="shared" si="4"/>
        <v>0</v>
      </c>
      <c r="H110" s="174">
        <v>277000</v>
      </c>
      <c r="I110" s="157">
        <f t="shared" si="5"/>
        <v>831000</v>
      </c>
      <c r="L110" s="30">
        <v>3</v>
      </c>
      <c r="M110" s="31" t="e">
        <f>L110*#REF!</f>
        <v>#REF!</v>
      </c>
      <c r="N110" s="32"/>
      <c r="O110" s="33" t="e">
        <f>N110*#REF!</f>
        <v>#REF!</v>
      </c>
      <c r="P110" s="34"/>
      <c r="Q110" s="35" t="e">
        <f>P110*#REF!</f>
        <v>#REF!</v>
      </c>
      <c r="R110" s="36"/>
      <c r="S110" s="37" t="e">
        <f>R110*#REF!</f>
        <v>#REF!</v>
      </c>
    </row>
    <row r="111" spans="1:19" ht="42.75">
      <c r="A111" s="7">
        <v>103</v>
      </c>
      <c r="B111" s="14" t="s">
        <v>383</v>
      </c>
      <c r="C111" s="3" t="s">
        <v>384</v>
      </c>
      <c r="D111" s="14" t="s">
        <v>16</v>
      </c>
      <c r="E111" s="7">
        <f t="shared" si="3"/>
        <v>49</v>
      </c>
      <c r="F111" s="174">
        <v>2000</v>
      </c>
      <c r="G111" s="175">
        <f>H111-F111</f>
        <v>380</v>
      </c>
      <c r="H111" s="174">
        <v>2380</v>
      </c>
      <c r="I111" s="157">
        <f t="shared" si="5"/>
        <v>116620</v>
      </c>
      <c r="L111" s="30"/>
      <c r="M111" s="31" t="e">
        <f>L111*#REF!</f>
        <v>#REF!</v>
      </c>
      <c r="N111" s="32">
        <v>49</v>
      </c>
      <c r="O111" s="33" t="e">
        <f>N111*#REF!</f>
        <v>#REF!</v>
      </c>
      <c r="P111" s="34"/>
      <c r="Q111" s="35" t="e">
        <f>P111*#REF!</f>
        <v>#REF!</v>
      </c>
      <c r="R111" s="36"/>
      <c r="S111" s="37" t="e">
        <f>R111*#REF!</f>
        <v>#REF!</v>
      </c>
    </row>
    <row r="112" spans="1:19" ht="57">
      <c r="A112" s="7">
        <v>104</v>
      </c>
      <c r="B112" s="14" t="s">
        <v>385</v>
      </c>
      <c r="C112" s="3" t="s">
        <v>386</v>
      </c>
      <c r="D112" s="14" t="s">
        <v>46</v>
      </c>
      <c r="E112" s="7">
        <f t="shared" si="3"/>
        <v>8</v>
      </c>
      <c r="F112" s="174">
        <v>89200</v>
      </c>
      <c r="G112" s="175">
        <f t="shared" si="4"/>
        <v>16948</v>
      </c>
      <c r="H112" s="174">
        <v>106148</v>
      </c>
      <c r="I112" s="157">
        <f t="shared" si="5"/>
        <v>849184</v>
      </c>
      <c r="L112" s="30">
        <v>8</v>
      </c>
      <c r="M112" s="31" t="e">
        <f>L112*#REF!</f>
        <v>#REF!</v>
      </c>
      <c r="N112" s="32"/>
      <c r="O112" s="33" t="e">
        <f>N112*#REF!</f>
        <v>#REF!</v>
      </c>
      <c r="P112" s="34"/>
      <c r="Q112" s="35" t="e">
        <f>P112*#REF!</f>
        <v>#REF!</v>
      </c>
      <c r="R112" s="36"/>
      <c r="S112" s="37" t="e">
        <f>R112*#REF!</f>
        <v>#REF!</v>
      </c>
    </row>
    <row r="113" spans="1:19" ht="57">
      <c r="A113" s="7">
        <v>105</v>
      </c>
      <c r="B113" s="14" t="s">
        <v>387</v>
      </c>
      <c r="C113" s="3" t="s">
        <v>388</v>
      </c>
      <c r="D113" s="14" t="s">
        <v>46</v>
      </c>
      <c r="E113" s="7">
        <f t="shared" si="3"/>
        <v>2</v>
      </c>
      <c r="F113" s="174">
        <v>917700</v>
      </c>
      <c r="G113" s="175">
        <f t="shared" si="4"/>
        <v>174363</v>
      </c>
      <c r="H113" s="174">
        <v>1092063</v>
      </c>
      <c r="I113" s="157">
        <f t="shared" si="5"/>
        <v>2184126</v>
      </c>
      <c r="L113" s="30">
        <v>2</v>
      </c>
      <c r="M113" s="31" t="e">
        <f>L113*#REF!</f>
        <v>#REF!</v>
      </c>
      <c r="N113" s="32"/>
      <c r="O113" s="33" t="e">
        <f>N113*#REF!</f>
        <v>#REF!</v>
      </c>
      <c r="P113" s="34"/>
      <c r="Q113" s="35" t="e">
        <f>P113*#REF!</f>
        <v>#REF!</v>
      </c>
      <c r="R113" s="36"/>
      <c r="S113" s="37" t="e">
        <f>R113*#REF!</f>
        <v>#REF!</v>
      </c>
    </row>
    <row r="114" spans="1:19" ht="28.5">
      <c r="A114" s="7">
        <v>106</v>
      </c>
      <c r="B114" s="14" t="s">
        <v>389</v>
      </c>
      <c r="C114" s="3" t="s">
        <v>390</v>
      </c>
      <c r="D114" s="14" t="s">
        <v>16</v>
      </c>
      <c r="E114" s="7">
        <f t="shared" si="3"/>
        <v>5</v>
      </c>
      <c r="F114" s="174">
        <v>52500</v>
      </c>
      <c r="G114" s="175">
        <f t="shared" si="4"/>
        <v>9975</v>
      </c>
      <c r="H114" s="174">
        <v>62475</v>
      </c>
      <c r="I114" s="157">
        <f t="shared" si="5"/>
        <v>312375</v>
      </c>
      <c r="L114" s="30">
        <v>5</v>
      </c>
      <c r="M114" s="31" t="e">
        <f>L114*#REF!</f>
        <v>#REF!</v>
      </c>
      <c r="N114" s="32"/>
      <c r="O114" s="33" t="e">
        <f>N114*#REF!</f>
        <v>#REF!</v>
      </c>
      <c r="P114" s="34"/>
      <c r="Q114" s="35" t="e">
        <f>P114*#REF!</f>
        <v>#REF!</v>
      </c>
      <c r="R114" s="36"/>
      <c r="S114" s="37" t="e">
        <f>R114*#REF!</f>
        <v>#REF!</v>
      </c>
    </row>
    <row r="115" spans="1:19" ht="85.5">
      <c r="A115" s="7">
        <v>107</v>
      </c>
      <c r="B115" s="14" t="s">
        <v>391</v>
      </c>
      <c r="C115" s="3" t="s">
        <v>392</v>
      </c>
      <c r="D115" s="14" t="s">
        <v>16</v>
      </c>
      <c r="E115" s="7">
        <f t="shared" si="3"/>
        <v>10</v>
      </c>
      <c r="F115" s="174">
        <v>278250</v>
      </c>
      <c r="G115" s="175">
        <f t="shared" si="4"/>
        <v>0</v>
      </c>
      <c r="H115" s="174">
        <v>278250</v>
      </c>
      <c r="I115" s="157">
        <f t="shared" si="5"/>
        <v>2782500</v>
      </c>
      <c r="L115" s="30"/>
      <c r="M115" s="31" t="e">
        <f>L115*#REF!</f>
        <v>#REF!</v>
      </c>
      <c r="N115" s="32"/>
      <c r="O115" s="33" t="e">
        <f>N115*#REF!</f>
        <v>#REF!</v>
      </c>
      <c r="P115" s="34">
        <v>10</v>
      </c>
      <c r="Q115" s="35" t="e">
        <f>P115*#REF!</f>
        <v>#REF!</v>
      </c>
      <c r="R115" s="36"/>
      <c r="S115" s="37" t="e">
        <f>R115*#REF!</f>
        <v>#REF!</v>
      </c>
    </row>
    <row r="116" spans="1:19">
      <c r="A116" s="7">
        <v>108</v>
      </c>
      <c r="B116" s="14" t="s">
        <v>393</v>
      </c>
      <c r="C116" s="3" t="s">
        <v>394</v>
      </c>
      <c r="D116" s="14" t="s">
        <v>19</v>
      </c>
      <c r="E116" s="7">
        <f t="shared" si="3"/>
        <v>9</v>
      </c>
      <c r="F116" s="174">
        <v>18900</v>
      </c>
      <c r="G116" s="175">
        <f t="shared" si="4"/>
        <v>3591</v>
      </c>
      <c r="H116" s="174">
        <v>22491</v>
      </c>
      <c r="I116" s="157">
        <f t="shared" si="5"/>
        <v>202419</v>
      </c>
      <c r="L116" s="30"/>
      <c r="M116" s="31" t="e">
        <f>L116*#REF!</f>
        <v>#REF!</v>
      </c>
      <c r="N116" s="32"/>
      <c r="O116" s="33" t="e">
        <f>N116*#REF!</f>
        <v>#REF!</v>
      </c>
      <c r="P116" s="34">
        <v>9</v>
      </c>
      <c r="Q116" s="35" t="e">
        <f>P116*#REF!</f>
        <v>#REF!</v>
      </c>
      <c r="R116" s="36"/>
      <c r="S116" s="37" t="e">
        <f>R116*#REF!</f>
        <v>#REF!</v>
      </c>
    </row>
    <row r="117" spans="1:19" ht="42.75">
      <c r="A117" s="7">
        <v>109</v>
      </c>
      <c r="B117" s="14" t="s">
        <v>395</v>
      </c>
      <c r="C117" s="3" t="s">
        <v>396</v>
      </c>
      <c r="D117" s="14" t="s">
        <v>16</v>
      </c>
      <c r="E117" s="7">
        <f t="shared" si="3"/>
        <v>10</v>
      </c>
      <c r="F117" s="174">
        <v>31500</v>
      </c>
      <c r="G117" s="175">
        <f t="shared" si="4"/>
        <v>5985</v>
      </c>
      <c r="H117" s="174">
        <v>37485</v>
      </c>
      <c r="I117" s="157">
        <f t="shared" si="5"/>
        <v>374850</v>
      </c>
      <c r="L117" s="30">
        <v>10</v>
      </c>
      <c r="M117" s="31" t="e">
        <f>L117*#REF!</f>
        <v>#REF!</v>
      </c>
      <c r="N117" s="32"/>
      <c r="O117" s="33" t="e">
        <f>N117*#REF!</f>
        <v>#REF!</v>
      </c>
      <c r="P117" s="34"/>
      <c r="Q117" s="35" t="e">
        <f>P117*#REF!</f>
        <v>#REF!</v>
      </c>
      <c r="R117" s="36"/>
      <c r="S117" s="37" t="e">
        <f>R117*#REF!</f>
        <v>#REF!</v>
      </c>
    </row>
    <row r="118" spans="1:19" ht="42.75">
      <c r="A118" s="7">
        <v>110</v>
      </c>
      <c r="B118" s="14" t="s">
        <v>397</v>
      </c>
      <c r="C118" s="3" t="s">
        <v>398</v>
      </c>
      <c r="D118" s="14" t="s">
        <v>16</v>
      </c>
      <c r="E118" s="7">
        <f t="shared" si="3"/>
        <v>10</v>
      </c>
      <c r="F118" s="174">
        <v>22700</v>
      </c>
      <c r="G118" s="175">
        <f t="shared" si="4"/>
        <v>1135</v>
      </c>
      <c r="H118" s="174">
        <v>23835</v>
      </c>
      <c r="I118" s="157">
        <f t="shared" si="5"/>
        <v>238350</v>
      </c>
      <c r="L118" s="30">
        <v>10</v>
      </c>
      <c r="M118" s="31" t="e">
        <f>L118*#REF!</f>
        <v>#REF!</v>
      </c>
      <c r="N118" s="32"/>
      <c r="O118" s="33" t="e">
        <f>N118*#REF!</f>
        <v>#REF!</v>
      </c>
      <c r="P118" s="34"/>
      <c r="Q118" s="35" t="e">
        <f>P118*#REF!</f>
        <v>#REF!</v>
      </c>
      <c r="R118" s="36"/>
      <c r="S118" s="37" t="e">
        <f>R118*#REF!</f>
        <v>#REF!</v>
      </c>
    </row>
    <row r="119" spans="1:19" ht="28.5">
      <c r="A119" s="7">
        <v>111</v>
      </c>
      <c r="B119" s="14" t="s">
        <v>399</v>
      </c>
      <c r="C119" s="3" t="s">
        <v>400</v>
      </c>
      <c r="D119" s="14" t="s">
        <v>16</v>
      </c>
      <c r="E119" s="7">
        <f t="shared" si="3"/>
        <v>7</v>
      </c>
      <c r="F119" s="174">
        <v>2000</v>
      </c>
      <c r="G119" s="175">
        <f t="shared" si="4"/>
        <v>380</v>
      </c>
      <c r="H119" s="174">
        <v>2380</v>
      </c>
      <c r="I119" s="157">
        <f t="shared" si="5"/>
        <v>16660</v>
      </c>
      <c r="L119" s="30">
        <v>7</v>
      </c>
      <c r="M119" s="31" t="e">
        <f>L119*#REF!</f>
        <v>#REF!</v>
      </c>
      <c r="N119" s="32"/>
      <c r="O119" s="33" t="e">
        <f>N119*#REF!</f>
        <v>#REF!</v>
      </c>
      <c r="P119" s="34"/>
      <c r="Q119" s="35" t="e">
        <f>P119*#REF!</f>
        <v>#REF!</v>
      </c>
      <c r="R119" s="36"/>
      <c r="S119" s="37" t="e">
        <f>R119*#REF!</f>
        <v>#REF!</v>
      </c>
    </row>
    <row r="120" spans="1:19" ht="42.75">
      <c r="A120" s="7">
        <v>112</v>
      </c>
      <c r="B120" s="14" t="s">
        <v>401</v>
      </c>
      <c r="C120" s="3" t="s">
        <v>402</v>
      </c>
      <c r="D120" s="14" t="s">
        <v>16</v>
      </c>
      <c r="E120" s="7">
        <f t="shared" si="3"/>
        <v>14</v>
      </c>
      <c r="F120" s="174">
        <v>54500</v>
      </c>
      <c r="G120" s="175">
        <f t="shared" si="4"/>
        <v>2725</v>
      </c>
      <c r="H120" s="174">
        <v>57225</v>
      </c>
      <c r="I120" s="157">
        <f t="shared" si="5"/>
        <v>801150</v>
      </c>
      <c r="L120" s="30">
        <v>10</v>
      </c>
      <c r="M120" s="31" t="e">
        <f>L120*#REF!</f>
        <v>#REF!</v>
      </c>
      <c r="N120" s="32"/>
      <c r="O120" s="33" t="e">
        <f>N120*#REF!</f>
        <v>#REF!</v>
      </c>
      <c r="P120" s="34">
        <v>4</v>
      </c>
      <c r="Q120" s="35" t="e">
        <f>P120*#REF!</f>
        <v>#REF!</v>
      </c>
      <c r="R120" s="36"/>
      <c r="S120" s="37" t="e">
        <f>R120*#REF!</f>
        <v>#REF!</v>
      </c>
    </row>
    <row r="121" spans="1:19" ht="42.75">
      <c r="A121" s="7">
        <v>113</v>
      </c>
      <c r="B121" s="14" t="s">
        <v>403</v>
      </c>
      <c r="C121" s="3" t="s">
        <v>404</v>
      </c>
      <c r="D121" s="14" t="s">
        <v>405</v>
      </c>
      <c r="E121" s="7">
        <f t="shared" si="3"/>
        <v>1</v>
      </c>
      <c r="F121" s="174">
        <v>175000</v>
      </c>
      <c r="G121" s="175">
        <f t="shared" si="4"/>
        <v>33250</v>
      </c>
      <c r="H121" s="174">
        <v>208250</v>
      </c>
      <c r="I121" s="157">
        <f t="shared" si="5"/>
        <v>208250</v>
      </c>
      <c r="L121" s="30">
        <v>1</v>
      </c>
      <c r="M121" s="31" t="e">
        <f>L121*#REF!</f>
        <v>#REF!</v>
      </c>
      <c r="N121" s="32"/>
      <c r="O121" s="33" t="e">
        <f>N121*#REF!</f>
        <v>#REF!</v>
      </c>
      <c r="P121" s="34"/>
      <c r="Q121" s="35" t="e">
        <f>P121*#REF!</f>
        <v>#REF!</v>
      </c>
      <c r="R121" s="36"/>
      <c r="S121" s="37" t="e">
        <f>R121*#REF!</f>
        <v>#REF!</v>
      </c>
    </row>
    <row r="122" spans="1:19" ht="185.25">
      <c r="A122" s="7">
        <v>114</v>
      </c>
      <c r="B122" s="14" t="s">
        <v>406</v>
      </c>
      <c r="C122" s="3" t="s">
        <v>407</v>
      </c>
      <c r="D122" s="14" t="s">
        <v>172</v>
      </c>
      <c r="E122" s="7">
        <f t="shared" si="3"/>
        <v>105</v>
      </c>
      <c r="F122" s="174">
        <v>45150</v>
      </c>
      <c r="G122" s="175">
        <f t="shared" si="4"/>
        <v>0</v>
      </c>
      <c r="H122" s="174">
        <v>45150</v>
      </c>
      <c r="I122" s="157">
        <f t="shared" si="5"/>
        <v>4740750</v>
      </c>
      <c r="L122" s="30">
        <v>105</v>
      </c>
      <c r="M122" s="31" t="e">
        <f>L122*#REF!</f>
        <v>#REF!</v>
      </c>
      <c r="N122" s="32"/>
      <c r="O122" s="33" t="e">
        <f>N122*#REF!</f>
        <v>#REF!</v>
      </c>
      <c r="P122" s="34"/>
      <c r="Q122" s="35" t="e">
        <f>P122*#REF!</f>
        <v>#REF!</v>
      </c>
      <c r="R122" s="36"/>
      <c r="S122" s="37" t="e">
        <f>R122*#REF!</f>
        <v>#REF!</v>
      </c>
    </row>
    <row r="123" spans="1:19" ht="42.75">
      <c r="A123" s="7">
        <v>115</v>
      </c>
      <c r="B123" s="14" t="s">
        <v>408</v>
      </c>
      <c r="C123" s="3" t="s">
        <v>409</v>
      </c>
      <c r="D123" s="14" t="s">
        <v>257</v>
      </c>
      <c r="E123" s="7">
        <f t="shared" si="3"/>
        <v>2</v>
      </c>
      <c r="F123" s="174">
        <v>159600</v>
      </c>
      <c r="G123" s="175">
        <f t="shared" si="4"/>
        <v>30324</v>
      </c>
      <c r="H123" s="174">
        <v>189924</v>
      </c>
      <c r="I123" s="157">
        <f t="shared" si="5"/>
        <v>379848</v>
      </c>
      <c r="L123" s="30"/>
      <c r="M123" s="31" t="e">
        <f>L123*#REF!</f>
        <v>#REF!</v>
      </c>
      <c r="N123" s="32"/>
      <c r="O123" s="33" t="e">
        <f>N123*#REF!</f>
        <v>#REF!</v>
      </c>
      <c r="P123" s="34">
        <v>2</v>
      </c>
      <c r="Q123" s="35" t="e">
        <f>P123*#REF!</f>
        <v>#REF!</v>
      </c>
      <c r="R123" s="36"/>
      <c r="S123" s="37" t="e">
        <f>R123*#REF!</f>
        <v>#REF!</v>
      </c>
    </row>
    <row r="124" spans="1:19" ht="85.5">
      <c r="A124" s="7">
        <v>116</v>
      </c>
      <c r="B124" s="14" t="s">
        <v>410</v>
      </c>
      <c r="C124" s="3" t="s">
        <v>411</v>
      </c>
      <c r="D124" s="14" t="s">
        <v>22</v>
      </c>
      <c r="E124" s="7">
        <f t="shared" si="3"/>
        <v>47</v>
      </c>
      <c r="F124" s="174">
        <v>140700</v>
      </c>
      <c r="G124" s="175">
        <f t="shared" si="4"/>
        <v>7035</v>
      </c>
      <c r="H124" s="174">
        <v>147735</v>
      </c>
      <c r="I124" s="157">
        <f t="shared" si="5"/>
        <v>6943545</v>
      </c>
      <c r="L124" s="30"/>
      <c r="M124" s="31" t="e">
        <f>L124*#REF!</f>
        <v>#REF!</v>
      </c>
      <c r="N124" s="32"/>
      <c r="O124" s="33" t="e">
        <f>N124*#REF!</f>
        <v>#REF!</v>
      </c>
      <c r="P124" s="34"/>
      <c r="Q124" s="35" t="e">
        <f>P124*#REF!</f>
        <v>#REF!</v>
      </c>
      <c r="R124" s="36">
        <v>47</v>
      </c>
      <c r="S124" s="37" t="e">
        <f>R124*#REF!</f>
        <v>#REF!</v>
      </c>
    </row>
    <row r="125" spans="1:19" ht="45" customHeight="1">
      <c r="A125" s="140"/>
      <c r="B125" s="141"/>
      <c r="C125" s="142"/>
      <c r="D125" s="141"/>
      <c r="E125" s="143"/>
      <c r="F125" s="229"/>
      <c r="G125" s="229"/>
      <c r="H125" s="229"/>
      <c r="I125" s="158">
        <f>SUM(I9:I124)</f>
        <v>131538475</v>
      </c>
      <c r="L125" s="184"/>
      <c r="M125" s="185"/>
      <c r="N125" s="186"/>
      <c r="O125" s="187"/>
      <c r="P125" s="188"/>
      <c r="Q125" s="189"/>
      <c r="R125" s="190"/>
      <c r="S125" s="191"/>
    </row>
    <row r="126" spans="1:19" ht="36" customHeight="1">
      <c r="A126" s="276" t="s">
        <v>412</v>
      </c>
      <c r="B126" s="276"/>
      <c r="C126" s="276"/>
      <c r="D126" s="276"/>
      <c r="E126" s="276"/>
      <c r="F126" s="276"/>
      <c r="G126" s="276"/>
      <c r="H126" s="276"/>
      <c r="I126" s="276"/>
    </row>
    <row r="127" spans="1:19" ht="72" customHeight="1">
      <c r="A127" s="2" t="s">
        <v>3</v>
      </c>
      <c r="B127" s="2" t="s">
        <v>4</v>
      </c>
      <c r="C127" s="6" t="s">
        <v>5</v>
      </c>
      <c r="D127" s="2" t="s">
        <v>6</v>
      </c>
      <c r="E127" s="2" t="s">
        <v>7</v>
      </c>
      <c r="F127" s="145" t="s">
        <v>8</v>
      </c>
      <c r="G127" s="146" t="s">
        <v>848</v>
      </c>
      <c r="H127" s="145" t="s">
        <v>10</v>
      </c>
      <c r="I127" s="8" t="s">
        <v>11</v>
      </c>
    </row>
    <row r="128" spans="1:19" ht="42" customHeight="1">
      <c r="A128" s="7">
        <v>1</v>
      </c>
      <c r="B128" s="14" t="s">
        <v>168</v>
      </c>
      <c r="C128" s="3" t="s">
        <v>169</v>
      </c>
      <c r="D128" s="7" t="s">
        <v>170</v>
      </c>
      <c r="E128" s="7">
        <v>141</v>
      </c>
      <c r="F128" s="136">
        <v>38325</v>
      </c>
      <c r="G128" s="136">
        <f>H128-F128</f>
        <v>0</v>
      </c>
      <c r="H128" s="136">
        <v>38325</v>
      </c>
      <c r="I128" s="157">
        <f>H128*E128</f>
        <v>5403825</v>
      </c>
    </row>
    <row r="129" spans="1:9" ht="71.25">
      <c r="A129" s="7">
        <v>2</v>
      </c>
      <c r="B129" s="14" t="s">
        <v>175</v>
      </c>
      <c r="C129" s="3" t="s">
        <v>176</v>
      </c>
      <c r="D129" s="7" t="s">
        <v>170</v>
      </c>
      <c r="E129" s="7">
        <v>141</v>
      </c>
      <c r="F129" s="136">
        <v>60690</v>
      </c>
      <c r="G129" s="136">
        <f t="shared" ref="G129:G170" si="6">H129-F129</f>
        <v>0</v>
      </c>
      <c r="H129" s="136">
        <v>60690</v>
      </c>
      <c r="I129" s="157">
        <f t="shared" ref="I129:I170" si="7">H129*E129</f>
        <v>8557290</v>
      </c>
    </row>
    <row r="130" spans="1:9" ht="71.25">
      <c r="A130" s="7">
        <v>3</v>
      </c>
      <c r="B130" s="14" t="s">
        <v>177</v>
      </c>
      <c r="C130" s="3" t="s">
        <v>413</v>
      </c>
      <c r="D130" s="7" t="s">
        <v>16</v>
      </c>
      <c r="E130" s="7">
        <v>19</v>
      </c>
      <c r="F130" s="136">
        <v>78750</v>
      </c>
      <c r="G130" s="136">
        <f t="shared" si="6"/>
        <v>0</v>
      </c>
      <c r="H130" s="136">
        <v>78750</v>
      </c>
      <c r="I130" s="157">
        <f t="shared" si="7"/>
        <v>1496250</v>
      </c>
    </row>
    <row r="131" spans="1:9" ht="28.5">
      <c r="A131" s="7">
        <v>4</v>
      </c>
      <c r="B131" s="14" t="s">
        <v>183</v>
      </c>
      <c r="C131" s="3" t="s">
        <v>184</v>
      </c>
      <c r="D131" s="7" t="s">
        <v>170</v>
      </c>
      <c r="E131" s="7">
        <v>141</v>
      </c>
      <c r="F131" s="136">
        <v>64155</v>
      </c>
      <c r="G131" s="136">
        <f t="shared" si="6"/>
        <v>0</v>
      </c>
      <c r="H131" s="136">
        <v>64155</v>
      </c>
      <c r="I131" s="157">
        <f t="shared" si="7"/>
        <v>9045855</v>
      </c>
    </row>
    <row r="132" spans="1:9" ht="242.25">
      <c r="A132" s="7">
        <v>5</v>
      </c>
      <c r="B132" s="14" t="s">
        <v>307</v>
      </c>
      <c r="C132" s="3" t="s">
        <v>308</v>
      </c>
      <c r="D132" s="7" t="s">
        <v>170</v>
      </c>
      <c r="E132" s="7">
        <v>141</v>
      </c>
      <c r="F132" s="136">
        <v>38115</v>
      </c>
      <c r="G132" s="136">
        <f t="shared" si="6"/>
        <v>0</v>
      </c>
      <c r="H132" s="136">
        <v>38115</v>
      </c>
      <c r="I132" s="157">
        <f t="shared" si="7"/>
        <v>5374215</v>
      </c>
    </row>
    <row r="133" spans="1:9" ht="47.25" customHeight="1">
      <c r="A133" s="7">
        <v>6</v>
      </c>
      <c r="B133" s="14" t="s">
        <v>414</v>
      </c>
      <c r="C133" s="3" t="s">
        <v>415</v>
      </c>
      <c r="D133" s="7" t="s">
        <v>215</v>
      </c>
      <c r="E133" s="7">
        <v>24</v>
      </c>
      <c r="F133" s="136">
        <v>22000</v>
      </c>
      <c r="G133" s="136">
        <f>H133-F133</f>
        <v>4180</v>
      </c>
      <c r="H133" s="136">
        <v>26180</v>
      </c>
      <c r="I133" s="157">
        <f t="shared" si="7"/>
        <v>628320</v>
      </c>
    </row>
    <row r="134" spans="1:9" ht="40.5" customHeight="1">
      <c r="A134" s="7">
        <v>7</v>
      </c>
      <c r="B134" s="14" t="s">
        <v>195</v>
      </c>
      <c r="C134" s="3" t="s">
        <v>196</v>
      </c>
      <c r="D134" s="7" t="s">
        <v>16</v>
      </c>
      <c r="E134" s="7">
        <v>141</v>
      </c>
      <c r="F134" s="136">
        <v>65500</v>
      </c>
      <c r="G134" s="136">
        <f t="shared" si="6"/>
        <v>12445</v>
      </c>
      <c r="H134" s="136">
        <v>77945</v>
      </c>
      <c r="I134" s="157">
        <f t="shared" si="7"/>
        <v>10990245</v>
      </c>
    </row>
    <row r="135" spans="1:9" ht="57">
      <c r="A135" s="7">
        <v>8</v>
      </c>
      <c r="B135" s="14" t="s">
        <v>197</v>
      </c>
      <c r="C135" s="3" t="s">
        <v>198</v>
      </c>
      <c r="D135" s="7" t="s">
        <v>16</v>
      </c>
      <c r="E135" s="7">
        <v>38</v>
      </c>
      <c r="F135" s="136">
        <v>54500</v>
      </c>
      <c r="G135" s="136">
        <f t="shared" si="6"/>
        <v>2725</v>
      </c>
      <c r="H135" s="136">
        <v>57225</v>
      </c>
      <c r="I135" s="157">
        <f t="shared" si="7"/>
        <v>2174550</v>
      </c>
    </row>
    <row r="136" spans="1:9" ht="85.5">
      <c r="A136" s="7">
        <v>9</v>
      </c>
      <c r="B136" s="14" t="s">
        <v>416</v>
      </c>
      <c r="C136" s="3" t="s">
        <v>417</v>
      </c>
      <c r="D136" s="7" t="s">
        <v>170</v>
      </c>
      <c r="E136" s="7">
        <v>38</v>
      </c>
      <c r="F136" s="136">
        <v>77962.5</v>
      </c>
      <c r="G136" s="136">
        <f t="shared" si="6"/>
        <v>0</v>
      </c>
      <c r="H136" s="136">
        <v>77962.5</v>
      </c>
      <c r="I136" s="157">
        <f t="shared" si="7"/>
        <v>2962575</v>
      </c>
    </row>
    <row r="137" spans="1:9" ht="42.75">
      <c r="A137" s="7">
        <v>10</v>
      </c>
      <c r="B137" s="14" t="s">
        <v>418</v>
      </c>
      <c r="C137" s="3" t="s">
        <v>419</v>
      </c>
      <c r="D137" s="7" t="s">
        <v>46</v>
      </c>
      <c r="E137" s="7">
        <v>24</v>
      </c>
      <c r="F137" s="136">
        <v>26250</v>
      </c>
      <c r="G137" s="136">
        <f t="shared" si="6"/>
        <v>4987.5</v>
      </c>
      <c r="H137" s="136">
        <v>31237.5</v>
      </c>
      <c r="I137" s="157">
        <f t="shared" si="7"/>
        <v>749700</v>
      </c>
    </row>
    <row r="138" spans="1:9" ht="57">
      <c r="A138" s="7">
        <v>11</v>
      </c>
      <c r="B138" s="14" t="s">
        <v>201</v>
      </c>
      <c r="C138" s="3" t="s">
        <v>202</v>
      </c>
      <c r="D138" s="7" t="s">
        <v>203</v>
      </c>
      <c r="E138" s="7">
        <v>94</v>
      </c>
      <c r="F138" s="136">
        <v>44100</v>
      </c>
      <c r="G138" s="136">
        <f t="shared" si="6"/>
        <v>8379</v>
      </c>
      <c r="H138" s="192">
        <v>52479</v>
      </c>
      <c r="I138" s="157">
        <f t="shared" si="7"/>
        <v>4933026</v>
      </c>
    </row>
    <row r="139" spans="1:9" ht="57">
      <c r="A139" s="7">
        <v>12</v>
      </c>
      <c r="B139" s="14" t="s">
        <v>420</v>
      </c>
      <c r="C139" s="3" t="s">
        <v>421</v>
      </c>
      <c r="D139" s="7" t="s">
        <v>206</v>
      </c>
      <c r="E139" s="7">
        <v>38</v>
      </c>
      <c r="F139" s="136">
        <v>78750</v>
      </c>
      <c r="G139" s="136">
        <f t="shared" si="6"/>
        <v>0</v>
      </c>
      <c r="H139" s="192">
        <v>78750</v>
      </c>
      <c r="I139" s="157">
        <f t="shared" si="7"/>
        <v>2992500</v>
      </c>
    </row>
    <row r="140" spans="1:9" ht="28.5">
      <c r="A140" s="7">
        <v>13</v>
      </c>
      <c r="B140" s="14" t="s">
        <v>204</v>
      </c>
      <c r="C140" s="3" t="s">
        <v>205</v>
      </c>
      <c r="D140" s="7" t="s">
        <v>206</v>
      </c>
      <c r="E140" s="7">
        <v>94</v>
      </c>
      <c r="F140" s="136">
        <v>29400</v>
      </c>
      <c r="G140" s="136">
        <f t="shared" si="6"/>
        <v>5586</v>
      </c>
      <c r="H140" s="192">
        <v>34986</v>
      </c>
      <c r="I140" s="157">
        <f t="shared" si="7"/>
        <v>3288684</v>
      </c>
    </row>
    <row r="141" spans="1:9" ht="28.5">
      <c r="A141" s="7">
        <v>14</v>
      </c>
      <c r="B141" s="14" t="s">
        <v>207</v>
      </c>
      <c r="C141" s="3" t="s">
        <v>208</v>
      </c>
      <c r="D141" s="7" t="s">
        <v>16</v>
      </c>
      <c r="E141" s="7">
        <v>8</v>
      </c>
      <c r="F141" s="136">
        <v>77700</v>
      </c>
      <c r="G141" s="136">
        <f t="shared" si="6"/>
        <v>0</v>
      </c>
      <c r="H141" s="192">
        <v>77700</v>
      </c>
      <c r="I141" s="157">
        <f t="shared" si="7"/>
        <v>621600</v>
      </c>
    </row>
    <row r="142" spans="1:9" ht="99.75">
      <c r="A142" s="7">
        <v>15</v>
      </c>
      <c r="B142" s="14" t="s">
        <v>213</v>
      </c>
      <c r="C142" s="3" t="s">
        <v>214</v>
      </c>
      <c r="D142" s="7" t="s">
        <v>215</v>
      </c>
      <c r="E142" s="7">
        <v>141</v>
      </c>
      <c r="F142" s="136">
        <v>61000</v>
      </c>
      <c r="G142" s="136">
        <f t="shared" si="6"/>
        <v>11590</v>
      </c>
      <c r="H142" s="192">
        <v>72590</v>
      </c>
      <c r="I142" s="157">
        <f t="shared" si="7"/>
        <v>10235190</v>
      </c>
    </row>
    <row r="143" spans="1:9" ht="42.75">
      <c r="A143" s="7">
        <v>16</v>
      </c>
      <c r="B143" s="14" t="s">
        <v>422</v>
      </c>
      <c r="C143" s="3" t="s">
        <v>423</v>
      </c>
      <c r="D143" s="7" t="s">
        <v>16</v>
      </c>
      <c r="E143" s="7">
        <v>38</v>
      </c>
      <c r="F143" s="136">
        <v>21750</v>
      </c>
      <c r="G143" s="136">
        <f t="shared" si="6"/>
        <v>1087.5</v>
      </c>
      <c r="H143" s="192">
        <v>22837.5</v>
      </c>
      <c r="I143" s="157">
        <f t="shared" si="7"/>
        <v>867825</v>
      </c>
    </row>
    <row r="144" spans="1:9" ht="85.5">
      <c r="A144" s="7">
        <v>17</v>
      </c>
      <c r="B144" s="14" t="s">
        <v>232</v>
      </c>
      <c r="C144" s="3" t="s">
        <v>233</v>
      </c>
      <c r="D144" s="7" t="s">
        <v>16</v>
      </c>
      <c r="E144" s="7">
        <v>8</v>
      </c>
      <c r="F144" s="136">
        <v>73500</v>
      </c>
      <c r="G144" s="136">
        <f t="shared" si="6"/>
        <v>0</v>
      </c>
      <c r="H144" s="192">
        <v>73500</v>
      </c>
      <c r="I144" s="157">
        <f t="shared" si="7"/>
        <v>588000</v>
      </c>
    </row>
    <row r="145" spans="1:9" ht="42.75">
      <c r="A145" s="7">
        <v>18</v>
      </c>
      <c r="B145" s="14" t="s">
        <v>234</v>
      </c>
      <c r="C145" s="3" t="s">
        <v>235</v>
      </c>
      <c r="D145" s="7" t="s">
        <v>215</v>
      </c>
      <c r="E145" s="7">
        <v>141</v>
      </c>
      <c r="F145" s="136">
        <v>105000</v>
      </c>
      <c r="G145" s="136">
        <f t="shared" si="6"/>
        <v>19950</v>
      </c>
      <c r="H145" s="192">
        <v>124950</v>
      </c>
      <c r="I145" s="157">
        <f t="shared" si="7"/>
        <v>17617950</v>
      </c>
    </row>
    <row r="146" spans="1:9" ht="42.75">
      <c r="A146" s="7">
        <v>19</v>
      </c>
      <c r="B146" s="14" t="s">
        <v>234</v>
      </c>
      <c r="C146" s="3" t="s">
        <v>236</v>
      </c>
      <c r="D146" s="7" t="s">
        <v>215</v>
      </c>
      <c r="E146" s="7">
        <v>141</v>
      </c>
      <c r="F146" s="136">
        <v>13600</v>
      </c>
      <c r="G146" s="136">
        <f t="shared" si="6"/>
        <v>2584</v>
      </c>
      <c r="H146" s="192">
        <v>16184</v>
      </c>
      <c r="I146" s="157">
        <f t="shared" si="7"/>
        <v>2281944</v>
      </c>
    </row>
    <row r="147" spans="1:9" ht="42.75">
      <c r="A147" s="7">
        <v>20</v>
      </c>
      <c r="B147" s="14" t="s">
        <v>237</v>
      </c>
      <c r="C147" s="3" t="s">
        <v>238</v>
      </c>
      <c r="D147" s="7" t="s">
        <v>16</v>
      </c>
      <c r="E147" s="7">
        <v>8</v>
      </c>
      <c r="F147" s="136">
        <v>84000</v>
      </c>
      <c r="G147" s="136">
        <f t="shared" si="6"/>
        <v>0</v>
      </c>
      <c r="H147" s="192">
        <v>84000</v>
      </c>
      <c r="I147" s="157">
        <f t="shared" si="7"/>
        <v>672000</v>
      </c>
    </row>
    <row r="148" spans="1:9" ht="42.75">
      <c r="A148" s="7">
        <v>21</v>
      </c>
      <c r="B148" s="14" t="s">
        <v>424</v>
      </c>
      <c r="C148" s="3" t="s">
        <v>425</v>
      </c>
      <c r="D148" s="7" t="s">
        <v>426</v>
      </c>
      <c r="E148" s="7">
        <v>71</v>
      </c>
      <c r="F148" s="136">
        <v>7300</v>
      </c>
      <c r="G148" s="136">
        <f t="shared" si="6"/>
        <v>1387</v>
      </c>
      <c r="H148" s="192">
        <v>8687</v>
      </c>
      <c r="I148" s="157">
        <f t="shared" si="7"/>
        <v>616777</v>
      </c>
    </row>
    <row r="149" spans="1:9" ht="42.75">
      <c r="A149" s="7">
        <v>22</v>
      </c>
      <c r="B149" s="14" t="s">
        <v>427</v>
      </c>
      <c r="C149" s="3" t="s">
        <v>428</v>
      </c>
      <c r="D149" s="7" t="s">
        <v>16</v>
      </c>
      <c r="E149" s="7">
        <v>9</v>
      </c>
      <c r="F149" s="192">
        <v>77700</v>
      </c>
      <c r="G149" s="136">
        <f t="shared" si="6"/>
        <v>0</v>
      </c>
      <c r="H149" s="192">
        <v>77700</v>
      </c>
      <c r="I149" s="157">
        <f t="shared" si="7"/>
        <v>699300</v>
      </c>
    </row>
    <row r="150" spans="1:9" ht="71.25">
      <c r="A150" s="7">
        <v>23</v>
      </c>
      <c r="B150" s="14" t="s">
        <v>244</v>
      </c>
      <c r="C150" s="3" t="s">
        <v>245</v>
      </c>
      <c r="D150" s="7" t="s">
        <v>170</v>
      </c>
      <c r="E150" s="7">
        <v>141</v>
      </c>
      <c r="F150" s="192">
        <v>69300</v>
      </c>
      <c r="G150" s="136">
        <f t="shared" si="6"/>
        <v>0</v>
      </c>
      <c r="H150" s="192">
        <v>69300</v>
      </c>
      <c r="I150" s="157">
        <f t="shared" si="7"/>
        <v>9771300</v>
      </c>
    </row>
    <row r="151" spans="1:9" ht="110.25" customHeight="1">
      <c r="A151" s="7">
        <v>24</v>
      </c>
      <c r="B151" s="14" t="s">
        <v>246</v>
      </c>
      <c r="C151" s="3" t="s">
        <v>247</v>
      </c>
      <c r="D151" s="7" t="s">
        <v>172</v>
      </c>
      <c r="E151" s="7">
        <v>141</v>
      </c>
      <c r="F151" s="192">
        <v>600</v>
      </c>
      <c r="G151" s="136">
        <f t="shared" si="6"/>
        <v>114</v>
      </c>
      <c r="H151" s="192">
        <v>714</v>
      </c>
      <c r="I151" s="157">
        <f t="shared" si="7"/>
        <v>100674</v>
      </c>
    </row>
    <row r="152" spans="1:9" ht="71.25">
      <c r="A152" s="7">
        <v>25</v>
      </c>
      <c r="B152" s="14" t="s">
        <v>429</v>
      </c>
      <c r="C152" s="3" t="s">
        <v>430</v>
      </c>
      <c r="D152" s="7" t="s">
        <v>172</v>
      </c>
      <c r="E152" s="7">
        <v>141</v>
      </c>
      <c r="F152" s="192">
        <v>500</v>
      </c>
      <c r="G152" s="136">
        <f t="shared" si="6"/>
        <v>95</v>
      </c>
      <c r="H152" s="192">
        <v>595</v>
      </c>
      <c r="I152" s="157">
        <f t="shared" si="7"/>
        <v>83895</v>
      </c>
    </row>
    <row r="153" spans="1:9" ht="28.5">
      <c r="A153" s="7">
        <v>26</v>
      </c>
      <c r="B153" s="14" t="s">
        <v>248</v>
      </c>
      <c r="C153" s="3" t="s">
        <v>249</v>
      </c>
      <c r="D153" s="7" t="s">
        <v>16</v>
      </c>
      <c r="E153" s="7">
        <v>8</v>
      </c>
      <c r="F153" s="192">
        <v>10500</v>
      </c>
      <c r="G153" s="136">
        <f t="shared" si="6"/>
        <v>0</v>
      </c>
      <c r="H153" s="192">
        <v>10500</v>
      </c>
      <c r="I153" s="157">
        <f t="shared" si="7"/>
        <v>84000</v>
      </c>
    </row>
    <row r="154" spans="1:9" ht="42.75">
      <c r="A154" s="7">
        <v>27</v>
      </c>
      <c r="B154" s="14" t="s">
        <v>408</v>
      </c>
      <c r="C154" s="3" t="s">
        <v>409</v>
      </c>
      <c r="D154" s="7" t="s">
        <v>257</v>
      </c>
      <c r="E154" s="7">
        <v>38</v>
      </c>
      <c r="F154" s="192">
        <v>159600</v>
      </c>
      <c r="G154" s="136">
        <f t="shared" si="6"/>
        <v>30324</v>
      </c>
      <c r="H154" s="192">
        <v>189924</v>
      </c>
      <c r="I154" s="157">
        <f t="shared" si="7"/>
        <v>7217112</v>
      </c>
    </row>
    <row r="155" spans="1:9" ht="28.5">
      <c r="A155" s="7">
        <v>28</v>
      </c>
      <c r="B155" s="14" t="s">
        <v>253</v>
      </c>
      <c r="C155" s="3" t="s">
        <v>254</v>
      </c>
      <c r="D155" s="7" t="s">
        <v>241</v>
      </c>
      <c r="E155" s="7">
        <v>75</v>
      </c>
      <c r="F155" s="192">
        <v>82700</v>
      </c>
      <c r="G155" s="136">
        <f t="shared" si="6"/>
        <v>15713</v>
      </c>
      <c r="H155" s="192">
        <v>98413</v>
      </c>
      <c r="I155" s="157">
        <f t="shared" si="7"/>
        <v>7380975</v>
      </c>
    </row>
    <row r="156" spans="1:9" ht="85.5">
      <c r="A156" s="7">
        <v>29</v>
      </c>
      <c r="B156" s="14" t="s">
        <v>263</v>
      </c>
      <c r="C156" s="3" t="s">
        <v>264</v>
      </c>
      <c r="D156" s="7" t="s">
        <v>170</v>
      </c>
      <c r="E156" s="7">
        <v>141</v>
      </c>
      <c r="F156" s="192">
        <v>57100</v>
      </c>
      <c r="G156" s="136">
        <f t="shared" si="6"/>
        <v>0</v>
      </c>
      <c r="H156" s="192">
        <v>57100</v>
      </c>
      <c r="I156" s="157">
        <f t="shared" si="7"/>
        <v>8051100</v>
      </c>
    </row>
    <row r="157" spans="1:9" ht="85.5">
      <c r="A157" s="7">
        <v>30</v>
      </c>
      <c r="B157" s="14" t="s">
        <v>268</v>
      </c>
      <c r="C157" s="3" t="s">
        <v>269</v>
      </c>
      <c r="D157" s="7" t="s">
        <v>170</v>
      </c>
      <c r="E157" s="7">
        <v>141</v>
      </c>
      <c r="F157" s="192">
        <v>50400</v>
      </c>
      <c r="G157" s="136">
        <f t="shared" si="6"/>
        <v>2520</v>
      </c>
      <c r="H157" s="192">
        <v>52920</v>
      </c>
      <c r="I157" s="157">
        <f t="shared" si="7"/>
        <v>7461720</v>
      </c>
    </row>
    <row r="158" spans="1:9" ht="28.5">
      <c r="A158" s="7">
        <v>31</v>
      </c>
      <c r="B158" s="14" t="s">
        <v>431</v>
      </c>
      <c r="C158" s="3" t="s">
        <v>432</v>
      </c>
      <c r="D158" s="7" t="s">
        <v>16</v>
      </c>
      <c r="E158" s="7">
        <v>38</v>
      </c>
      <c r="F158" s="193">
        <v>12810</v>
      </c>
      <c r="G158" s="136">
        <f t="shared" si="6"/>
        <v>0</v>
      </c>
      <c r="H158" s="193">
        <v>12810</v>
      </c>
      <c r="I158" s="228">
        <f>H158*E158</f>
        <v>486780</v>
      </c>
    </row>
    <row r="159" spans="1:9" ht="57">
      <c r="A159" s="7">
        <v>32</v>
      </c>
      <c r="B159" s="14" t="s">
        <v>275</v>
      </c>
      <c r="C159" s="11" t="s">
        <v>276</v>
      </c>
      <c r="D159" s="7" t="s">
        <v>16</v>
      </c>
      <c r="E159" s="7">
        <v>8</v>
      </c>
      <c r="F159" s="192">
        <v>47250</v>
      </c>
      <c r="G159" s="136">
        <f t="shared" si="6"/>
        <v>0</v>
      </c>
      <c r="H159" s="192">
        <v>47250</v>
      </c>
      <c r="I159" s="132">
        <f t="shared" si="7"/>
        <v>378000</v>
      </c>
    </row>
    <row r="160" spans="1:9" ht="57">
      <c r="A160" s="7">
        <v>33</v>
      </c>
      <c r="B160" s="14" t="s">
        <v>433</v>
      </c>
      <c r="C160" s="3" t="s">
        <v>434</v>
      </c>
      <c r="D160" s="7" t="s">
        <v>435</v>
      </c>
      <c r="E160" s="7">
        <v>38</v>
      </c>
      <c r="F160" s="192">
        <v>39000</v>
      </c>
      <c r="G160" s="136">
        <f t="shared" si="6"/>
        <v>0</v>
      </c>
      <c r="H160" s="192">
        <v>39000</v>
      </c>
      <c r="I160" s="132">
        <f t="shared" si="7"/>
        <v>1482000</v>
      </c>
    </row>
    <row r="161" spans="1:10" ht="28.5">
      <c r="A161" s="7">
        <v>34</v>
      </c>
      <c r="B161" s="14" t="s">
        <v>283</v>
      </c>
      <c r="C161" s="3" t="s">
        <v>284</v>
      </c>
      <c r="D161" s="7" t="s">
        <v>170</v>
      </c>
      <c r="E161" s="7">
        <v>141</v>
      </c>
      <c r="F161" s="192">
        <v>48510</v>
      </c>
      <c r="G161" s="136">
        <f t="shared" si="6"/>
        <v>0</v>
      </c>
      <c r="H161" s="192">
        <v>48510</v>
      </c>
      <c r="I161" s="132">
        <f t="shared" si="7"/>
        <v>6839910</v>
      </c>
    </row>
    <row r="162" spans="1:10" ht="28.5">
      <c r="A162" s="7">
        <v>35</v>
      </c>
      <c r="B162" s="14" t="s">
        <v>288</v>
      </c>
      <c r="C162" s="3" t="s">
        <v>289</v>
      </c>
      <c r="D162" s="7" t="s">
        <v>287</v>
      </c>
      <c r="E162" s="7">
        <v>77</v>
      </c>
      <c r="F162" s="192">
        <v>45150</v>
      </c>
      <c r="G162" s="136">
        <f t="shared" si="6"/>
        <v>0</v>
      </c>
      <c r="H162" s="192">
        <v>45150</v>
      </c>
      <c r="I162" s="132">
        <f t="shared" si="7"/>
        <v>3476550</v>
      </c>
    </row>
    <row r="163" spans="1:10" ht="57">
      <c r="A163" s="7">
        <v>36</v>
      </c>
      <c r="B163" s="14" t="s">
        <v>436</v>
      </c>
      <c r="C163" s="3" t="s">
        <v>437</v>
      </c>
      <c r="D163" s="7" t="s">
        <v>315</v>
      </c>
      <c r="E163" s="7">
        <v>162</v>
      </c>
      <c r="F163" s="136">
        <v>20790</v>
      </c>
      <c r="G163" s="136">
        <f t="shared" si="6"/>
        <v>0</v>
      </c>
      <c r="H163" s="192">
        <v>20790</v>
      </c>
      <c r="I163" s="132">
        <f t="shared" si="7"/>
        <v>3367980</v>
      </c>
    </row>
    <row r="164" spans="1:10" ht="28.5">
      <c r="A164" s="7">
        <v>37</v>
      </c>
      <c r="B164" s="14" t="s">
        <v>438</v>
      </c>
      <c r="C164" s="3" t="s">
        <v>439</v>
      </c>
      <c r="D164" s="7" t="s">
        <v>440</v>
      </c>
      <c r="E164" s="7">
        <v>38</v>
      </c>
      <c r="F164" s="136">
        <v>36800</v>
      </c>
      <c r="G164" s="136">
        <f t="shared" si="6"/>
        <v>6992</v>
      </c>
      <c r="H164" s="192">
        <v>43792</v>
      </c>
      <c r="I164" s="132">
        <f t="shared" si="7"/>
        <v>1664096</v>
      </c>
    </row>
    <row r="165" spans="1:10" ht="28.5">
      <c r="A165" s="7">
        <v>38</v>
      </c>
      <c r="B165" s="14" t="s">
        <v>441</v>
      </c>
      <c r="C165" s="3" t="s">
        <v>442</v>
      </c>
      <c r="D165" s="7" t="s">
        <v>440</v>
      </c>
      <c r="E165" s="7">
        <v>38</v>
      </c>
      <c r="F165" s="136">
        <v>10400</v>
      </c>
      <c r="G165" s="136">
        <f t="shared" si="6"/>
        <v>1976</v>
      </c>
      <c r="H165" s="192">
        <v>12376</v>
      </c>
      <c r="I165" s="132">
        <f t="shared" si="7"/>
        <v>470288</v>
      </c>
    </row>
    <row r="166" spans="1:10" ht="42.75">
      <c r="A166" s="7">
        <v>39</v>
      </c>
      <c r="B166" s="14" t="s">
        <v>443</v>
      </c>
      <c r="C166" s="3" t="s">
        <v>444</v>
      </c>
      <c r="D166" s="7" t="s">
        <v>440</v>
      </c>
      <c r="E166" s="7">
        <v>38</v>
      </c>
      <c r="F166" s="194">
        <v>52800</v>
      </c>
      <c r="G166" s="136">
        <f t="shared" si="6"/>
        <v>0</v>
      </c>
      <c r="H166" s="194">
        <v>52800</v>
      </c>
      <c r="I166" s="132">
        <f>H166*E166</f>
        <v>2006400</v>
      </c>
    </row>
    <row r="167" spans="1:10" ht="28.5">
      <c r="A167" s="7">
        <v>40</v>
      </c>
      <c r="B167" s="14" t="s">
        <v>292</v>
      </c>
      <c r="C167" s="3" t="s">
        <v>293</v>
      </c>
      <c r="D167" s="7" t="s">
        <v>16</v>
      </c>
      <c r="E167" s="7">
        <v>160</v>
      </c>
      <c r="F167" s="195">
        <v>32100</v>
      </c>
      <c r="G167" s="136">
        <f t="shared" si="6"/>
        <v>6099</v>
      </c>
      <c r="H167" s="195">
        <v>38199</v>
      </c>
      <c r="I167" s="132">
        <f t="shared" si="7"/>
        <v>6111840</v>
      </c>
    </row>
    <row r="168" spans="1:10" ht="42.75">
      <c r="A168" s="7">
        <v>41</v>
      </c>
      <c r="B168" s="14" t="s">
        <v>294</v>
      </c>
      <c r="C168" s="3" t="s">
        <v>295</v>
      </c>
      <c r="D168" s="7" t="s">
        <v>170</v>
      </c>
      <c r="E168" s="7">
        <v>141</v>
      </c>
      <c r="F168" s="195">
        <v>83160</v>
      </c>
      <c r="G168" s="136">
        <f t="shared" si="6"/>
        <v>0</v>
      </c>
      <c r="H168" s="195">
        <v>83160</v>
      </c>
      <c r="I168" s="132">
        <f t="shared" si="7"/>
        <v>11725560</v>
      </c>
    </row>
    <row r="169" spans="1:10" ht="42.75">
      <c r="A169" s="7">
        <v>42</v>
      </c>
      <c r="B169" s="14" t="s">
        <v>298</v>
      </c>
      <c r="C169" s="3" t="s">
        <v>299</v>
      </c>
      <c r="D169" s="7" t="s">
        <v>16</v>
      </c>
      <c r="E169" s="7">
        <v>8</v>
      </c>
      <c r="F169" s="194">
        <v>69300</v>
      </c>
      <c r="G169" s="136">
        <f t="shared" si="6"/>
        <v>0</v>
      </c>
      <c r="H169" s="194">
        <v>69300</v>
      </c>
      <c r="I169" s="132">
        <f t="shared" si="7"/>
        <v>554400</v>
      </c>
    </row>
    <row r="170" spans="1:10" ht="42.75">
      <c r="A170" s="7">
        <v>43</v>
      </c>
      <c r="B170" s="14" t="s">
        <v>445</v>
      </c>
      <c r="C170" s="3" t="s">
        <v>446</v>
      </c>
      <c r="D170" s="7" t="s">
        <v>447</v>
      </c>
      <c r="E170" s="7">
        <v>24</v>
      </c>
      <c r="F170" s="194">
        <v>8715</v>
      </c>
      <c r="G170" s="136">
        <f t="shared" si="6"/>
        <v>0</v>
      </c>
      <c r="H170" s="194">
        <v>8715</v>
      </c>
      <c r="I170" s="132">
        <f t="shared" si="7"/>
        <v>209160</v>
      </c>
    </row>
    <row r="171" spans="1:10" ht="39.75" customHeight="1">
      <c r="A171" s="140"/>
      <c r="B171" s="141"/>
      <c r="C171" s="142"/>
      <c r="D171" s="143"/>
      <c r="E171" s="144"/>
      <c r="F171" s="177"/>
      <c r="G171" s="178"/>
      <c r="H171" s="178"/>
      <c r="I171" s="204">
        <f>SUM(I128:I170)</f>
        <v>171721361</v>
      </c>
    </row>
    <row r="172" spans="1:10" ht="14.25" customHeight="1">
      <c r="A172" s="260" t="s">
        <v>839</v>
      </c>
      <c r="B172" s="261"/>
      <c r="C172" s="261"/>
      <c r="D172" s="261"/>
      <c r="E172" s="262"/>
      <c r="F172" s="273">
        <f>I171+I125</f>
        <v>303259836</v>
      </c>
      <c r="G172" s="274"/>
      <c r="H172" s="274"/>
      <c r="I172" s="275"/>
    </row>
    <row r="173" spans="1:10" ht="27" customHeight="1">
      <c r="A173" s="263"/>
      <c r="B173" s="264"/>
      <c r="C173" s="264"/>
      <c r="D173" s="264"/>
      <c r="E173" s="265"/>
      <c r="F173" s="273"/>
      <c r="G173" s="274"/>
      <c r="H173" s="274"/>
      <c r="I173" s="275"/>
    </row>
    <row r="174" spans="1:10">
      <c r="F174" s="161"/>
      <c r="G174" s="179"/>
      <c r="H174" s="161"/>
      <c r="I174" s="170"/>
    </row>
    <row r="175" spans="1:10">
      <c r="F175" s="161"/>
      <c r="G175" s="179"/>
      <c r="H175" s="161"/>
      <c r="I175" s="170"/>
    </row>
    <row r="176" spans="1:10" ht="155.25" customHeight="1">
      <c r="A176" s="269" t="s">
        <v>833</v>
      </c>
      <c r="B176" s="269"/>
      <c r="C176" s="269"/>
      <c r="D176" s="118"/>
      <c r="E176" s="118"/>
      <c r="F176" s="162"/>
      <c r="G176" s="179"/>
      <c r="H176" s="162"/>
      <c r="I176" s="171"/>
      <c r="J176" s="118"/>
    </row>
    <row r="177" spans="1:10" ht="60" customHeight="1">
      <c r="A177" s="269"/>
      <c r="B177" s="269"/>
      <c r="C177" s="230"/>
      <c r="D177" s="118"/>
      <c r="E177" s="118"/>
      <c r="F177" s="162"/>
      <c r="G177" s="179"/>
      <c r="H177" s="162"/>
      <c r="I177" s="171"/>
      <c r="J177" s="118"/>
    </row>
    <row r="178" spans="1:10" ht="127.5" customHeight="1">
      <c r="A178" s="270" t="s">
        <v>846</v>
      </c>
      <c r="B178" s="270"/>
      <c r="C178" s="270"/>
      <c r="D178" s="118"/>
      <c r="E178" s="118"/>
      <c r="F178" s="163"/>
      <c r="G178" s="165"/>
      <c r="H178" s="163"/>
      <c r="I178" s="171"/>
      <c r="J178" s="118"/>
    </row>
    <row r="179" spans="1:10">
      <c r="A179" s="118"/>
      <c r="B179" s="118"/>
      <c r="C179" s="118"/>
      <c r="D179" s="118"/>
      <c r="E179" s="118"/>
      <c r="F179" s="163"/>
      <c r="G179" s="165"/>
      <c r="H179" s="163"/>
      <c r="I179" s="171"/>
      <c r="J179" s="118"/>
    </row>
    <row r="180" spans="1:10">
      <c r="A180" s="118"/>
      <c r="B180" s="118"/>
      <c r="C180" s="118"/>
      <c r="D180" s="118"/>
      <c r="E180" s="118"/>
      <c r="F180" s="163"/>
      <c r="G180" s="165"/>
      <c r="H180" s="163"/>
      <c r="I180" s="171"/>
      <c r="J180" s="118"/>
    </row>
    <row r="181" spans="1:10">
      <c r="A181" s="118"/>
      <c r="B181" s="118"/>
      <c r="C181" s="118"/>
      <c r="D181" s="118"/>
      <c r="E181" s="118"/>
      <c r="F181" s="163"/>
      <c r="G181" s="165"/>
      <c r="H181" s="163"/>
      <c r="I181" s="171"/>
      <c r="J181" s="118"/>
    </row>
    <row r="182" spans="1:10">
      <c r="F182" s="166"/>
      <c r="G182" s="165"/>
      <c r="H182" s="166"/>
      <c r="I182" s="171"/>
    </row>
    <row r="183" spans="1:10">
      <c r="F183" s="166"/>
      <c r="G183" s="165"/>
      <c r="H183" s="166"/>
      <c r="I183" s="171"/>
    </row>
    <row r="184" spans="1:10">
      <c r="F184" s="166"/>
      <c r="G184" s="165"/>
      <c r="H184" s="166"/>
      <c r="I184" s="171"/>
    </row>
    <row r="185" spans="1:10">
      <c r="F185" s="166"/>
      <c r="G185" s="165"/>
      <c r="H185" s="166"/>
      <c r="I185" s="171"/>
    </row>
    <row r="186" spans="1:10">
      <c r="F186" s="166"/>
      <c r="G186" s="165"/>
      <c r="H186" s="166"/>
      <c r="I186" s="171"/>
    </row>
    <row r="187" spans="1:10">
      <c r="I187" s="171"/>
    </row>
    <row r="188" spans="1:10">
      <c r="I188" s="171"/>
    </row>
    <row r="189" spans="1:10">
      <c r="F189" s="183"/>
      <c r="G189" s="168"/>
      <c r="H189" s="183"/>
      <c r="I189" s="171"/>
    </row>
    <row r="190" spans="1:10">
      <c r="F190" s="183"/>
      <c r="G190" s="168"/>
      <c r="H190" s="183"/>
      <c r="I190" s="171"/>
    </row>
    <row r="191" spans="1:10">
      <c r="F191" s="183"/>
      <c r="G191" s="168"/>
      <c r="H191" s="183"/>
      <c r="I191" s="171"/>
    </row>
    <row r="192" spans="1:10">
      <c r="G192" s="168"/>
      <c r="I192" s="171"/>
    </row>
    <row r="193" spans="7:9">
      <c r="G193" s="168"/>
      <c r="I193" s="171"/>
    </row>
    <row r="194" spans="7:9">
      <c r="G194" s="168"/>
      <c r="I194" s="171"/>
    </row>
    <row r="195" spans="7:9">
      <c r="G195" s="168"/>
      <c r="I195" s="171"/>
    </row>
    <row r="196" spans="7:9">
      <c r="G196" s="168"/>
      <c r="I196" s="171"/>
    </row>
    <row r="197" spans="7:9">
      <c r="G197" s="168"/>
      <c r="I197" s="171"/>
    </row>
    <row r="198" spans="7:9" ht="33" customHeight="1">
      <c r="G198" s="168"/>
      <c r="I198" s="171"/>
    </row>
  </sheetData>
  <mergeCells count="18">
    <mergeCell ref="A176:C176"/>
    <mergeCell ref="A178:C178"/>
    <mergeCell ref="P7:Q7"/>
    <mergeCell ref="R7:S7"/>
    <mergeCell ref="A3:I3"/>
    <mergeCell ref="F172:I173"/>
    <mergeCell ref="A126:I126"/>
    <mergeCell ref="A177:B177"/>
    <mergeCell ref="A1:I1"/>
    <mergeCell ref="L7:M7"/>
    <mergeCell ref="N7:O7"/>
    <mergeCell ref="A8:I8"/>
    <mergeCell ref="A172:E173"/>
    <mergeCell ref="A2:I2"/>
    <mergeCell ref="A4:I4"/>
    <mergeCell ref="A5:I5"/>
    <mergeCell ref="A6:E6"/>
    <mergeCell ref="F6:I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02F61-D6FA-4801-9246-A58F38F00B9E}">
  <dimension ref="A1:U350"/>
  <sheetViews>
    <sheetView tabSelected="1" topLeftCell="A200" zoomScale="60" zoomScaleNormal="60" workbookViewId="0">
      <selection activeCell="H142" sqref="H142"/>
    </sheetView>
  </sheetViews>
  <sheetFormatPr baseColWidth="10" defaultColWidth="16.375" defaultRowHeight="14.25"/>
  <cols>
    <col min="1" max="1" width="10.125" customWidth="1"/>
    <col min="2" max="2" width="31.25" customWidth="1"/>
    <col min="3" max="3" width="52" customWidth="1"/>
    <col min="5" max="5" width="28.875" customWidth="1"/>
    <col min="6" max="6" width="19" customWidth="1"/>
    <col min="7" max="7" width="16.375" customWidth="1"/>
    <col min="8" max="8" width="20.25" customWidth="1"/>
    <col min="9" max="9" width="24.875" style="4" customWidth="1"/>
    <col min="10" max="10" width="0" hidden="1" customWidth="1"/>
    <col min="11" max="11" width="22.75" hidden="1" customWidth="1"/>
    <col min="12" max="12" width="0" hidden="1" customWidth="1"/>
    <col min="13" max="13" width="22.375" hidden="1" customWidth="1"/>
    <col min="14" max="14" width="0" hidden="1" customWidth="1"/>
    <col min="15" max="15" width="20.375" hidden="1" customWidth="1"/>
    <col min="16" max="16" width="0" hidden="1" customWidth="1"/>
    <col min="17" max="17" width="31.125" hidden="1" customWidth="1"/>
    <col min="18" max="18" width="26.25" hidden="1" customWidth="1"/>
    <col min="19" max="19" width="23.125" hidden="1" customWidth="1"/>
    <col min="20" max="20" width="0" hidden="1" customWidth="1"/>
    <col min="21" max="21" width="3.875" customWidth="1"/>
  </cols>
  <sheetData>
    <row r="1" spans="1:17" ht="15.75">
      <c r="A1" s="242" t="s">
        <v>0</v>
      </c>
      <c r="B1" s="242"/>
      <c r="C1" s="242"/>
      <c r="D1" s="242"/>
      <c r="E1" s="242"/>
      <c r="F1" s="242"/>
      <c r="G1" s="242"/>
      <c r="H1" s="242"/>
      <c r="I1" s="242"/>
    </row>
    <row r="2" spans="1:17" ht="15.75">
      <c r="A2" s="241" t="s">
        <v>1</v>
      </c>
      <c r="B2" s="241"/>
      <c r="C2" s="241"/>
      <c r="D2" s="241"/>
      <c r="E2" s="241"/>
      <c r="F2" s="241"/>
      <c r="G2" s="241"/>
      <c r="H2" s="241"/>
      <c r="I2" s="241"/>
    </row>
    <row r="3" spans="1:17" ht="15.75">
      <c r="A3" s="241" t="s">
        <v>2</v>
      </c>
      <c r="B3" s="241"/>
      <c r="C3" s="241"/>
      <c r="D3" s="241"/>
      <c r="E3" s="241"/>
      <c r="F3" s="241"/>
      <c r="G3" s="241"/>
      <c r="H3" s="241"/>
      <c r="I3" s="241"/>
    </row>
    <row r="4" spans="1:17" ht="18">
      <c r="A4" s="245" t="s">
        <v>835</v>
      </c>
      <c r="B4" s="245"/>
      <c r="C4" s="245"/>
      <c r="D4" s="245"/>
      <c r="E4" s="245"/>
      <c r="F4" s="245"/>
      <c r="G4" s="245"/>
      <c r="H4" s="245"/>
      <c r="I4" s="245"/>
    </row>
    <row r="5" spans="1:17">
      <c r="A5" s="267"/>
      <c r="B5" s="267"/>
      <c r="C5" s="267"/>
      <c r="D5" s="267"/>
      <c r="E5" s="267"/>
      <c r="F5" s="267"/>
      <c r="G5" s="267"/>
      <c r="H5" s="267"/>
      <c r="I5" s="267"/>
    </row>
    <row r="6" spans="1:17" ht="63" customHeight="1">
      <c r="A6" s="268" t="s">
        <v>12</v>
      </c>
      <c r="B6" s="268"/>
      <c r="C6" s="268"/>
      <c r="D6" s="268"/>
      <c r="E6" s="268"/>
      <c r="F6" s="244" t="s">
        <v>844</v>
      </c>
      <c r="G6" s="244"/>
      <c r="H6" s="244"/>
      <c r="I6" s="244"/>
    </row>
    <row r="7" spans="1:17" ht="31.5">
      <c r="A7" s="2" t="s">
        <v>3</v>
      </c>
      <c r="B7" s="2" t="s">
        <v>4</v>
      </c>
      <c r="C7" s="6" t="s">
        <v>5</v>
      </c>
      <c r="D7" s="2" t="s">
        <v>6</v>
      </c>
      <c r="E7" s="2" t="s">
        <v>7</v>
      </c>
      <c r="F7" s="8" t="s">
        <v>8</v>
      </c>
      <c r="G7" s="8" t="s">
        <v>9</v>
      </c>
      <c r="H7" s="8" t="s">
        <v>10</v>
      </c>
      <c r="I7" s="8" t="s">
        <v>11</v>
      </c>
      <c r="J7" s="286" t="s">
        <v>455</v>
      </c>
      <c r="K7" s="286"/>
      <c r="L7" s="285" t="s">
        <v>456</v>
      </c>
      <c r="M7" s="285"/>
      <c r="N7" s="287" t="s">
        <v>452</v>
      </c>
      <c r="O7" s="287"/>
      <c r="P7" s="285" t="s">
        <v>457</v>
      </c>
      <c r="Q7" s="285"/>
    </row>
    <row r="8" spans="1:17" ht="45" customHeight="1">
      <c r="A8" s="281" t="s">
        <v>458</v>
      </c>
      <c r="B8" s="282"/>
      <c r="C8" s="282"/>
      <c r="D8" s="282"/>
      <c r="E8" s="282"/>
      <c r="F8" s="282"/>
      <c r="G8" s="282"/>
      <c r="H8" s="282"/>
      <c r="I8" s="283"/>
      <c r="J8" s="39" t="s">
        <v>459</v>
      </c>
      <c r="K8" s="40" t="s">
        <v>11</v>
      </c>
      <c r="L8" s="41" t="s">
        <v>459</v>
      </c>
      <c r="M8" s="42" t="s">
        <v>11</v>
      </c>
      <c r="N8" s="43" t="s">
        <v>459</v>
      </c>
      <c r="O8" s="44" t="s">
        <v>11</v>
      </c>
      <c r="P8" s="41" t="s">
        <v>459</v>
      </c>
      <c r="Q8" s="42" t="s">
        <v>11</v>
      </c>
    </row>
    <row r="9" spans="1:17" ht="63.75" customHeight="1">
      <c r="A9" s="7">
        <v>1</v>
      </c>
      <c r="B9" s="14" t="s">
        <v>462</v>
      </c>
      <c r="C9" s="11" t="s">
        <v>463</v>
      </c>
      <c r="D9" s="7" t="s">
        <v>226</v>
      </c>
      <c r="E9" s="7">
        <f t="shared" ref="E9:E71" si="0">J9+L9+N9+P9</f>
        <v>21</v>
      </c>
      <c r="F9" s="173">
        <v>28000</v>
      </c>
      <c r="G9" s="173">
        <f>H9-F9</f>
        <v>5320</v>
      </c>
      <c r="H9" s="173">
        <v>33320</v>
      </c>
      <c r="I9" s="156">
        <f>H9*E9</f>
        <v>699720</v>
      </c>
      <c r="J9" s="50">
        <v>21</v>
      </c>
      <c r="K9" s="38" t="e">
        <f>J9*#REF!</f>
        <v>#REF!</v>
      </c>
      <c r="L9" s="51">
        <v>0</v>
      </c>
      <c r="M9" s="46" t="e">
        <f>L9*#REF!</f>
        <v>#REF!</v>
      </c>
      <c r="N9" s="47">
        <v>0</v>
      </c>
      <c r="O9" s="48" t="e">
        <f>N9*#REF!</f>
        <v>#REF!</v>
      </c>
      <c r="P9" s="49">
        <v>0</v>
      </c>
      <c r="Q9" s="46" t="e">
        <f>P9*#REF!</f>
        <v>#REF!</v>
      </c>
    </row>
    <row r="10" spans="1:17" ht="90.75" customHeight="1">
      <c r="A10" s="7">
        <v>2</v>
      </c>
      <c r="B10" s="14" t="s">
        <v>841</v>
      </c>
      <c r="C10" s="11" t="s">
        <v>466</v>
      </c>
      <c r="D10" s="7" t="s">
        <v>172</v>
      </c>
      <c r="E10" s="7">
        <f t="shared" si="0"/>
        <v>20</v>
      </c>
      <c r="F10" s="173">
        <v>89500</v>
      </c>
      <c r="G10" s="173">
        <f t="shared" ref="G10:G73" si="1">H10-F10</f>
        <v>17005</v>
      </c>
      <c r="H10" s="173">
        <v>106505</v>
      </c>
      <c r="I10" s="156">
        <f>H10*E10</f>
        <v>2130100</v>
      </c>
      <c r="J10" s="50">
        <v>0</v>
      </c>
      <c r="K10" s="38" t="e">
        <f>J10*#REF!</f>
        <v>#REF!</v>
      </c>
      <c r="L10" s="51">
        <v>20</v>
      </c>
      <c r="M10" s="46" t="e">
        <f>L10*#REF!</f>
        <v>#REF!</v>
      </c>
      <c r="N10" s="47">
        <v>0</v>
      </c>
      <c r="O10" s="48" t="e">
        <f>N10*#REF!</f>
        <v>#REF!</v>
      </c>
      <c r="P10" s="49">
        <v>0</v>
      </c>
      <c r="Q10" s="46" t="e">
        <f>P10*#REF!</f>
        <v>#REF!</v>
      </c>
    </row>
    <row r="11" spans="1:17" ht="156.75" customHeight="1">
      <c r="A11" s="7">
        <v>3</v>
      </c>
      <c r="B11" s="14" t="s">
        <v>467</v>
      </c>
      <c r="C11" s="11" t="s">
        <v>468</v>
      </c>
      <c r="D11" s="7" t="s">
        <v>172</v>
      </c>
      <c r="E11" s="7">
        <f t="shared" si="0"/>
        <v>19</v>
      </c>
      <c r="F11" s="173">
        <v>115000</v>
      </c>
      <c r="G11" s="173">
        <f t="shared" si="1"/>
        <v>21850</v>
      </c>
      <c r="H11" s="173">
        <v>136850</v>
      </c>
      <c r="I11" s="156">
        <f t="shared" ref="I11:I74" si="2">H11*E11</f>
        <v>2600150</v>
      </c>
      <c r="J11" s="50">
        <v>0</v>
      </c>
      <c r="K11" s="38" t="e">
        <f>J11*#REF!</f>
        <v>#REF!</v>
      </c>
      <c r="L11" s="51">
        <v>19</v>
      </c>
      <c r="M11" s="46" t="e">
        <f>L11*#REF!</f>
        <v>#REF!</v>
      </c>
      <c r="N11" s="47">
        <v>0</v>
      </c>
      <c r="O11" s="48" t="e">
        <f>N11*#REF!</f>
        <v>#REF!</v>
      </c>
      <c r="P11" s="49">
        <v>0</v>
      </c>
      <c r="Q11" s="46" t="e">
        <f>P11*#REF!</f>
        <v>#REF!</v>
      </c>
    </row>
    <row r="12" spans="1:17" ht="96" customHeight="1">
      <c r="A12" s="7">
        <v>4</v>
      </c>
      <c r="B12" s="14" t="s">
        <v>469</v>
      </c>
      <c r="C12" s="11" t="s">
        <v>470</v>
      </c>
      <c r="D12" s="7" t="s">
        <v>241</v>
      </c>
      <c r="E12" s="7">
        <f t="shared" si="0"/>
        <v>5</v>
      </c>
      <c r="F12" s="173">
        <v>46000</v>
      </c>
      <c r="G12" s="173">
        <f t="shared" si="1"/>
        <v>8740</v>
      </c>
      <c r="H12" s="173">
        <v>54740</v>
      </c>
      <c r="I12" s="156">
        <f t="shared" si="2"/>
        <v>273700</v>
      </c>
      <c r="J12" s="50">
        <v>5</v>
      </c>
      <c r="K12" s="38" t="e">
        <f>J12*#REF!</f>
        <v>#REF!</v>
      </c>
      <c r="L12" s="52">
        <v>0</v>
      </c>
      <c r="M12" s="46" t="e">
        <f>L12*#REF!</f>
        <v>#REF!</v>
      </c>
      <c r="N12" s="47">
        <v>0</v>
      </c>
      <c r="O12" s="48" t="e">
        <f>N12*#REF!</f>
        <v>#REF!</v>
      </c>
      <c r="P12" s="49">
        <v>0</v>
      </c>
      <c r="Q12" s="46" t="e">
        <f>P12*#REF!</f>
        <v>#REF!</v>
      </c>
    </row>
    <row r="13" spans="1:17" ht="86.25" customHeight="1">
      <c r="A13" s="7">
        <v>5</v>
      </c>
      <c r="B13" s="14" t="s">
        <v>471</v>
      </c>
      <c r="C13" s="11" t="s">
        <v>472</v>
      </c>
      <c r="D13" s="7" t="s">
        <v>473</v>
      </c>
      <c r="E13" s="7">
        <f t="shared" si="0"/>
        <v>10</v>
      </c>
      <c r="F13" s="173">
        <v>67200</v>
      </c>
      <c r="G13" s="173">
        <f t="shared" si="1"/>
        <v>12768</v>
      </c>
      <c r="H13" s="173">
        <v>79968</v>
      </c>
      <c r="I13" s="156">
        <f>H13*E13</f>
        <v>799680</v>
      </c>
      <c r="J13" s="45">
        <v>8</v>
      </c>
      <c r="K13" s="38" t="e">
        <f>J13*#REF!</f>
        <v>#REF!</v>
      </c>
      <c r="L13" s="51">
        <v>0</v>
      </c>
      <c r="M13" s="46" t="e">
        <f>L13*#REF!</f>
        <v>#REF!</v>
      </c>
      <c r="N13" s="47">
        <v>2</v>
      </c>
      <c r="O13" s="48" t="e">
        <f>N13*#REF!</f>
        <v>#REF!</v>
      </c>
      <c r="P13" s="49">
        <v>0</v>
      </c>
      <c r="Q13" s="46" t="e">
        <f>P13*#REF!</f>
        <v>#REF!</v>
      </c>
    </row>
    <row r="14" spans="1:17" ht="78" customHeight="1">
      <c r="A14" s="7">
        <v>6</v>
      </c>
      <c r="B14" s="14" t="s">
        <v>474</v>
      </c>
      <c r="C14" s="11" t="s">
        <v>475</v>
      </c>
      <c r="D14" s="7" t="s">
        <v>473</v>
      </c>
      <c r="E14" s="7">
        <f t="shared" si="0"/>
        <v>7</v>
      </c>
      <c r="F14" s="173">
        <v>66500</v>
      </c>
      <c r="G14" s="173">
        <f t="shared" si="1"/>
        <v>12635</v>
      </c>
      <c r="H14" s="173">
        <v>79135</v>
      </c>
      <c r="I14" s="156">
        <f t="shared" si="2"/>
        <v>553945</v>
      </c>
      <c r="J14" s="45">
        <v>7</v>
      </c>
      <c r="K14" s="38" t="e">
        <f>J14*#REF!</f>
        <v>#REF!</v>
      </c>
      <c r="L14" s="52">
        <v>0</v>
      </c>
      <c r="M14" s="46" t="e">
        <f>L14*#REF!</f>
        <v>#REF!</v>
      </c>
      <c r="N14" s="47">
        <v>0</v>
      </c>
      <c r="O14" s="48" t="e">
        <f>N14*#REF!</f>
        <v>#REF!</v>
      </c>
      <c r="P14" s="49">
        <v>0</v>
      </c>
      <c r="Q14" s="46" t="e">
        <f>P14*#REF!</f>
        <v>#REF!</v>
      </c>
    </row>
    <row r="15" spans="1:17" ht="68.25" customHeight="1">
      <c r="A15" s="7">
        <v>7</v>
      </c>
      <c r="B15" s="14" t="s">
        <v>476</v>
      </c>
      <c r="C15" s="11" t="s">
        <v>477</v>
      </c>
      <c r="D15" s="7" t="s">
        <v>473</v>
      </c>
      <c r="E15" s="7">
        <f t="shared" si="0"/>
        <v>18</v>
      </c>
      <c r="F15" s="173">
        <v>111000</v>
      </c>
      <c r="G15" s="173">
        <f t="shared" si="1"/>
        <v>21090</v>
      </c>
      <c r="H15" s="173">
        <v>132090</v>
      </c>
      <c r="I15" s="156">
        <f t="shared" si="2"/>
        <v>2377620</v>
      </c>
      <c r="J15" s="45">
        <v>18</v>
      </c>
      <c r="K15" s="38" t="e">
        <f>J15*#REF!</f>
        <v>#REF!</v>
      </c>
      <c r="L15" s="51">
        <v>0</v>
      </c>
      <c r="M15" s="46" t="e">
        <f>L15*#REF!</f>
        <v>#REF!</v>
      </c>
      <c r="N15" s="47">
        <v>0</v>
      </c>
      <c r="O15" s="48" t="e">
        <f>N15*#REF!</f>
        <v>#REF!</v>
      </c>
      <c r="P15" s="49">
        <v>0</v>
      </c>
      <c r="Q15" s="46" t="e">
        <f>P15*#REF!</f>
        <v>#REF!</v>
      </c>
    </row>
    <row r="16" spans="1:17" ht="47.25" customHeight="1">
      <c r="A16" s="7">
        <v>8</v>
      </c>
      <c r="B16" s="14" t="s">
        <v>478</v>
      </c>
      <c r="C16" s="11" t="s">
        <v>479</v>
      </c>
      <c r="D16" s="7" t="s">
        <v>172</v>
      </c>
      <c r="E16" s="7">
        <f t="shared" si="0"/>
        <v>10</v>
      </c>
      <c r="F16" s="173">
        <v>47000</v>
      </c>
      <c r="G16" s="173">
        <f t="shared" si="1"/>
        <v>8930</v>
      </c>
      <c r="H16" s="173">
        <v>55930</v>
      </c>
      <c r="I16" s="156">
        <f t="shared" si="2"/>
        <v>559300</v>
      </c>
      <c r="J16" s="50">
        <v>10</v>
      </c>
      <c r="K16" s="38" t="e">
        <f>J16*#REF!</f>
        <v>#REF!</v>
      </c>
      <c r="L16" s="51">
        <v>0</v>
      </c>
      <c r="M16" s="46" t="e">
        <f>L16*#REF!</f>
        <v>#REF!</v>
      </c>
      <c r="N16" s="47">
        <v>0</v>
      </c>
      <c r="O16" s="48" t="e">
        <f>N16*#REF!</f>
        <v>#REF!</v>
      </c>
      <c r="P16" s="49">
        <v>0</v>
      </c>
      <c r="Q16" s="46" t="e">
        <f>P16*#REF!</f>
        <v>#REF!</v>
      </c>
    </row>
    <row r="17" spans="1:17" ht="53.25" customHeight="1">
      <c r="A17" s="7">
        <v>9</v>
      </c>
      <c r="B17" s="14" t="s">
        <v>480</v>
      </c>
      <c r="C17" s="11" t="s">
        <v>481</v>
      </c>
      <c r="D17" s="7" t="s">
        <v>473</v>
      </c>
      <c r="E17" s="7">
        <f t="shared" si="0"/>
        <v>4</v>
      </c>
      <c r="F17" s="173">
        <v>233100</v>
      </c>
      <c r="G17" s="173">
        <f t="shared" si="1"/>
        <v>44289</v>
      </c>
      <c r="H17" s="173">
        <v>277389</v>
      </c>
      <c r="I17" s="156">
        <f t="shared" si="2"/>
        <v>1109556</v>
      </c>
      <c r="J17" s="45">
        <v>4</v>
      </c>
      <c r="K17" s="38" t="e">
        <f>J17*#REF!</f>
        <v>#REF!</v>
      </c>
      <c r="L17" s="52">
        <v>0</v>
      </c>
      <c r="M17" s="46" t="e">
        <f>L17*#REF!</f>
        <v>#REF!</v>
      </c>
      <c r="N17" s="47">
        <v>0</v>
      </c>
      <c r="O17" s="48" t="e">
        <f>N17*#REF!</f>
        <v>#REF!</v>
      </c>
      <c r="P17" s="49">
        <v>0</v>
      </c>
      <c r="Q17" s="46" t="e">
        <f>P17*#REF!</f>
        <v>#REF!</v>
      </c>
    </row>
    <row r="18" spans="1:17" ht="51" customHeight="1">
      <c r="A18" s="7">
        <v>10</v>
      </c>
      <c r="B18" s="14" t="s">
        <v>482</v>
      </c>
      <c r="C18" s="11" t="s">
        <v>483</v>
      </c>
      <c r="D18" s="7" t="s">
        <v>172</v>
      </c>
      <c r="E18" s="7">
        <f t="shared" si="0"/>
        <v>4</v>
      </c>
      <c r="F18" s="173">
        <v>124500</v>
      </c>
      <c r="G18" s="173">
        <f t="shared" si="1"/>
        <v>23655</v>
      </c>
      <c r="H18" s="173">
        <v>148155</v>
      </c>
      <c r="I18" s="156">
        <f t="shared" si="2"/>
        <v>592620</v>
      </c>
      <c r="J18" s="50">
        <v>4</v>
      </c>
      <c r="K18" s="38" t="e">
        <f>J18*#REF!</f>
        <v>#REF!</v>
      </c>
      <c r="L18" s="52">
        <v>0</v>
      </c>
      <c r="M18" s="46" t="e">
        <f>L18*#REF!</f>
        <v>#REF!</v>
      </c>
      <c r="N18" s="47">
        <v>0</v>
      </c>
      <c r="O18" s="48" t="e">
        <f>N18*#REF!</f>
        <v>#REF!</v>
      </c>
      <c r="P18" s="49">
        <v>0</v>
      </c>
      <c r="Q18" s="46" t="e">
        <f>P18*#REF!</f>
        <v>#REF!</v>
      </c>
    </row>
    <row r="19" spans="1:17" ht="54" customHeight="1">
      <c r="A19" s="7">
        <v>11</v>
      </c>
      <c r="B19" s="14" t="s">
        <v>484</v>
      </c>
      <c r="C19" s="11" t="s">
        <v>485</v>
      </c>
      <c r="D19" s="7" t="s">
        <v>172</v>
      </c>
      <c r="E19" s="7">
        <f t="shared" si="0"/>
        <v>6</v>
      </c>
      <c r="F19" s="173">
        <v>44100</v>
      </c>
      <c r="G19" s="173">
        <f t="shared" si="1"/>
        <v>8379</v>
      </c>
      <c r="H19" s="173">
        <v>52479</v>
      </c>
      <c r="I19" s="156">
        <f t="shared" si="2"/>
        <v>314874</v>
      </c>
      <c r="J19" s="50">
        <v>6</v>
      </c>
      <c r="K19" s="38" t="e">
        <f>J19*#REF!</f>
        <v>#REF!</v>
      </c>
      <c r="L19" s="52">
        <v>0</v>
      </c>
      <c r="M19" s="46" t="e">
        <f>L19*#REF!</f>
        <v>#REF!</v>
      </c>
      <c r="N19" s="47">
        <v>0</v>
      </c>
      <c r="O19" s="48" t="e">
        <f>N19*#REF!</f>
        <v>#REF!</v>
      </c>
      <c r="P19" s="49">
        <v>0</v>
      </c>
      <c r="Q19" s="46" t="e">
        <f>P19*#REF!</f>
        <v>#REF!</v>
      </c>
    </row>
    <row r="20" spans="1:17" ht="48" customHeight="1">
      <c r="A20" s="7">
        <v>12</v>
      </c>
      <c r="B20" s="14" t="s">
        <v>486</v>
      </c>
      <c r="C20" s="11" t="s">
        <v>487</v>
      </c>
      <c r="D20" s="7" t="s">
        <v>473</v>
      </c>
      <c r="E20" s="7">
        <f t="shared" si="0"/>
        <v>6</v>
      </c>
      <c r="F20" s="173">
        <v>17500</v>
      </c>
      <c r="G20" s="173">
        <f t="shared" si="1"/>
        <v>3325</v>
      </c>
      <c r="H20" s="173">
        <v>20825</v>
      </c>
      <c r="I20" s="156">
        <f t="shared" si="2"/>
        <v>124950</v>
      </c>
      <c r="J20" s="50">
        <v>6</v>
      </c>
      <c r="K20" s="38" t="e">
        <f>J20*#REF!</f>
        <v>#REF!</v>
      </c>
      <c r="L20" s="51">
        <v>0</v>
      </c>
      <c r="M20" s="46" t="e">
        <f>L20*#REF!</f>
        <v>#REF!</v>
      </c>
      <c r="N20" s="47">
        <v>0</v>
      </c>
      <c r="O20" s="48" t="e">
        <f>N20*#REF!</f>
        <v>#REF!</v>
      </c>
      <c r="P20" s="49">
        <v>0</v>
      </c>
      <c r="Q20" s="46" t="e">
        <f>P20*#REF!</f>
        <v>#REF!</v>
      </c>
    </row>
    <row r="21" spans="1:17" ht="55.5" customHeight="1">
      <c r="A21" s="7">
        <v>13</v>
      </c>
      <c r="B21" s="14" t="s">
        <v>488</v>
      </c>
      <c r="C21" s="11" t="s">
        <v>489</v>
      </c>
      <c r="D21" s="7" t="s">
        <v>206</v>
      </c>
      <c r="E21" s="7">
        <f t="shared" si="0"/>
        <v>5</v>
      </c>
      <c r="F21" s="173">
        <v>168000</v>
      </c>
      <c r="G21" s="173">
        <f t="shared" si="1"/>
        <v>31920</v>
      </c>
      <c r="H21" s="173">
        <v>199920</v>
      </c>
      <c r="I21" s="156">
        <f t="shared" si="2"/>
        <v>999600</v>
      </c>
      <c r="J21" s="45">
        <v>5</v>
      </c>
      <c r="K21" s="38" t="e">
        <f>J21*#REF!</f>
        <v>#REF!</v>
      </c>
      <c r="L21" s="52">
        <v>0</v>
      </c>
      <c r="M21" s="46" t="e">
        <f>L21*#REF!</f>
        <v>#REF!</v>
      </c>
      <c r="N21" s="47">
        <v>0</v>
      </c>
      <c r="O21" s="48" t="e">
        <f>N21*#REF!</f>
        <v>#REF!</v>
      </c>
      <c r="P21" s="49">
        <v>0</v>
      </c>
      <c r="Q21" s="46" t="e">
        <f>P21*#REF!</f>
        <v>#REF!</v>
      </c>
    </row>
    <row r="22" spans="1:17" ht="71.25" customHeight="1">
      <c r="A22" s="7">
        <v>14</v>
      </c>
      <c r="B22" s="14" t="s">
        <v>490</v>
      </c>
      <c r="C22" s="11" t="s">
        <v>491</v>
      </c>
      <c r="D22" s="7" t="s">
        <v>206</v>
      </c>
      <c r="E22" s="7">
        <f t="shared" si="0"/>
        <v>3</v>
      </c>
      <c r="F22" s="173">
        <v>222600</v>
      </c>
      <c r="G22" s="173">
        <f t="shared" si="1"/>
        <v>42294</v>
      </c>
      <c r="H22" s="173">
        <v>264894</v>
      </c>
      <c r="I22" s="156">
        <f t="shared" si="2"/>
        <v>794682</v>
      </c>
      <c r="J22" s="45">
        <v>3</v>
      </c>
      <c r="K22" s="38" t="e">
        <f>J22*#REF!</f>
        <v>#REF!</v>
      </c>
      <c r="L22" s="52">
        <v>0</v>
      </c>
      <c r="M22" s="46" t="e">
        <f>L22*#REF!</f>
        <v>#REF!</v>
      </c>
      <c r="N22" s="47">
        <v>0</v>
      </c>
      <c r="O22" s="48" t="e">
        <f>N22*#REF!</f>
        <v>#REF!</v>
      </c>
      <c r="P22" s="49">
        <v>0</v>
      </c>
      <c r="Q22" s="46" t="e">
        <f>P22*#REF!</f>
        <v>#REF!</v>
      </c>
    </row>
    <row r="23" spans="1:17" ht="77.25" customHeight="1">
      <c r="A23" s="7">
        <v>15</v>
      </c>
      <c r="B23" s="14" t="s">
        <v>492</v>
      </c>
      <c r="C23" s="11" t="s">
        <v>493</v>
      </c>
      <c r="D23" s="7" t="s">
        <v>473</v>
      </c>
      <c r="E23" s="7">
        <f t="shared" si="0"/>
        <v>10</v>
      </c>
      <c r="F23" s="173">
        <v>13300</v>
      </c>
      <c r="G23" s="173">
        <f t="shared" si="1"/>
        <v>2527</v>
      </c>
      <c r="H23" s="173">
        <v>15827</v>
      </c>
      <c r="I23" s="156">
        <f t="shared" si="2"/>
        <v>158270</v>
      </c>
      <c r="J23" s="50">
        <v>9</v>
      </c>
      <c r="K23" s="38" t="e">
        <f>J23*#REF!</f>
        <v>#REF!</v>
      </c>
      <c r="L23" s="52">
        <v>0</v>
      </c>
      <c r="M23" s="46" t="e">
        <f>L23*#REF!</f>
        <v>#REF!</v>
      </c>
      <c r="N23" s="47">
        <v>1</v>
      </c>
      <c r="O23" s="48" t="e">
        <f>N23*#REF!</f>
        <v>#REF!</v>
      </c>
      <c r="P23" s="49">
        <v>0</v>
      </c>
      <c r="Q23" s="46" t="e">
        <f>P23*#REF!</f>
        <v>#REF!</v>
      </c>
    </row>
    <row r="24" spans="1:17" ht="72" customHeight="1">
      <c r="A24" s="7">
        <v>16</v>
      </c>
      <c r="B24" s="14" t="s">
        <v>494</v>
      </c>
      <c r="C24" s="11" t="s">
        <v>495</v>
      </c>
      <c r="D24" s="7" t="s">
        <v>473</v>
      </c>
      <c r="E24" s="7">
        <f t="shared" si="0"/>
        <v>9</v>
      </c>
      <c r="F24" s="173">
        <v>61900</v>
      </c>
      <c r="G24" s="173">
        <f t="shared" si="1"/>
        <v>11761</v>
      </c>
      <c r="H24" s="173">
        <v>73661</v>
      </c>
      <c r="I24" s="156">
        <f t="shared" si="2"/>
        <v>662949</v>
      </c>
      <c r="J24" s="50">
        <v>7</v>
      </c>
      <c r="K24" s="38" t="e">
        <f>J24*#REF!</f>
        <v>#REF!</v>
      </c>
      <c r="L24" s="52">
        <v>0</v>
      </c>
      <c r="M24" s="46" t="e">
        <f>L24*#REF!</f>
        <v>#REF!</v>
      </c>
      <c r="N24" s="47">
        <v>2</v>
      </c>
      <c r="O24" s="48" t="e">
        <f>N24*#REF!</f>
        <v>#REF!</v>
      </c>
      <c r="P24" s="49">
        <v>0</v>
      </c>
      <c r="Q24" s="46" t="e">
        <f>P24*#REF!</f>
        <v>#REF!</v>
      </c>
    </row>
    <row r="25" spans="1:17" ht="63.75" customHeight="1">
      <c r="A25" s="7">
        <v>17</v>
      </c>
      <c r="B25" s="14" t="s">
        <v>496</v>
      </c>
      <c r="C25" s="11" t="s">
        <v>497</v>
      </c>
      <c r="D25" s="7" t="s">
        <v>257</v>
      </c>
      <c r="E25" s="7">
        <f t="shared" si="0"/>
        <v>15</v>
      </c>
      <c r="F25" s="173">
        <v>39900</v>
      </c>
      <c r="G25" s="173">
        <f t="shared" si="1"/>
        <v>7581</v>
      </c>
      <c r="H25" s="173">
        <v>47481</v>
      </c>
      <c r="I25" s="156">
        <f t="shared" si="2"/>
        <v>712215</v>
      </c>
      <c r="J25" s="50">
        <v>15</v>
      </c>
      <c r="K25" s="38" t="e">
        <f>J25*#REF!</f>
        <v>#REF!</v>
      </c>
      <c r="L25" s="52">
        <v>0</v>
      </c>
      <c r="M25" s="46" t="e">
        <f>L25*#REF!</f>
        <v>#REF!</v>
      </c>
      <c r="N25" s="47">
        <v>0</v>
      </c>
      <c r="O25" s="48" t="e">
        <f>N25*#REF!</f>
        <v>#REF!</v>
      </c>
      <c r="P25" s="49">
        <v>0</v>
      </c>
      <c r="Q25" s="46" t="e">
        <f>P25*#REF!</f>
        <v>#REF!</v>
      </c>
    </row>
    <row r="26" spans="1:17" ht="99.75" customHeight="1">
      <c r="A26" s="7">
        <v>18</v>
      </c>
      <c r="B26" s="14" t="s">
        <v>498</v>
      </c>
      <c r="C26" s="11" t="s">
        <v>499</v>
      </c>
      <c r="D26" s="7" t="s">
        <v>206</v>
      </c>
      <c r="E26" s="7">
        <f t="shared" si="0"/>
        <v>4</v>
      </c>
      <c r="F26" s="173">
        <v>37600</v>
      </c>
      <c r="G26" s="173">
        <f t="shared" si="1"/>
        <v>7144</v>
      </c>
      <c r="H26" s="173">
        <v>44744</v>
      </c>
      <c r="I26" s="156">
        <f t="shared" si="2"/>
        <v>178976</v>
      </c>
      <c r="J26" s="45">
        <v>4</v>
      </c>
      <c r="K26" s="38" t="e">
        <f>J26*#REF!</f>
        <v>#REF!</v>
      </c>
      <c r="L26" s="52">
        <v>0</v>
      </c>
      <c r="M26" s="46" t="e">
        <f>L26*#REF!</f>
        <v>#REF!</v>
      </c>
      <c r="N26" s="47">
        <v>0</v>
      </c>
      <c r="O26" s="48" t="e">
        <f>N26*#REF!</f>
        <v>#REF!</v>
      </c>
      <c r="P26" s="49">
        <v>0</v>
      </c>
      <c r="Q26" s="46" t="e">
        <f>P26*#REF!</f>
        <v>#REF!</v>
      </c>
    </row>
    <row r="27" spans="1:17" ht="89.25" customHeight="1">
      <c r="A27" s="7">
        <v>19</v>
      </c>
      <c r="B27" s="14" t="s">
        <v>500</v>
      </c>
      <c r="C27" s="11" t="s">
        <v>501</v>
      </c>
      <c r="D27" s="7" t="s">
        <v>502</v>
      </c>
      <c r="E27" s="7">
        <f t="shared" si="0"/>
        <v>6</v>
      </c>
      <c r="F27" s="173">
        <v>51200</v>
      </c>
      <c r="G27" s="173">
        <f t="shared" si="1"/>
        <v>9728</v>
      </c>
      <c r="H27" s="173">
        <v>60928</v>
      </c>
      <c r="I27" s="156">
        <f t="shared" si="2"/>
        <v>365568</v>
      </c>
      <c r="J27" s="45">
        <v>6</v>
      </c>
      <c r="K27" s="38" t="e">
        <f>J27*#REF!</f>
        <v>#REF!</v>
      </c>
      <c r="L27" s="51">
        <v>0</v>
      </c>
      <c r="M27" s="46" t="e">
        <f>L27*#REF!</f>
        <v>#REF!</v>
      </c>
      <c r="N27" s="47">
        <v>0</v>
      </c>
      <c r="O27" s="48" t="e">
        <f>N27*#REF!</f>
        <v>#REF!</v>
      </c>
      <c r="P27" s="49">
        <v>0</v>
      </c>
      <c r="Q27" s="46" t="e">
        <f>P27*#REF!</f>
        <v>#REF!</v>
      </c>
    </row>
    <row r="28" spans="1:17" ht="106.5" customHeight="1">
      <c r="A28" s="7">
        <v>20</v>
      </c>
      <c r="B28" s="14" t="s">
        <v>503</v>
      </c>
      <c r="C28" s="11" t="s">
        <v>504</v>
      </c>
      <c r="D28" s="7" t="s">
        <v>502</v>
      </c>
      <c r="E28" s="7">
        <f t="shared" si="0"/>
        <v>12</v>
      </c>
      <c r="F28" s="173">
        <v>66300</v>
      </c>
      <c r="G28" s="173">
        <f t="shared" si="1"/>
        <v>12597</v>
      </c>
      <c r="H28" s="173">
        <v>78897</v>
      </c>
      <c r="I28" s="138">
        <f t="shared" si="2"/>
        <v>946764</v>
      </c>
      <c r="J28" s="50">
        <v>6</v>
      </c>
      <c r="K28" s="38" t="e">
        <f>J28*#REF!</f>
        <v>#REF!</v>
      </c>
      <c r="L28" s="52">
        <v>0</v>
      </c>
      <c r="M28" s="46" t="e">
        <f>L28*#REF!</f>
        <v>#REF!</v>
      </c>
      <c r="N28" s="47">
        <v>6</v>
      </c>
      <c r="O28" s="48" t="e">
        <f>N28*#REF!</f>
        <v>#REF!</v>
      </c>
      <c r="P28" s="49">
        <v>0</v>
      </c>
      <c r="Q28" s="46" t="e">
        <f>P28*#REF!</f>
        <v>#REF!</v>
      </c>
    </row>
    <row r="29" spans="1:17" ht="113.25" customHeight="1">
      <c r="A29" s="7">
        <v>21</v>
      </c>
      <c r="B29" s="14" t="s">
        <v>505</v>
      </c>
      <c r="C29" s="11" t="s">
        <v>506</v>
      </c>
      <c r="D29" s="7" t="s">
        <v>206</v>
      </c>
      <c r="E29" s="7">
        <f t="shared" si="0"/>
        <v>17</v>
      </c>
      <c r="F29" s="173">
        <v>15700</v>
      </c>
      <c r="G29" s="173">
        <f t="shared" si="1"/>
        <v>2983</v>
      </c>
      <c r="H29" s="173">
        <v>18683</v>
      </c>
      <c r="I29" s="138">
        <f t="shared" si="2"/>
        <v>317611</v>
      </c>
      <c r="J29" s="45">
        <v>6</v>
      </c>
      <c r="K29" s="38" t="e">
        <f>J29*#REF!</f>
        <v>#REF!</v>
      </c>
      <c r="L29" s="51">
        <v>11</v>
      </c>
      <c r="M29" s="46" t="e">
        <f>L29*#REF!</f>
        <v>#REF!</v>
      </c>
      <c r="N29" s="47">
        <v>0</v>
      </c>
      <c r="O29" s="48" t="e">
        <f>N29*#REF!</f>
        <v>#REF!</v>
      </c>
      <c r="P29" s="49">
        <v>0</v>
      </c>
      <c r="Q29" s="46" t="e">
        <f>P29*#REF!</f>
        <v>#REF!</v>
      </c>
    </row>
    <row r="30" spans="1:17" ht="129" customHeight="1">
      <c r="A30" s="7">
        <v>22</v>
      </c>
      <c r="B30" s="14" t="s">
        <v>507</v>
      </c>
      <c r="C30" s="11" t="s">
        <v>508</v>
      </c>
      <c r="D30" s="7" t="s">
        <v>473</v>
      </c>
      <c r="E30" s="7">
        <f t="shared" si="0"/>
        <v>1</v>
      </c>
      <c r="F30" s="173">
        <v>24000</v>
      </c>
      <c r="G30" s="173">
        <f t="shared" si="1"/>
        <v>4560</v>
      </c>
      <c r="H30" s="173">
        <v>28560</v>
      </c>
      <c r="I30" s="138">
        <f t="shared" si="2"/>
        <v>28560</v>
      </c>
      <c r="J30" s="45">
        <v>1</v>
      </c>
      <c r="K30" s="38" t="e">
        <f>J30*#REF!</f>
        <v>#REF!</v>
      </c>
      <c r="L30" s="52">
        <v>0</v>
      </c>
      <c r="M30" s="46" t="e">
        <f>L30*#REF!</f>
        <v>#REF!</v>
      </c>
      <c r="N30" s="47">
        <v>0</v>
      </c>
      <c r="O30" s="48" t="e">
        <f>N30*#REF!</f>
        <v>#REF!</v>
      </c>
      <c r="P30" s="49">
        <v>0</v>
      </c>
      <c r="Q30" s="46" t="e">
        <f>P30*#REF!</f>
        <v>#REF!</v>
      </c>
    </row>
    <row r="31" spans="1:17" ht="104.25" customHeight="1">
      <c r="A31" s="7">
        <v>23</v>
      </c>
      <c r="B31" s="14" t="s">
        <v>509</v>
      </c>
      <c r="C31" s="11" t="s">
        <v>510</v>
      </c>
      <c r="D31" s="7" t="s">
        <v>473</v>
      </c>
      <c r="E31" s="7">
        <f t="shared" si="0"/>
        <v>1</v>
      </c>
      <c r="F31" s="173">
        <v>17800</v>
      </c>
      <c r="G31" s="173">
        <f t="shared" si="1"/>
        <v>3382</v>
      </c>
      <c r="H31" s="173">
        <v>21182</v>
      </c>
      <c r="I31" s="156">
        <f t="shared" si="2"/>
        <v>21182</v>
      </c>
      <c r="J31" s="50">
        <v>1</v>
      </c>
      <c r="K31" s="38" t="e">
        <f>J31*#REF!</f>
        <v>#REF!</v>
      </c>
      <c r="L31" s="52">
        <v>0</v>
      </c>
      <c r="M31" s="46" t="e">
        <f>L31*#REF!</f>
        <v>#REF!</v>
      </c>
      <c r="N31" s="47">
        <v>0</v>
      </c>
      <c r="O31" s="48" t="e">
        <f>N31*#REF!</f>
        <v>#REF!</v>
      </c>
      <c r="P31" s="49">
        <v>0</v>
      </c>
      <c r="Q31" s="46" t="e">
        <f>P31*#REF!</f>
        <v>#REF!</v>
      </c>
    </row>
    <row r="32" spans="1:17" ht="129" customHeight="1">
      <c r="A32" s="7">
        <v>24</v>
      </c>
      <c r="B32" s="14" t="s">
        <v>511</v>
      </c>
      <c r="C32" s="11" t="s">
        <v>512</v>
      </c>
      <c r="D32" s="7" t="s">
        <v>513</v>
      </c>
      <c r="E32" s="7">
        <f t="shared" si="0"/>
        <v>1</v>
      </c>
      <c r="F32" s="173">
        <v>46700</v>
      </c>
      <c r="G32" s="173">
        <f t="shared" si="1"/>
        <v>8873</v>
      </c>
      <c r="H32" s="173">
        <v>55573</v>
      </c>
      <c r="I32" s="138">
        <f t="shared" si="2"/>
        <v>55573</v>
      </c>
      <c r="J32" s="45">
        <v>1</v>
      </c>
      <c r="K32" s="38" t="e">
        <f>J32*#REF!</f>
        <v>#REF!</v>
      </c>
      <c r="L32" s="52">
        <v>0</v>
      </c>
      <c r="M32" s="46" t="e">
        <f>L32*#REF!</f>
        <v>#REF!</v>
      </c>
      <c r="N32" s="47">
        <v>0</v>
      </c>
      <c r="O32" s="48" t="e">
        <f>N32*#REF!</f>
        <v>#REF!</v>
      </c>
      <c r="P32" s="49">
        <v>0</v>
      </c>
      <c r="Q32" s="46" t="e">
        <f>P32*#REF!</f>
        <v>#REF!</v>
      </c>
    </row>
    <row r="33" spans="1:17" ht="129" customHeight="1">
      <c r="A33" s="7">
        <v>25</v>
      </c>
      <c r="B33" s="14" t="s">
        <v>514</v>
      </c>
      <c r="C33" s="11" t="s">
        <v>515</v>
      </c>
      <c r="D33" s="7" t="s">
        <v>513</v>
      </c>
      <c r="E33" s="7">
        <f t="shared" si="0"/>
        <v>1</v>
      </c>
      <c r="F33" s="173">
        <v>31000</v>
      </c>
      <c r="G33" s="173">
        <f t="shared" si="1"/>
        <v>5890</v>
      </c>
      <c r="H33" s="173">
        <v>36890</v>
      </c>
      <c r="I33" s="156">
        <f t="shared" si="2"/>
        <v>36890</v>
      </c>
      <c r="J33" s="50">
        <v>1</v>
      </c>
      <c r="K33" s="38" t="e">
        <f>J33*#REF!</f>
        <v>#REF!</v>
      </c>
      <c r="L33" s="52">
        <v>0</v>
      </c>
      <c r="M33" s="46" t="e">
        <f>L33*#REF!</f>
        <v>#REF!</v>
      </c>
      <c r="N33" s="47">
        <v>0</v>
      </c>
      <c r="O33" s="48" t="e">
        <f>N33*#REF!</f>
        <v>#REF!</v>
      </c>
      <c r="P33" s="49">
        <v>0</v>
      </c>
      <c r="Q33" s="46" t="e">
        <f>P33*#REF!</f>
        <v>#REF!</v>
      </c>
    </row>
    <row r="34" spans="1:17" ht="86.25" customHeight="1">
      <c r="A34" s="7">
        <v>26</v>
      </c>
      <c r="B34" s="14" t="s">
        <v>516</v>
      </c>
      <c r="C34" s="11" t="s">
        <v>517</v>
      </c>
      <c r="D34" s="7" t="s">
        <v>172</v>
      </c>
      <c r="E34" s="7">
        <f t="shared" si="0"/>
        <v>10</v>
      </c>
      <c r="F34" s="173">
        <v>41500</v>
      </c>
      <c r="G34" s="173">
        <f t="shared" si="1"/>
        <v>7885</v>
      </c>
      <c r="H34" s="173">
        <v>49385</v>
      </c>
      <c r="I34" s="156">
        <f t="shared" si="2"/>
        <v>493850</v>
      </c>
      <c r="J34" s="45">
        <v>8</v>
      </c>
      <c r="K34" s="38" t="e">
        <f>J34*#REF!</f>
        <v>#REF!</v>
      </c>
      <c r="L34" s="52">
        <v>0</v>
      </c>
      <c r="M34" s="46" t="e">
        <f>L34*#REF!</f>
        <v>#REF!</v>
      </c>
      <c r="N34" s="47">
        <v>2</v>
      </c>
      <c r="O34" s="48" t="e">
        <f>N34*#REF!</f>
        <v>#REF!</v>
      </c>
      <c r="P34" s="49">
        <v>0</v>
      </c>
      <c r="Q34" s="46" t="e">
        <f>P34*#REF!</f>
        <v>#REF!</v>
      </c>
    </row>
    <row r="35" spans="1:17" ht="99" customHeight="1">
      <c r="A35" s="7">
        <v>27</v>
      </c>
      <c r="B35" s="14" t="s">
        <v>518</v>
      </c>
      <c r="C35" s="11" t="s">
        <v>519</v>
      </c>
      <c r="D35" s="7" t="s">
        <v>513</v>
      </c>
      <c r="E35" s="7">
        <f t="shared" si="0"/>
        <v>1</v>
      </c>
      <c r="F35" s="173">
        <v>15700</v>
      </c>
      <c r="G35" s="173">
        <f t="shared" si="1"/>
        <v>2983</v>
      </c>
      <c r="H35" s="173">
        <v>18683</v>
      </c>
      <c r="I35" s="138">
        <f t="shared" si="2"/>
        <v>18683</v>
      </c>
      <c r="J35" s="45">
        <v>1</v>
      </c>
      <c r="K35" s="38" t="e">
        <f>J35*#REF!</f>
        <v>#REF!</v>
      </c>
      <c r="L35" s="52">
        <v>0</v>
      </c>
      <c r="M35" s="46" t="e">
        <f>L35*#REF!</f>
        <v>#REF!</v>
      </c>
      <c r="N35" s="47">
        <v>0</v>
      </c>
      <c r="O35" s="48" t="e">
        <f>N35*#REF!</f>
        <v>#REF!</v>
      </c>
      <c r="P35" s="49">
        <v>0</v>
      </c>
      <c r="Q35" s="46" t="e">
        <f>P35*#REF!</f>
        <v>#REF!</v>
      </c>
    </row>
    <row r="36" spans="1:17" ht="52.5" customHeight="1">
      <c r="A36" s="7">
        <v>28</v>
      </c>
      <c r="B36" s="14" t="s">
        <v>520</v>
      </c>
      <c r="C36" s="11" t="s">
        <v>521</v>
      </c>
      <c r="D36" s="7" t="s">
        <v>522</v>
      </c>
      <c r="E36" s="7">
        <f t="shared" si="0"/>
        <v>10</v>
      </c>
      <c r="F36" s="173">
        <v>52500</v>
      </c>
      <c r="G36" s="173">
        <f t="shared" si="1"/>
        <v>9975</v>
      </c>
      <c r="H36" s="173">
        <v>62475</v>
      </c>
      <c r="I36" s="138">
        <f t="shared" si="2"/>
        <v>624750</v>
      </c>
      <c r="J36" s="45">
        <v>10</v>
      </c>
      <c r="K36" s="38" t="e">
        <f>J36*#REF!</f>
        <v>#REF!</v>
      </c>
      <c r="L36" s="52">
        <v>0</v>
      </c>
      <c r="M36" s="46" t="e">
        <f>L36*#REF!</f>
        <v>#REF!</v>
      </c>
      <c r="N36" s="47">
        <v>0</v>
      </c>
      <c r="O36" s="48" t="e">
        <f>N36*#REF!</f>
        <v>#REF!</v>
      </c>
      <c r="P36" s="49">
        <v>0</v>
      </c>
      <c r="Q36" s="46" t="e">
        <f>P36*#REF!</f>
        <v>#REF!</v>
      </c>
    </row>
    <row r="37" spans="1:17" ht="105.75" customHeight="1">
      <c r="A37" s="7">
        <v>29</v>
      </c>
      <c r="B37" s="14" t="s">
        <v>523</v>
      </c>
      <c r="C37" s="11" t="s">
        <v>524</v>
      </c>
      <c r="D37" s="7" t="s">
        <v>525</v>
      </c>
      <c r="E37" s="7">
        <f t="shared" si="0"/>
        <v>20</v>
      </c>
      <c r="F37" s="173">
        <v>326500</v>
      </c>
      <c r="G37" s="173">
        <f t="shared" si="1"/>
        <v>62035</v>
      </c>
      <c r="H37" s="173">
        <v>388535</v>
      </c>
      <c r="I37" s="138">
        <f t="shared" si="2"/>
        <v>7770700</v>
      </c>
      <c r="J37" s="106">
        <v>10</v>
      </c>
      <c r="K37" s="102" t="e">
        <f>J37*#REF!</f>
        <v>#REF!</v>
      </c>
      <c r="L37" s="103">
        <v>0</v>
      </c>
      <c r="M37" s="102" t="e">
        <f>L37*#REF!</f>
        <v>#REF!</v>
      </c>
      <c r="N37" s="104">
        <v>9</v>
      </c>
      <c r="O37" s="102" t="e">
        <f>N37*#REF!</f>
        <v>#REF!</v>
      </c>
      <c r="P37" s="105">
        <v>1</v>
      </c>
      <c r="Q37" s="102" t="e">
        <f>P37*#REF!</f>
        <v>#REF!</v>
      </c>
    </row>
    <row r="38" spans="1:17" ht="97.5" customHeight="1">
      <c r="A38" s="7">
        <v>30</v>
      </c>
      <c r="B38" s="14" t="s">
        <v>526</v>
      </c>
      <c r="C38" s="11" t="s">
        <v>527</v>
      </c>
      <c r="D38" s="7" t="s">
        <v>528</v>
      </c>
      <c r="E38" s="7">
        <f t="shared" si="0"/>
        <v>7</v>
      </c>
      <c r="F38" s="173">
        <v>21200</v>
      </c>
      <c r="G38" s="173">
        <f t="shared" si="1"/>
        <v>4028</v>
      </c>
      <c r="H38" s="173">
        <v>25228</v>
      </c>
      <c r="I38" s="138">
        <f t="shared" si="2"/>
        <v>176596</v>
      </c>
      <c r="J38" s="45">
        <v>5</v>
      </c>
      <c r="K38" s="38" t="e">
        <f>J38*#REF!</f>
        <v>#REF!</v>
      </c>
      <c r="L38" s="52">
        <v>0</v>
      </c>
      <c r="M38" s="46" t="e">
        <f>L38*#REF!</f>
        <v>#REF!</v>
      </c>
      <c r="N38" s="47">
        <v>2</v>
      </c>
      <c r="O38" s="48" t="e">
        <f>N38*#REF!</f>
        <v>#REF!</v>
      </c>
      <c r="P38" s="49">
        <v>0</v>
      </c>
      <c r="Q38" s="46" t="e">
        <f>P38*#REF!</f>
        <v>#REF!</v>
      </c>
    </row>
    <row r="39" spans="1:17" ht="85.5" customHeight="1">
      <c r="A39" s="7">
        <v>31</v>
      </c>
      <c r="B39" s="14" t="s">
        <v>529</v>
      </c>
      <c r="C39" s="11" t="s">
        <v>530</v>
      </c>
      <c r="D39" s="7" t="s">
        <v>172</v>
      </c>
      <c r="E39" s="7">
        <f t="shared" si="0"/>
        <v>200</v>
      </c>
      <c r="F39" s="173">
        <v>5200</v>
      </c>
      <c r="G39" s="173">
        <f t="shared" si="1"/>
        <v>988</v>
      </c>
      <c r="H39" s="173">
        <v>6188</v>
      </c>
      <c r="I39" s="138">
        <f t="shared" si="2"/>
        <v>1237600</v>
      </c>
      <c r="J39" s="45">
        <v>200</v>
      </c>
      <c r="K39" s="38" t="e">
        <f>J39*#REF!</f>
        <v>#REF!</v>
      </c>
      <c r="L39" s="52">
        <v>0</v>
      </c>
      <c r="M39" s="46" t="e">
        <f>L39*#REF!</f>
        <v>#REF!</v>
      </c>
      <c r="N39" s="47">
        <v>0</v>
      </c>
      <c r="O39" s="48" t="e">
        <f>N39*#REF!</f>
        <v>#REF!</v>
      </c>
      <c r="P39" s="49">
        <v>0</v>
      </c>
      <c r="Q39" s="46" t="e">
        <f>P39*#REF!</f>
        <v>#REF!</v>
      </c>
    </row>
    <row r="40" spans="1:17" ht="47.25" customHeight="1">
      <c r="A40" s="7">
        <v>32</v>
      </c>
      <c r="B40" s="14" t="s">
        <v>531</v>
      </c>
      <c r="C40" s="11" t="s">
        <v>532</v>
      </c>
      <c r="D40" s="7" t="s">
        <v>206</v>
      </c>
      <c r="E40" s="7">
        <f t="shared" si="0"/>
        <v>10</v>
      </c>
      <c r="F40" s="173">
        <v>37800</v>
      </c>
      <c r="G40" s="173">
        <f t="shared" si="1"/>
        <v>7182</v>
      </c>
      <c r="H40" s="173">
        <v>44982</v>
      </c>
      <c r="I40" s="138">
        <f t="shared" si="2"/>
        <v>449820</v>
      </c>
      <c r="J40" s="45">
        <v>10</v>
      </c>
      <c r="K40" s="38" t="e">
        <f>J40*#REF!</f>
        <v>#REF!</v>
      </c>
      <c r="L40" s="52">
        <v>0</v>
      </c>
      <c r="M40" s="46" t="e">
        <f>L40*#REF!</f>
        <v>#REF!</v>
      </c>
      <c r="N40" s="47">
        <v>0</v>
      </c>
      <c r="O40" s="48" t="e">
        <f>N40*#REF!</f>
        <v>#REF!</v>
      </c>
      <c r="P40" s="49">
        <v>0</v>
      </c>
      <c r="Q40" s="46" t="e">
        <f>P40*#REF!</f>
        <v>#REF!</v>
      </c>
    </row>
    <row r="41" spans="1:17" ht="75" customHeight="1">
      <c r="A41" s="7">
        <v>33</v>
      </c>
      <c r="B41" s="14" t="s">
        <v>533</v>
      </c>
      <c r="C41" s="11" t="s">
        <v>534</v>
      </c>
      <c r="D41" s="7" t="s">
        <v>189</v>
      </c>
      <c r="E41" s="7">
        <f t="shared" si="0"/>
        <v>23</v>
      </c>
      <c r="F41" s="173">
        <v>31500</v>
      </c>
      <c r="G41" s="173">
        <f t="shared" si="1"/>
        <v>0</v>
      </c>
      <c r="H41" s="173">
        <v>31500</v>
      </c>
      <c r="I41" s="234">
        <f t="shared" si="2"/>
        <v>724500</v>
      </c>
      <c r="J41" s="45">
        <v>18</v>
      </c>
      <c r="K41" s="38" t="e">
        <f>J41*#REF!</f>
        <v>#REF!</v>
      </c>
      <c r="L41" s="52">
        <v>0</v>
      </c>
      <c r="M41" s="46" t="e">
        <f>L41*#REF!</f>
        <v>#REF!</v>
      </c>
      <c r="N41" s="47">
        <v>0</v>
      </c>
      <c r="O41" s="48" t="e">
        <f>N41*#REF!</f>
        <v>#REF!</v>
      </c>
      <c r="P41" s="49">
        <v>5</v>
      </c>
      <c r="Q41" s="46" t="e">
        <f>P41*#REF!</f>
        <v>#REF!</v>
      </c>
    </row>
    <row r="42" spans="1:17" ht="67.5" customHeight="1">
      <c r="A42" s="7">
        <v>34</v>
      </c>
      <c r="B42" s="14" t="s">
        <v>535</v>
      </c>
      <c r="C42" s="11" t="s">
        <v>536</v>
      </c>
      <c r="D42" s="7" t="s">
        <v>189</v>
      </c>
      <c r="E42" s="7">
        <f t="shared" si="0"/>
        <v>42</v>
      </c>
      <c r="F42" s="173">
        <v>31500</v>
      </c>
      <c r="G42" s="173">
        <f t="shared" si="1"/>
        <v>0</v>
      </c>
      <c r="H42" s="173">
        <v>31500</v>
      </c>
      <c r="I42" s="138">
        <f t="shared" si="2"/>
        <v>1323000</v>
      </c>
      <c r="J42" s="45">
        <v>18</v>
      </c>
      <c r="K42" s="38" t="e">
        <f>J42*#REF!</f>
        <v>#REF!</v>
      </c>
      <c r="L42" s="52">
        <v>15</v>
      </c>
      <c r="M42" s="46" t="e">
        <f>L42*#REF!</f>
        <v>#REF!</v>
      </c>
      <c r="N42" s="47">
        <v>0</v>
      </c>
      <c r="O42" s="48" t="e">
        <f>N42*#REF!</f>
        <v>#REF!</v>
      </c>
      <c r="P42" s="49">
        <v>9</v>
      </c>
      <c r="Q42" s="46" t="e">
        <f>P42*#REF!</f>
        <v>#REF!</v>
      </c>
    </row>
    <row r="43" spans="1:17" ht="74.25" customHeight="1">
      <c r="A43" s="7">
        <v>35</v>
      </c>
      <c r="B43" s="14" t="s">
        <v>537</v>
      </c>
      <c r="C43" s="11" t="s">
        <v>538</v>
      </c>
      <c r="D43" s="7" t="s">
        <v>528</v>
      </c>
      <c r="E43" s="7">
        <f t="shared" si="0"/>
        <v>18</v>
      </c>
      <c r="F43" s="173">
        <v>16000</v>
      </c>
      <c r="G43" s="173">
        <f t="shared" si="1"/>
        <v>3040</v>
      </c>
      <c r="H43" s="173">
        <v>19040</v>
      </c>
      <c r="I43" s="156">
        <f t="shared" si="2"/>
        <v>342720</v>
      </c>
      <c r="J43" s="45">
        <v>18</v>
      </c>
      <c r="K43" s="38" t="e">
        <f>J43*#REF!</f>
        <v>#REF!</v>
      </c>
      <c r="L43" s="52">
        <v>0</v>
      </c>
      <c r="M43" s="46" t="e">
        <f>L43*#REF!</f>
        <v>#REF!</v>
      </c>
      <c r="N43" s="47">
        <v>0</v>
      </c>
      <c r="O43" s="48" t="e">
        <f>N43*#REF!</f>
        <v>#REF!</v>
      </c>
      <c r="P43" s="49">
        <v>0</v>
      </c>
      <c r="Q43" s="46" t="e">
        <f>P43*#REF!</f>
        <v>#REF!</v>
      </c>
    </row>
    <row r="44" spans="1:17" ht="81.75" customHeight="1">
      <c r="A44" s="7">
        <v>36</v>
      </c>
      <c r="B44" s="14" t="s">
        <v>539</v>
      </c>
      <c r="C44" s="11" t="s">
        <v>540</v>
      </c>
      <c r="D44" s="7" t="s">
        <v>528</v>
      </c>
      <c r="E44" s="7">
        <f t="shared" si="0"/>
        <v>3</v>
      </c>
      <c r="F44" s="173">
        <v>37700</v>
      </c>
      <c r="G44" s="173">
        <f t="shared" si="1"/>
        <v>7163</v>
      </c>
      <c r="H44" s="173">
        <v>44863</v>
      </c>
      <c r="I44" s="156">
        <f t="shared" si="2"/>
        <v>134589</v>
      </c>
      <c r="J44" s="45">
        <v>3</v>
      </c>
      <c r="K44" s="38" t="e">
        <f>J44*#REF!</f>
        <v>#REF!</v>
      </c>
      <c r="L44" s="52">
        <v>0</v>
      </c>
      <c r="M44" s="46" t="e">
        <f>L44*#REF!</f>
        <v>#REF!</v>
      </c>
      <c r="N44" s="47">
        <v>0</v>
      </c>
      <c r="O44" s="48" t="e">
        <f>N44*#REF!</f>
        <v>#REF!</v>
      </c>
      <c r="P44" s="49">
        <v>0</v>
      </c>
      <c r="Q44" s="46" t="e">
        <f>P44*#REF!</f>
        <v>#REF!</v>
      </c>
    </row>
    <row r="45" spans="1:17" ht="72" customHeight="1">
      <c r="A45" s="7">
        <v>37</v>
      </c>
      <c r="B45" s="14" t="s">
        <v>541</v>
      </c>
      <c r="C45" s="11" t="s">
        <v>542</v>
      </c>
      <c r="D45" s="7" t="s">
        <v>513</v>
      </c>
      <c r="E45" s="7">
        <f t="shared" si="0"/>
        <v>5</v>
      </c>
      <c r="F45" s="173">
        <v>24000</v>
      </c>
      <c r="G45" s="173">
        <f t="shared" si="1"/>
        <v>4560</v>
      </c>
      <c r="H45" s="173">
        <v>28560</v>
      </c>
      <c r="I45" s="156">
        <f t="shared" si="2"/>
        <v>142800</v>
      </c>
      <c r="J45" s="45">
        <v>5</v>
      </c>
      <c r="K45" s="38" t="e">
        <f>J45*#REF!</f>
        <v>#REF!</v>
      </c>
      <c r="L45" s="52">
        <v>0</v>
      </c>
      <c r="M45" s="46" t="e">
        <f>L45*#REF!</f>
        <v>#REF!</v>
      </c>
      <c r="N45" s="47">
        <v>0</v>
      </c>
      <c r="O45" s="48" t="e">
        <f>N45*#REF!</f>
        <v>#REF!</v>
      </c>
      <c r="P45" s="49">
        <v>0</v>
      </c>
      <c r="Q45" s="46" t="e">
        <f>P45*#REF!</f>
        <v>#REF!</v>
      </c>
    </row>
    <row r="46" spans="1:17" ht="115.5" customHeight="1">
      <c r="A46" s="7">
        <v>38</v>
      </c>
      <c r="B46" s="14" t="s">
        <v>543</v>
      </c>
      <c r="C46" s="11" t="s">
        <v>544</v>
      </c>
      <c r="D46" s="7" t="s">
        <v>545</v>
      </c>
      <c r="E46" s="7">
        <f t="shared" si="0"/>
        <v>6</v>
      </c>
      <c r="F46" s="173">
        <v>140000</v>
      </c>
      <c r="G46" s="173">
        <f t="shared" si="1"/>
        <v>26600</v>
      </c>
      <c r="H46" s="173">
        <v>166600</v>
      </c>
      <c r="I46" s="156">
        <f t="shared" si="2"/>
        <v>999600</v>
      </c>
      <c r="J46" s="50">
        <v>6</v>
      </c>
      <c r="K46" s="38" t="e">
        <f>J46*#REF!</f>
        <v>#REF!</v>
      </c>
      <c r="L46" s="52">
        <v>0</v>
      </c>
      <c r="M46" s="46" t="e">
        <f>L46*#REF!</f>
        <v>#REF!</v>
      </c>
      <c r="N46" s="47">
        <v>0</v>
      </c>
      <c r="O46" s="48" t="e">
        <f>N46*#REF!</f>
        <v>#REF!</v>
      </c>
      <c r="P46" s="49">
        <v>0</v>
      </c>
      <c r="Q46" s="46" t="e">
        <f>P46*#REF!</f>
        <v>#REF!</v>
      </c>
    </row>
    <row r="47" spans="1:17" ht="129" customHeight="1">
      <c r="A47" s="7">
        <v>39</v>
      </c>
      <c r="B47" s="14" t="s">
        <v>546</v>
      </c>
      <c r="C47" s="11" t="s">
        <v>547</v>
      </c>
      <c r="D47" s="7" t="s">
        <v>548</v>
      </c>
      <c r="E47" s="7">
        <f t="shared" si="0"/>
        <v>23</v>
      </c>
      <c r="F47" s="173">
        <v>29400</v>
      </c>
      <c r="G47" s="173">
        <f t="shared" si="1"/>
        <v>5586</v>
      </c>
      <c r="H47" s="173">
        <v>34986</v>
      </c>
      <c r="I47" s="138">
        <f t="shared" si="2"/>
        <v>804678</v>
      </c>
      <c r="J47" s="45">
        <v>8</v>
      </c>
      <c r="K47" s="38" t="e">
        <f>J47*#REF!</f>
        <v>#REF!</v>
      </c>
      <c r="L47" s="53">
        <v>15</v>
      </c>
      <c r="M47" s="46" t="e">
        <f>L47*#REF!</f>
        <v>#REF!</v>
      </c>
      <c r="N47" s="47">
        <v>0</v>
      </c>
      <c r="O47" s="48" t="e">
        <f>N47*#REF!</f>
        <v>#REF!</v>
      </c>
      <c r="P47" s="49">
        <v>0</v>
      </c>
      <c r="Q47" s="46" t="e">
        <f>P47*#REF!</f>
        <v>#REF!</v>
      </c>
    </row>
    <row r="48" spans="1:17" ht="129" customHeight="1">
      <c r="A48" s="7">
        <v>40</v>
      </c>
      <c r="B48" s="14" t="s">
        <v>549</v>
      </c>
      <c r="C48" s="11" t="s">
        <v>550</v>
      </c>
      <c r="D48" s="7" t="s">
        <v>551</v>
      </c>
      <c r="E48" s="7">
        <f t="shared" si="0"/>
        <v>40</v>
      </c>
      <c r="F48" s="173">
        <v>4400</v>
      </c>
      <c r="G48" s="173">
        <f t="shared" si="1"/>
        <v>836</v>
      </c>
      <c r="H48" s="173">
        <v>5236</v>
      </c>
      <c r="I48" s="138">
        <f t="shared" si="2"/>
        <v>209440</v>
      </c>
      <c r="J48" s="45">
        <v>40</v>
      </c>
      <c r="K48" s="38" t="e">
        <f>J48*#REF!</f>
        <v>#REF!</v>
      </c>
      <c r="L48" s="52">
        <v>0</v>
      </c>
      <c r="M48" s="46" t="e">
        <f>L48*#REF!</f>
        <v>#REF!</v>
      </c>
      <c r="N48" s="47">
        <v>0</v>
      </c>
      <c r="O48" s="48" t="e">
        <f>N48*#REF!</f>
        <v>#REF!</v>
      </c>
      <c r="P48" s="49">
        <v>0</v>
      </c>
      <c r="Q48" s="46" t="e">
        <f>P48*#REF!</f>
        <v>#REF!</v>
      </c>
    </row>
    <row r="49" spans="1:17" ht="75.75" customHeight="1">
      <c r="A49" s="7">
        <v>41</v>
      </c>
      <c r="B49" s="14" t="s">
        <v>552</v>
      </c>
      <c r="C49" s="11" t="s">
        <v>553</v>
      </c>
      <c r="D49" s="7" t="s">
        <v>554</v>
      </c>
      <c r="E49" s="7">
        <f t="shared" si="0"/>
        <v>3</v>
      </c>
      <c r="F49" s="173">
        <v>22200</v>
      </c>
      <c r="G49" s="173">
        <f t="shared" si="1"/>
        <v>4218</v>
      </c>
      <c r="H49" s="173">
        <v>26418</v>
      </c>
      <c r="I49" s="138">
        <f t="shared" si="2"/>
        <v>79254</v>
      </c>
      <c r="J49" s="45">
        <v>3</v>
      </c>
      <c r="K49" s="38" t="e">
        <f>J49*#REF!</f>
        <v>#REF!</v>
      </c>
      <c r="L49" s="52">
        <v>0</v>
      </c>
      <c r="M49" s="46" t="e">
        <f>L49*#REF!</f>
        <v>#REF!</v>
      </c>
      <c r="N49" s="47">
        <v>0</v>
      </c>
      <c r="O49" s="48" t="e">
        <f>N49*#REF!</f>
        <v>#REF!</v>
      </c>
      <c r="P49" s="49">
        <v>0</v>
      </c>
      <c r="Q49" s="46" t="e">
        <f>P49*#REF!</f>
        <v>#REF!</v>
      </c>
    </row>
    <row r="50" spans="1:17" ht="64.5" customHeight="1">
      <c r="A50" s="7">
        <v>42</v>
      </c>
      <c r="B50" s="14" t="s">
        <v>555</v>
      </c>
      <c r="C50" s="11" t="s">
        <v>556</v>
      </c>
      <c r="D50" s="7" t="s">
        <v>554</v>
      </c>
      <c r="E50" s="7">
        <f t="shared" si="0"/>
        <v>10</v>
      </c>
      <c r="F50" s="173">
        <v>22200</v>
      </c>
      <c r="G50" s="173">
        <f t="shared" si="1"/>
        <v>4218</v>
      </c>
      <c r="H50" s="173">
        <v>26418</v>
      </c>
      <c r="I50" s="138">
        <f t="shared" si="2"/>
        <v>264180</v>
      </c>
      <c r="J50" s="45">
        <v>10</v>
      </c>
      <c r="K50" s="38" t="e">
        <f>J50*#REF!</f>
        <v>#REF!</v>
      </c>
      <c r="L50" s="52">
        <v>0</v>
      </c>
      <c r="M50" s="46" t="e">
        <f>L50*#REF!</f>
        <v>#REF!</v>
      </c>
      <c r="N50" s="47">
        <v>0</v>
      </c>
      <c r="O50" s="48" t="e">
        <f>N50*#REF!</f>
        <v>#REF!</v>
      </c>
      <c r="P50" s="49">
        <v>0</v>
      </c>
      <c r="Q50" s="46" t="e">
        <f>P50*#REF!</f>
        <v>#REF!</v>
      </c>
    </row>
    <row r="51" spans="1:17" ht="82.5" customHeight="1">
      <c r="A51" s="7">
        <v>43</v>
      </c>
      <c r="B51" s="14" t="s">
        <v>557</v>
      </c>
      <c r="C51" s="11" t="s">
        <v>558</v>
      </c>
      <c r="D51" s="7" t="s">
        <v>513</v>
      </c>
      <c r="E51" s="7">
        <f t="shared" si="0"/>
        <v>3</v>
      </c>
      <c r="F51" s="173">
        <v>35900</v>
      </c>
      <c r="G51" s="173">
        <f t="shared" si="1"/>
        <v>6821</v>
      </c>
      <c r="H51" s="173">
        <v>42721</v>
      </c>
      <c r="I51" s="138">
        <f t="shared" si="2"/>
        <v>128163</v>
      </c>
      <c r="J51" s="45">
        <v>3</v>
      </c>
      <c r="K51" s="38" t="e">
        <f>J51*#REF!</f>
        <v>#REF!</v>
      </c>
      <c r="L51" s="52">
        <v>0</v>
      </c>
      <c r="M51" s="46" t="e">
        <f>L51*#REF!</f>
        <v>#REF!</v>
      </c>
      <c r="N51" s="47">
        <v>0</v>
      </c>
      <c r="O51" s="48" t="e">
        <f>N51*#REF!</f>
        <v>#REF!</v>
      </c>
      <c r="P51" s="49">
        <v>0</v>
      </c>
      <c r="Q51" s="46" t="e">
        <f>P51*#REF!</f>
        <v>#REF!</v>
      </c>
    </row>
    <row r="52" spans="1:17" ht="129" customHeight="1">
      <c r="A52" s="7">
        <v>44</v>
      </c>
      <c r="B52" s="14" t="s">
        <v>559</v>
      </c>
      <c r="C52" s="11" t="s">
        <v>560</v>
      </c>
      <c r="D52" s="7" t="s">
        <v>513</v>
      </c>
      <c r="E52" s="7">
        <f t="shared" si="0"/>
        <v>3</v>
      </c>
      <c r="F52" s="173">
        <v>44200</v>
      </c>
      <c r="G52" s="173">
        <f t="shared" si="1"/>
        <v>8398</v>
      </c>
      <c r="H52" s="173">
        <v>52598</v>
      </c>
      <c r="I52" s="138">
        <f t="shared" si="2"/>
        <v>157794</v>
      </c>
      <c r="J52" s="45">
        <v>3</v>
      </c>
      <c r="K52" s="38" t="e">
        <f>J52*#REF!</f>
        <v>#REF!</v>
      </c>
      <c r="L52" s="52">
        <v>0</v>
      </c>
      <c r="M52" s="46" t="e">
        <f>L52*#REF!</f>
        <v>#REF!</v>
      </c>
      <c r="N52" s="47">
        <v>0</v>
      </c>
      <c r="O52" s="48" t="e">
        <f>N52*#REF!</f>
        <v>#REF!</v>
      </c>
      <c r="P52" s="49">
        <v>0</v>
      </c>
      <c r="Q52" s="46" t="e">
        <f>P52*#REF!</f>
        <v>#REF!</v>
      </c>
    </row>
    <row r="53" spans="1:17" ht="63" customHeight="1">
      <c r="A53" s="7">
        <v>45</v>
      </c>
      <c r="B53" s="14" t="s">
        <v>561</v>
      </c>
      <c r="C53" s="11" t="s">
        <v>562</v>
      </c>
      <c r="D53" s="7" t="s">
        <v>513</v>
      </c>
      <c r="E53" s="7">
        <f t="shared" si="0"/>
        <v>3</v>
      </c>
      <c r="F53" s="173">
        <v>62700</v>
      </c>
      <c r="G53" s="173">
        <f t="shared" si="1"/>
        <v>11913</v>
      </c>
      <c r="H53" s="173">
        <v>74613</v>
      </c>
      <c r="I53" s="138">
        <f t="shared" si="2"/>
        <v>223839</v>
      </c>
      <c r="J53" s="45">
        <v>3</v>
      </c>
      <c r="K53" s="38" t="e">
        <f>J53*#REF!</f>
        <v>#REF!</v>
      </c>
      <c r="L53" s="52">
        <v>0</v>
      </c>
      <c r="M53" s="46" t="e">
        <f>L53*#REF!</f>
        <v>#REF!</v>
      </c>
      <c r="N53" s="47">
        <v>0</v>
      </c>
      <c r="O53" s="48" t="e">
        <f>N53*#REF!</f>
        <v>#REF!</v>
      </c>
      <c r="P53" s="49">
        <v>0</v>
      </c>
      <c r="Q53" s="46" t="e">
        <f>P53*#REF!</f>
        <v>#REF!</v>
      </c>
    </row>
    <row r="54" spans="1:17" ht="63" customHeight="1">
      <c r="A54" s="7">
        <v>46</v>
      </c>
      <c r="B54" s="14" t="s">
        <v>563</v>
      </c>
      <c r="C54" s="11" t="s">
        <v>564</v>
      </c>
      <c r="D54" s="7" t="s">
        <v>257</v>
      </c>
      <c r="E54" s="7">
        <f t="shared" si="0"/>
        <v>6</v>
      </c>
      <c r="F54" s="173">
        <v>44300</v>
      </c>
      <c r="G54" s="173">
        <f t="shared" si="1"/>
        <v>8417</v>
      </c>
      <c r="H54" s="173">
        <v>52717</v>
      </c>
      <c r="I54" s="138">
        <f t="shared" si="2"/>
        <v>316302</v>
      </c>
      <c r="J54" s="45">
        <v>6</v>
      </c>
      <c r="K54" s="38" t="e">
        <f>J54*#REF!</f>
        <v>#REF!</v>
      </c>
      <c r="L54" s="52">
        <v>0</v>
      </c>
      <c r="M54" s="46" t="e">
        <f>L54*#REF!</f>
        <v>#REF!</v>
      </c>
      <c r="N54" s="47">
        <v>0</v>
      </c>
      <c r="O54" s="48" t="e">
        <f>N54*#REF!</f>
        <v>#REF!</v>
      </c>
      <c r="P54" s="49">
        <v>0</v>
      </c>
      <c r="Q54" s="46" t="e">
        <f>P54*#REF!</f>
        <v>#REF!</v>
      </c>
    </row>
    <row r="55" spans="1:17" ht="63" customHeight="1">
      <c r="A55" s="7">
        <v>47</v>
      </c>
      <c r="B55" s="14" t="s">
        <v>565</v>
      </c>
      <c r="C55" s="11" t="s">
        <v>566</v>
      </c>
      <c r="D55" s="7" t="s">
        <v>513</v>
      </c>
      <c r="E55" s="7">
        <f t="shared" si="0"/>
        <v>2</v>
      </c>
      <c r="F55" s="173">
        <v>29200</v>
      </c>
      <c r="G55" s="173">
        <f t="shared" si="1"/>
        <v>5548</v>
      </c>
      <c r="H55" s="173">
        <v>34748</v>
      </c>
      <c r="I55" s="138">
        <f t="shared" si="2"/>
        <v>69496</v>
      </c>
      <c r="J55" s="45">
        <v>2</v>
      </c>
      <c r="K55" s="38" t="e">
        <f>J55*#REF!</f>
        <v>#REF!</v>
      </c>
      <c r="L55" s="52">
        <v>0</v>
      </c>
      <c r="M55" s="46" t="e">
        <f>L55*#REF!</f>
        <v>#REF!</v>
      </c>
      <c r="N55" s="47">
        <v>0</v>
      </c>
      <c r="O55" s="48" t="e">
        <f>N55*#REF!</f>
        <v>#REF!</v>
      </c>
      <c r="P55" s="49">
        <v>0</v>
      </c>
      <c r="Q55" s="46" t="e">
        <f>P55*#REF!</f>
        <v>#REF!</v>
      </c>
    </row>
    <row r="56" spans="1:17" ht="63" customHeight="1">
      <c r="A56" s="7">
        <v>48</v>
      </c>
      <c r="B56" s="14" t="s">
        <v>567</v>
      </c>
      <c r="C56" s="11" t="s">
        <v>568</v>
      </c>
      <c r="D56" s="7" t="s">
        <v>513</v>
      </c>
      <c r="E56" s="7">
        <f t="shared" si="0"/>
        <v>3</v>
      </c>
      <c r="F56" s="173">
        <v>67200</v>
      </c>
      <c r="G56" s="173">
        <f t="shared" si="1"/>
        <v>12768</v>
      </c>
      <c r="H56" s="173">
        <v>79968</v>
      </c>
      <c r="I56" s="138">
        <f t="shared" si="2"/>
        <v>239904</v>
      </c>
      <c r="J56" s="54">
        <v>2</v>
      </c>
      <c r="K56" s="55" t="e">
        <f>J56*#REF!</f>
        <v>#REF!</v>
      </c>
      <c r="L56" s="52">
        <v>0</v>
      </c>
      <c r="M56" s="46" t="e">
        <f>L56*#REF!</f>
        <v>#REF!</v>
      </c>
      <c r="N56" s="47">
        <v>1</v>
      </c>
      <c r="O56" s="48" t="e">
        <f>N56*#REF!</f>
        <v>#REF!</v>
      </c>
      <c r="P56" s="49">
        <v>0</v>
      </c>
      <c r="Q56" s="46" t="e">
        <f>P56*#REF!</f>
        <v>#REF!</v>
      </c>
    </row>
    <row r="57" spans="1:17" ht="73.5" customHeight="1">
      <c r="A57" s="7">
        <v>49</v>
      </c>
      <c r="B57" s="14" t="s">
        <v>569</v>
      </c>
      <c r="C57" s="11" t="s">
        <v>570</v>
      </c>
      <c r="D57" s="7" t="s">
        <v>571</v>
      </c>
      <c r="E57" s="7">
        <f t="shared" si="0"/>
        <v>1</v>
      </c>
      <c r="F57" s="173">
        <v>66300</v>
      </c>
      <c r="G57" s="173">
        <f t="shared" si="1"/>
        <v>12597</v>
      </c>
      <c r="H57" s="173">
        <v>78897</v>
      </c>
      <c r="I57" s="138">
        <f t="shared" si="2"/>
        <v>78897</v>
      </c>
      <c r="J57" s="56">
        <v>0</v>
      </c>
      <c r="K57" s="38" t="e">
        <f>J57*#REF!</f>
        <v>#REF!</v>
      </c>
      <c r="L57" s="52">
        <v>0</v>
      </c>
      <c r="M57" s="46" t="e">
        <f>L57*#REF!</f>
        <v>#REF!</v>
      </c>
      <c r="N57" s="47">
        <v>1</v>
      </c>
      <c r="O57" s="48" t="e">
        <f>N57*#REF!</f>
        <v>#REF!</v>
      </c>
      <c r="P57" s="49">
        <v>0</v>
      </c>
      <c r="Q57" s="46" t="e">
        <f>P57*#REF!</f>
        <v>#REF!</v>
      </c>
    </row>
    <row r="58" spans="1:17" ht="85.5" customHeight="1">
      <c r="A58" s="7">
        <v>50</v>
      </c>
      <c r="B58" s="14" t="s">
        <v>572</v>
      </c>
      <c r="C58" s="11" t="s">
        <v>573</v>
      </c>
      <c r="D58" s="7" t="s">
        <v>574</v>
      </c>
      <c r="E58" s="7">
        <f t="shared" si="0"/>
        <v>16</v>
      </c>
      <c r="F58" s="173">
        <v>152000</v>
      </c>
      <c r="G58" s="173">
        <f t="shared" si="1"/>
        <v>28880</v>
      </c>
      <c r="H58" s="173">
        <v>180880</v>
      </c>
      <c r="I58" s="138">
        <f t="shared" si="2"/>
        <v>2894080</v>
      </c>
      <c r="J58" s="56">
        <v>0</v>
      </c>
      <c r="K58" s="38" t="e">
        <f>J58*#REF!</f>
        <v>#REF!</v>
      </c>
      <c r="L58" s="52">
        <v>15</v>
      </c>
      <c r="M58" s="46" t="e">
        <f>L58*#REF!</f>
        <v>#REF!</v>
      </c>
      <c r="N58" s="47">
        <v>1</v>
      </c>
      <c r="O58" s="48" t="e">
        <f>N58*#REF!</f>
        <v>#REF!</v>
      </c>
      <c r="P58" s="49">
        <v>0</v>
      </c>
      <c r="Q58" s="46" t="e">
        <f>P58*#REF!</f>
        <v>#REF!</v>
      </c>
    </row>
    <row r="59" spans="1:17" ht="101.25" customHeight="1">
      <c r="A59" s="7">
        <v>51</v>
      </c>
      <c r="B59" s="14" t="s">
        <v>575</v>
      </c>
      <c r="C59" s="11" t="s">
        <v>576</v>
      </c>
      <c r="D59" s="7" t="s">
        <v>574</v>
      </c>
      <c r="E59" s="7">
        <f t="shared" si="0"/>
        <v>2</v>
      </c>
      <c r="F59" s="173">
        <v>220500</v>
      </c>
      <c r="G59" s="173">
        <f t="shared" si="1"/>
        <v>41895</v>
      </c>
      <c r="H59" s="173">
        <v>262395</v>
      </c>
      <c r="I59" s="156">
        <f t="shared" si="2"/>
        <v>524790</v>
      </c>
      <c r="J59" s="56">
        <v>0</v>
      </c>
      <c r="K59" s="38" t="e">
        <f>J59*#REF!</f>
        <v>#REF!</v>
      </c>
      <c r="L59" s="52">
        <v>0</v>
      </c>
      <c r="M59" s="46" t="e">
        <f>L59*#REF!</f>
        <v>#REF!</v>
      </c>
      <c r="N59" s="47">
        <v>2</v>
      </c>
      <c r="O59" s="48" t="e">
        <f>N59*#REF!</f>
        <v>#REF!</v>
      </c>
      <c r="P59" s="49">
        <v>0</v>
      </c>
      <c r="Q59" s="46" t="e">
        <f>P59*#REF!</f>
        <v>#REF!</v>
      </c>
    </row>
    <row r="60" spans="1:17" ht="108" customHeight="1">
      <c r="A60" s="7">
        <v>52</v>
      </c>
      <c r="B60" s="14" t="s">
        <v>577</v>
      </c>
      <c r="C60" s="11" t="s">
        <v>578</v>
      </c>
      <c r="D60" s="7" t="s">
        <v>579</v>
      </c>
      <c r="E60" s="7">
        <f t="shared" si="0"/>
        <v>17</v>
      </c>
      <c r="F60" s="173">
        <v>159200</v>
      </c>
      <c r="G60" s="173">
        <f t="shared" si="1"/>
        <v>30248</v>
      </c>
      <c r="H60" s="173">
        <v>189448</v>
      </c>
      <c r="I60" s="138">
        <f t="shared" si="2"/>
        <v>3220616</v>
      </c>
      <c r="J60" s="56">
        <v>0</v>
      </c>
      <c r="K60" s="38" t="e">
        <f>J60*#REF!</f>
        <v>#REF!</v>
      </c>
      <c r="L60" s="52">
        <v>15</v>
      </c>
      <c r="M60" s="46" t="e">
        <f>L60*#REF!</f>
        <v>#REF!</v>
      </c>
      <c r="N60" s="47">
        <v>2</v>
      </c>
      <c r="O60" s="48" t="e">
        <f>N60*#REF!</f>
        <v>#REF!</v>
      </c>
      <c r="P60" s="49">
        <v>0</v>
      </c>
      <c r="Q60" s="46" t="e">
        <f>P60*#REF!</f>
        <v>#REF!</v>
      </c>
    </row>
    <row r="61" spans="1:17" ht="90.75" customHeight="1">
      <c r="A61" s="7">
        <v>53</v>
      </c>
      <c r="B61" s="14" t="s">
        <v>580</v>
      </c>
      <c r="C61" s="11" t="s">
        <v>581</v>
      </c>
      <c r="D61" s="7" t="s">
        <v>582</v>
      </c>
      <c r="E61" s="7">
        <f t="shared" si="0"/>
        <v>5</v>
      </c>
      <c r="F61" s="173">
        <v>13300</v>
      </c>
      <c r="G61" s="173">
        <f t="shared" si="1"/>
        <v>2527</v>
      </c>
      <c r="H61" s="173">
        <v>15827</v>
      </c>
      <c r="I61" s="138">
        <f t="shared" si="2"/>
        <v>79135</v>
      </c>
      <c r="J61" s="56">
        <v>0</v>
      </c>
      <c r="K61" s="38" t="e">
        <f>J61*#REF!</f>
        <v>#REF!</v>
      </c>
      <c r="L61" s="52">
        <v>0</v>
      </c>
      <c r="M61" s="46" t="e">
        <f>L61*#REF!</f>
        <v>#REF!</v>
      </c>
      <c r="N61" s="47">
        <v>5</v>
      </c>
      <c r="O61" s="48" t="e">
        <f>N61*#REF!</f>
        <v>#REF!</v>
      </c>
      <c r="P61" s="49">
        <v>0</v>
      </c>
      <c r="Q61" s="46" t="e">
        <f>P61*#REF!</f>
        <v>#REF!</v>
      </c>
    </row>
    <row r="62" spans="1:17" ht="129" customHeight="1">
      <c r="A62" s="7">
        <v>54</v>
      </c>
      <c r="B62" s="14" t="s">
        <v>583</v>
      </c>
      <c r="C62" s="11" t="s">
        <v>584</v>
      </c>
      <c r="D62" s="7" t="s">
        <v>473</v>
      </c>
      <c r="E62" s="7">
        <f t="shared" si="0"/>
        <v>1</v>
      </c>
      <c r="F62" s="173">
        <v>119200</v>
      </c>
      <c r="G62" s="173">
        <f t="shared" si="1"/>
        <v>22648</v>
      </c>
      <c r="H62" s="173">
        <v>141848</v>
      </c>
      <c r="I62" s="138">
        <f t="shared" si="2"/>
        <v>141848</v>
      </c>
      <c r="J62" s="56">
        <v>0</v>
      </c>
      <c r="K62" s="38" t="e">
        <f>J62*#REF!</f>
        <v>#REF!</v>
      </c>
      <c r="L62" s="52">
        <v>0</v>
      </c>
      <c r="M62" s="46" t="e">
        <f>L62*#REF!</f>
        <v>#REF!</v>
      </c>
      <c r="N62" s="47">
        <v>1</v>
      </c>
      <c r="O62" s="48" t="e">
        <f>N62*#REF!</f>
        <v>#REF!</v>
      </c>
      <c r="P62" s="49">
        <v>0</v>
      </c>
      <c r="Q62" s="46" t="e">
        <f>P62*#REF!</f>
        <v>#REF!</v>
      </c>
    </row>
    <row r="63" spans="1:17" ht="84" customHeight="1">
      <c r="A63" s="7">
        <v>55</v>
      </c>
      <c r="B63" s="14" t="s">
        <v>585</v>
      </c>
      <c r="C63" s="11" t="s">
        <v>586</v>
      </c>
      <c r="D63" s="7" t="s">
        <v>582</v>
      </c>
      <c r="E63" s="7">
        <f t="shared" si="0"/>
        <v>8</v>
      </c>
      <c r="F63" s="173">
        <v>73500</v>
      </c>
      <c r="G63" s="173">
        <f t="shared" si="1"/>
        <v>13965</v>
      </c>
      <c r="H63" s="173">
        <v>87465</v>
      </c>
      <c r="I63" s="138">
        <f t="shared" si="2"/>
        <v>699720</v>
      </c>
      <c r="J63" s="57">
        <v>4</v>
      </c>
      <c r="K63" s="38" t="e">
        <f>J63*#REF!</f>
        <v>#REF!</v>
      </c>
      <c r="L63" s="58">
        <v>0</v>
      </c>
      <c r="M63" s="46" t="e">
        <f>L63*#REF!</f>
        <v>#REF!</v>
      </c>
      <c r="N63" s="59">
        <v>0</v>
      </c>
      <c r="O63" s="48" t="e">
        <f>N63*#REF!</f>
        <v>#REF!</v>
      </c>
      <c r="P63" s="60">
        <v>4</v>
      </c>
      <c r="Q63" s="46" t="e">
        <f>P63*#REF!</f>
        <v>#REF!</v>
      </c>
    </row>
    <row r="64" spans="1:17" ht="84" customHeight="1">
      <c r="A64" s="7">
        <v>56</v>
      </c>
      <c r="B64" s="14" t="s">
        <v>587</v>
      </c>
      <c r="C64" s="11" t="s">
        <v>588</v>
      </c>
      <c r="D64" s="7" t="s">
        <v>473</v>
      </c>
      <c r="E64" s="7">
        <f t="shared" si="0"/>
        <v>4</v>
      </c>
      <c r="F64" s="173">
        <v>17800</v>
      </c>
      <c r="G64" s="173">
        <f t="shared" si="1"/>
        <v>3382</v>
      </c>
      <c r="H64" s="173">
        <v>21182</v>
      </c>
      <c r="I64" s="138">
        <f t="shared" si="2"/>
        <v>84728</v>
      </c>
      <c r="J64" s="61">
        <v>4</v>
      </c>
      <c r="K64" s="38" t="e">
        <f>J64*#REF!</f>
        <v>#REF!</v>
      </c>
      <c r="L64" s="52">
        <v>0</v>
      </c>
      <c r="M64" s="46" t="e">
        <f>L64*#REF!</f>
        <v>#REF!</v>
      </c>
      <c r="N64" s="47">
        <v>0</v>
      </c>
      <c r="O64" s="48" t="e">
        <f>N64*#REF!</f>
        <v>#REF!</v>
      </c>
      <c r="P64" s="49">
        <v>0</v>
      </c>
      <c r="Q64" s="46" t="e">
        <f>P64*#REF!</f>
        <v>#REF!</v>
      </c>
    </row>
    <row r="65" spans="1:17" ht="84" customHeight="1">
      <c r="A65" s="7">
        <v>57</v>
      </c>
      <c r="B65" s="14" t="s">
        <v>589</v>
      </c>
      <c r="C65" s="11" t="s">
        <v>590</v>
      </c>
      <c r="D65" s="7" t="s">
        <v>528</v>
      </c>
      <c r="E65" s="7">
        <f t="shared" si="0"/>
        <v>2</v>
      </c>
      <c r="F65" s="173">
        <v>35800</v>
      </c>
      <c r="G65" s="173">
        <f t="shared" si="1"/>
        <v>6802</v>
      </c>
      <c r="H65" s="173">
        <v>42602</v>
      </c>
      <c r="I65" s="138">
        <f t="shared" si="2"/>
        <v>85204</v>
      </c>
      <c r="J65" s="61">
        <v>2</v>
      </c>
      <c r="K65" s="38" t="e">
        <f>J65*#REF!</f>
        <v>#REF!</v>
      </c>
      <c r="L65" s="52">
        <v>0</v>
      </c>
      <c r="M65" s="46" t="e">
        <f>L65*#REF!</f>
        <v>#REF!</v>
      </c>
      <c r="N65" s="47">
        <v>0</v>
      </c>
      <c r="O65" s="48" t="e">
        <f>N65*#REF!</f>
        <v>#REF!</v>
      </c>
      <c r="P65" s="49">
        <v>0</v>
      </c>
      <c r="Q65" s="46" t="e">
        <f>P65*#REF!</f>
        <v>#REF!</v>
      </c>
    </row>
    <row r="66" spans="1:17" ht="84" customHeight="1">
      <c r="A66" s="7">
        <v>58</v>
      </c>
      <c r="B66" s="14" t="s">
        <v>591</v>
      </c>
      <c r="C66" s="11" t="s">
        <v>592</v>
      </c>
      <c r="D66" s="7" t="s">
        <v>440</v>
      </c>
      <c r="E66" s="7">
        <f t="shared" si="0"/>
        <v>10</v>
      </c>
      <c r="F66" s="173">
        <v>24100</v>
      </c>
      <c r="G66" s="173">
        <f t="shared" si="1"/>
        <v>4579</v>
      </c>
      <c r="H66" s="173">
        <v>28679</v>
      </c>
      <c r="I66" s="138">
        <f t="shared" si="2"/>
        <v>286790</v>
      </c>
      <c r="J66" s="61">
        <v>10</v>
      </c>
      <c r="K66" s="38" t="e">
        <f>J66*#REF!</f>
        <v>#REF!</v>
      </c>
      <c r="L66" s="52">
        <v>0</v>
      </c>
      <c r="M66" s="46" t="e">
        <f>L66*#REF!</f>
        <v>#REF!</v>
      </c>
      <c r="N66" s="47">
        <v>0</v>
      </c>
      <c r="O66" s="48" t="e">
        <f>N66*#REF!</f>
        <v>#REF!</v>
      </c>
      <c r="P66" s="49">
        <v>0</v>
      </c>
      <c r="Q66" s="46" t="e">
        <f>P66*#REF!</f>
        <v>#REF!</v>
      </c>
    </row>
    <row r="67" spans="1:17" ht="62.25" customHeight="1">
      <c r="A67" s="7">
        <v>59</v>
      </c>
      <c r="B67" s="14" t="s">
        <v>593</v>
      </c>
      <c r="C67" s="11" t="s">
        <v>594</v>
      </c>
      <c r="D67" s="7" t="s">
        <v>595</v>
      </c>
      <c r="E67" s="7">
        <f t="shared" si="0"/>
        <v>8</v>
      </c>
      <c r="F67" s="173">
        <v>78750</v>
      </c>
      <c r="G67" s="173">
        <f t="shared" si="1"/>
        <v>0</v>
      </c>
      <c r="H67" s="173">
        <v>78750</v>
      </c>
      <c r="I67" s="138">
        <f t="shared" si="2"/>
        <v>630000</v>
      </c>
      <c r="J67" s="61">
        <v>6</v>
      </c>
      <c r="K67" s="38" t="e">
        <f>J67*#REF!</f>
        <v>#REF!</v>
      </c>
      <c r="L67" s="52">
        <v>0</v>
      </c>
      <c r="M67" s="46" t="e">
        <f>L67*#REF!</f>
        <v>#REF!</v>
      </c>
      <c r="N67" s="47">
        <v>0</v>
      </c>
      <c r="O67" s="48" t="e">
        <f>N67*#REF!</f>
        <v>#REF!</v>
      </c>
      <c r="P67" s="49">
        <v>2</v>
      </c>
      <c r="Q67" s="46" t="e">
        <f>P67*#REF!</f>
        <v>#REF!</v>
      </c>
    </row>
    <row r="68" spans="1:17" ht="92.25" customHeight="1">
      <c r="A68" s="7">
        <v>60</v>
      </c>
      <c r="B68" s="14" t="s">
        <v>596</v>
      </c>
      <c r="C68" s="11" t="s">
        <v>597</v>
      </c>
      <c r="D68" s="7" t="s">
        <v>579</v>
      </c>
      <c r="E68" s="7">
        <f t="shared" si="0"/>
        <v>25</v>
      </c>
      <c r="F68" s="173">
        <v>88200</v>
      </c>
      <c r="G68" s="173">
        <f t="shared" si="1"/>
        <v>16758</v>
      </c>
      <c r="H68" s="173">
        <v>104958</v>
      </c>
      <c r="I68" s="138">
        <f t="shared" si="2"/>
        <v>2623950</v>
      </c>
      <c r="J68" s="61">
        <v>10</v>
      </c>
      <c r="K68" s="38" t="e">
        <f>J68*#REF!</f>
        <v>#REF!</v>
      </c>
      <c r="L68" s="52">
        <v>15</v>
      </c>
      <c r="M68" s="46" t="e">
        <f>L68*#REF!</f>
        <v>#REF!</v>
      </c>
      <c r="N68" s="47">
        <v>0</v>
      </c>
      <c r="O68" s="48" t="e">
        <f>N68*#REF!</f>
        <v>#REF!</v>
      </c>
      <c r="P68" s="49">
        <v>0</v>
      </c>
      <c r="Q68" s="46" t="e">
        <f>P68*#REF!</f>
        <v>#REF!</v>
      </c>
    </row>
    <row r="69" spans="1:17" ht="62.25" customHeight="1">
      <c r="A69" s="7">
        <v>61</v>
      </c>
      <c r="B69" s="14" t="s">
        <v>598</v>
      </c>
      <c r="C69" s="11" t="s">
        <v>599</v>
      </c>
      <c r="D69" s="7" t="s">
        <v>579</v>
      </c>
      <c r="E69" s="7">
        <f t="shared" si="0"/>
        <v>6</v>
      </c>
      <c r="F69" s="173">
        <v>73500</v>
      </c>
      <c r="G69" s="173">
        <f t="shared" si="1"/>
        <v>13965</v>
      </c>
      <c r="H69" s="173">
        <v>87465</v>
      </c>
      <c r="I69" s="138">
        <f t="shared" si="2"/>
        <v>524790</v>
      </c>
      <c r="J69" s="61">
        <v>6</v>
      </c>
      <c r="K69" s="38" t="e">
        <f>J69*#REF!</f>
        <v>#REF!</v>
      </c>
      <c r="L69" s="52">
        <v>0</v>
      </c>
      <c r="M69" s="46" t="e">
        <f>L69*#REF!</f>
        <v>#REF!</v>
      </c>
      <c r="N69" s="47">
        <v>0</v>
      </c>
      <c r="O69" s="48" t="e">
        <f>N69*#REF!</f>
        <v>#REF!</v>
      </c>
      <c r="P69" s="49">
        <v>0</v>
      </c>
      <c r="Q69" s="46" t="e">
        <f>P69*#REF!</f>
        <v>#REF!</v>
      </c>
    </row>
    <row r="70" spans="1:17" ht="62.25" customHeight="1">
      <c r="A70" s="7">
        <v>62</v>
      </c>
      <c r="B70" s="14" t="s">
        <v>600</v>
      </c>
      <c r="C70" s="11" t="s">
        <v>601</v>
      </c>
      <c r="D70" s="7" t="s">
        <v>602</v>
      </c>
      <c r="E70" s="7">
        <f t="shared" si="0"/>
        <v>6</v>
      </c>
      <c r="F70" s="173">
        <v>87600</v>
      </c>
      <c r="G70" s="173">
        <f t="shared" si="1"/>
        <v>16644</v>
      </c>
      <c r="H70" s="173">
        <v>104244</v>
      </c>
      <c r="I70" s="138">
        <f t="shared" si="2"/>
        <v>625464</v>
      </c>
      <c r="J70" s="61">
        <v>6</v>
      </c>
      <c r="K70" s="38" t="e">
        <f>J70*#REF!</f>
        <v>#REF!</v>
      </c>
      <c r="L70" s="52">
        <v>0</v>
      </c>
      <c r="M70" s="46" t="e">
        <f>L70*#REF!</f>
        <v>#REF!</v>
      </c>
      <c r="N70" s="47">
        <v>0</v>
      </c>
      <c r="O70" s="48" t="e">
        <f>N70*#REF!</f>
        <v>#REF!</v>
      </c>
      <c r="P70" s="49">
        <v>0</v>
      </c>
      <c r="Q70" s="46" t="e">
        <f>P70*#REF!</f>
        <v>#REF!</v>
      </c>
    </row>
    <row r="71" spans="1:17" ht="62.25" customHeight="1">
      <c r="A71" s="7">
        <v>63</v>
      </c>
      <c r="B71" s="14" t="s">
        <v>603</v>
      </c>
      <c r="C71" s="11" t="s">
        <v>604</v>
      </c>
      <c r="D71" s="7" t="s">
        <v>605</v>
      </c>
      <c r="E71" s="7">
        <f t="shared" si="0"/>
        <v>1</v>
      </c>
      <c r="F71" s="173">
        <v>90300</v>
      </c>
      <c r="G71" s="173">
        <f t="shared" si="1"/>
        <v>17157</v>
      </c>
      <c r="H71" s="173">
        <v>107457</v>
      </c>
      <c r="I71" s="138">
        <f t="shared" si="2"/>
        <v>107457</v>
      </c>
      <c r="J71" s="61">
        <v>1</v>
      </c>
      <c r="K71" s="38" t="e">
        <f>J71*#REF!</f>
        <v>#REF!</v>
      </c>
      <c r="L71" s="52">
        <v>0</v>
      </c>
      <c r="M71" s="46" t="e">
        <f>L71*#REF!</f>
        <v>#REF!</v>
      </c>
      <c r="N71" s="47">
        <v>0</v>
      </c>
      <c r="O71" s="48" t="e">
        <f>N71*#REF!</f>
        <v>#REF!</v>
      </c>
      <c r="P71" s="49">
        <v>0</v>
      </c>
      <c r="Q71" s="46" t="e">
        <f>P71*#REF!</f>
        <v>#REF!</v>
      </c>
    </row>
    <row r="72" spans="1:17" ht="62.25" customHeight="1">
      <c r="A72" s="7">
        <v>64</v>
      </c>
      <c r="B72" s="14" t="s">
        <v>606</v>
      </c>
      <c r="C72" s="11" t="s">
        <v>607</v>
      </c>
      <c r="D72" s="7" t="s">
        <v>608</v>
      </c>
      <c r="E72" s="7">
        <f t="shared" ref="E72:E135" si="3">J72+L72+N72+P72</f>
        <v>6</v>
      </c>
      <c r="F72" s="173">
        <v>65600</v>
      </c>
      <c r="G72" s="173">
        <f t="shared" si="1"/>
        <v>12464</v>
      </c>
      <c r="H72" s="173">
        <v>78064</v>
      </c>
      <c r="I72" s="138">
        <f t="shared" si="2"/>
        <v>468384</v>
      </c>
      <c r="J72" s="61">
        <v>6</v>
      </c>
      <c r="K72" s="38" t="e">
        <f>J72*#REF!</f>
        <v>#REF!</v>
      </c>
      <c r="L72" s="52">
        <v>0</v>
      </c>
      <c r="M72" s="46" t="e">
        <f>L72*#REF!</f>
        <v>#REF!</v>
      </c>
      <c r="N72" s="47">
        <v>0</v>
      </c>
      <c r="O72" s="48" t="e">
        <f>N72*#REF!</f>
        <v>#REF!</v>
      </c>
      <c r="P72" s="49">
        <v>0</v>
      </c>
      <c r="Q72" s="46" t="e">
        <f>P72*#REF!</f>
        <v>#REF!</v>
      </c>
    </row>
    <row r="73" spans="1:17" ht="62.25" customHeight="1">
      <c r="A73" s="7">
        <v>65</v>
      </c>
      <c r="B73" s="14" t="s">
        <v>609</v>
      </c>
      <c r="C73" s="11" t="s">
        <v>610</v>
      </c>
      <c r="D73" s="7" t="s">
        <v>611</v>
      </c>
      <c r="E73" s="7">
        <f t="shared" si="3"/>
        <v>6</v>
      </c>
      <c r="F73" s="173">
        <v>116500</v>
      </c>
      <c r="G73" s="173">
        <f t="shared" si="1"/>
        <v>22135</v>
      </c>
      <c r="H73" s="173">
        <v>138635</v>
      </c>
      <c r="I73" s="138">
        <f t="shared" si="2"/>
        <v>831810</v>
      </c>
      <c r="J73" s="61">
        <v>6</v>
      </c>
      <c r="K73" s="38" t="e">
        <f>J73*#REF!</f>
        <v>#REF!</v>
      </c>
      <c r="L73" s="52">
        <v>0</v>
      </c>
      <c r="M73" s="46" t="e">
        <f>L73*#REF!</f>
        <v>#REF!</v>
      </c>
      <c r="N73" s="47">
        <v>0</v>
      </c>
      <c r="O73" s="48" t="e">
        <f>N73*#REF!</f>
        <v>#REF!</v>
      </c>
      <c r="P73" s="49">
        <v>0</v>
      </c>
      <c r="Q73" s="46" t="e">
        <f>P73*#REF!</f>
        <v>#REF!</v>
      </c>
    </row>
    <row r="74" spans="1:17" ht="62.25" customHeight="1">
      <c r="A74" s="7">
        <v>66</v>
      </c>
      <c r="B74" s="14" t="s">
        <v>612</v>
      </c>
      <c r="C74" s="11" t="s">
        <v>613</v>
      </c>
      <c r="D74" s="7" t="s">
        <v>614</v>
      </c>
      <c r="E74" s="7">
        <f t="shared" si="3"/>
        <v>12</v>
      </c>
      <c r="F74" s="173">
        <v>51000</v>
      </c>
      <c r="G74" s="173">
        <f t="shared" ref="G74:G124" si="4">H74-F74</f>
        <v>9690</v>
      </c>
      <c r="H74" s="173">
        <v>60690</v>
      </c>
      <c r="I74" s="138">
        <f t="shared" si="2"/>
        <v>728280</v>
      </c>
      <c r="J74" s="61">
        <v>12</v>
      </c>
      <c r="K74" s="38" t="e">
        <f>J74*#REF!</f>
        <v>#REF!</v>
      </c>
      <c r="L74" s="52">
        <v>0</v>
      </c>
      <c r="M74" s="46" t="e">
        <f>L74*#REF!</f>
        <v>#REF!</v>
      </c>
      <c r="N74" s="47">
        <v>0</v>
      </c>
      <c r="O74" s="48" t="e">
        <f>N74*#REF!</f>
        <v>#REF!</v>
      </c>
      <c r="P74" s="49">
        <v>0</v>
      </c>
      <c r="Q74" s="46" t="e">
        <f>P74*#REF!</f>
        <v>#REF!</v>
      </c>
    </row>
    <row r="75" spans="1:17" ht="62.25" customHeight="1">
      <c r="A75" s="7">
        <v>67</v>
      </c>
      <c r="B75" s="14" t="s">
        <v>615</v>
      </c>
      <c r="C75" s="11" t="s">
        <v>616</v>
      </c>
      <c r="D75" s="7" t="s">
        <v>206</v>
      </c>
      <c r="E75" s="7">
        <f t="shared" si="3"/>
        <v>6</v>
      </c>
      <c r="F75" s="173">
        <v>36200</v>
      </c>
      <c r="G75" s="173">
        <f t="shared" si="4"/>
        <v>6878</v>
      </c>
      <c r="H75" s="173">
        <v>43078</v>
      </c>
      <c r="I75" s="138">
        <f t="shared" ref="I75:I124" si="5">H75*E75</f>
        <v>258468</v>
      </c>
      <c r="J75" s="61">
        <v>5</v>
      </c>
      <c r="K75" s="38" t="e">
        <f>J75*#REF!</f>
        <v>#REF!</v>
      </c>
      <c r="L75" s="52">
        <v>0</v>
      </c>
      <c r="M75" s="46" t="e">
        <f>L75*#REF!</f>
        <v>#REF!</v>
      </c>
      <c r="N75" s="47">
        <v>0</v>
      </c>
      <c r="O75" s="48" t="e">
        <f>N75*#REF!</f>
        <v>#REF!</v>
      </c>
      <c r="P75" s="49">
        <v>1</v>
      </c>
      <c r="Q75" s="46" t="e">
        <f>P75*#REF!</f>
        <v>#REF!</v>
      </c>
    </row>
    <row r="76" spans="1:17" ht="62.25" customHeight="1">
      <c r="A76" s="7">
        <v>68</v>
      </c>
      <c r="B76" s="14" t="s">
        <v>617</v>
      </c>
      <c r="C76" s="11" t="s">
        <v>618</v>
      </c>
      <c r="D76" s="7" t="s">
        <v>619</v>
      </c>
      <c r="E76" s="7">
        <f t="shared" si="3"/>
        <v>2</v>
      </c>
      <c r="F76" s="173">
        <v>15100</v>
      </c>
      <c r="G76" s="173">
        <f t="shared" si="4"/>
        <v>2869</v>
      </c>
      <c r="H76" s="173">
        <v>17969</v>
      </c>
      <c r="I76" s="138">
        <f t="shared" si="5"/>
        <v>35938</v>
      </c>
      <c r="J76" s="61">
        <v>1</v>
      </c>
      <c r="K76" s="38" t="e">
        <f>J76*#REF!</f>
        <v>#REF!</v>
      </c>
      <c r="L76" s="52">
        <v>0</v>
      </c>
      <c r="M76" s="46" t="e">
        <f>L76*#REF!</f>
        <v>#REF!</v>
      </c>
      <c r="N76" s="47">
        <v>1</v>
      </c>
      <c r="O76" s="48" t="e">
        <f>N76*#REF!</f>
        <v>#REF!</v>
      </c>
      <c r="P76" s="49">
        <v>0</v>
      </c>
      <c r="Q76" s="46" t="e">
        <f>P76*#REF!</f>
        <v>#REF!</v>
      </c>
    </row>
    <row r="77" spans="1:17" ht="62.25" customHeight="1">
      <c r="A77" s="7">
        <v>69</v>
      </c>
      <c r="B77" s="14" t="s">
        <v>620</v>
      </c>
      <c r="C77" s="11" t="s">
        <v>618</v>
      </c>
      <c r="D77" s="7" t="s">
        <v>619</v>
      </c>
      <c r="E77" s="7">
        <f t="shared" si="3"/>
        <v>1</v>
      </c>
      <c r="F77" s="173">
        <v>22000</v>
      </c>
      <c r="G77" s="173">
        <f t="shared" si="4"/>
        <v>4180</v>
      </c>
      <c r="H77" s="173">
        <v>26180</v>
      </c>
      <c r="I77" s="138">
        <f t="shared" si="5"/>
        <v>26180</v>
      </c>
      <c r="J77" s="61">
        <v>1</v>
      </c>
      <c r="K77" s="38" t="e">
        <f>J77*#REF!</f>
        <v>#REF!</v>
      </c>
      <c r="L77" s="52">
        <v>0</v>
      </c>
      <c r="M77" s="46" t="e">
        <f>L77*#REF!</f>
        <v>#REF!</v>
      </c>
      <c r="N77" s="47">
        <v>0</v>
      </c>
      <c r="O77" s="48" t="e">
        <f>N77*#REF!</f>
        <v>#REF!</v>
      </c>
      <c r="P77" s="49">
        <v>0</v>
      </c>
      <c r="Q77" s="46" t="e">
        <f>P77*#REF!</f>
        <v>#REF!</v>
      </c>
    </row>
    <row r="78" spans="1:17" ht="62.25" customHeight="1">
      <c r="A78" s="7">
        <v>70</v>
      </c>
      <c r="B78" s="14" t="s">
        <v>621</v>
      </c>
      <c r="C78" s="11" t="s">
        <v>618</v>
      </c>
      <c r="D78" s="7" t="s">
        <v>619</v>
      </c>
      <c r="E78" s="7">
        <f t="shared" si="3"/>
        <v>2</v>
      </c>
      <c r="F78" s="173">
        <v>26500</v>
      </c>
      <c r="G78" s="173">
        <f t="shared" si="4"/>
        <v>5035</v>
      </c>
      <c r="H78" s="173">
        <v>31535</v>
      </c>
      <c r="I78" s="138">
        <f t="shared" si="5"/>
        <v>63070</v>
      </c>
      <c r="J78" s="61">
        <v>1</v>
      </c>
      <c r="K78" s="38" t="e">
        <f>J78*#REF!</f>
        <v>#REF!</v>
      </c>
      <c r="L78" s="52">
        <v>0</v>
      </c>
      <c r="M78" s="46" t="e">
        <f>L78*#REF!</f>
        <v>#REF!</v>
      </c>
      <c r="N78" s="47">
        <v>1</v>
      </c>
      <c r="O78" s="48" t="e">
        <f>N78*#REF!</f>
        <v>#REF!</v>
      </c>
      <c r="P78" s="49">
        <v>0</v>
      </c>
      <c r="Q78" s="46" t="e">
        <f>P78*#REF!</f>
        <v>#REF!</v>
      </c>
    </row>
    <row r="79" spans="1:17" ht="90.75" customHeight="1">
      <c r="A79" s="7">
        <v>71</v>
      </c>
      <c r="B79" s="14" t="s">
        <v>622</v>
      </c>
      <c r="C79" s="11" t="s">
        <v>623</v>
      </c>
      <c r="D79" s="7" t="s">
        <v>624</v>
      </c>
      <c r="E79" s="7">
        <f t="shared" si="3"/>
        <v>21</v>
      </c>
      <c r="F79" s="173">
        <v>31000</v>
      </c>
      <c r="G79" s="173">
        <f t="shared" si="4"/>
        <v>5890</v>
      </c>
      <c r="H79" s="173">
        <v>36890</v>
      </c>
      <c r="I79" s="138">
        <f t="shared" si="5"/>
        <v>774690</v>
      </c>
      <c r="J79" s="61">
        <v>5</v>
      </c>
      <c r="K79" s="38" t="e">
        <f>J79*#REF!</f>
        <v>#REF!</v>
      </c>
      <c r="L79" s="52">
        <v>15</v>
      </c>
      <c r="M79" s="46" t="e">
        <f>L79*#REF!</f>
        <v>#REF!</v>
      </c>
      <c r="N79" s="47">
        <v>1</v>
      </c>
      <c r="O79" s="48" t="e">
        <f>N79*#REF!</f>
        <v>#REF!</v>
      </c>
      <c r="P79" s="49">
        <v>0</v>
      </c>
      <c r="Q79" s="46" t="e">
        <f>P79*#REF!</f>
        <v>#REF!</v>
      </c>
    </row>
    <row r="80" spans="1:17" ht="62.25" customHeight="1">
      <c r="A80" s="7">
        <v>72</v>
      </c>
      <c r="B80" s="14" t="s">
        <v>625</v>
      </c>
      <c r="C80" s="11" t="s">
        <v>626</v>
      </c>
      <c r="D80" s="7" t="s">
        <v>206</v>
      </c>
      <c r="E80" s="7">
        <f t="shared" si="3"/>
        <v>8</v>
      </c>
      <c r="F80" s="173">
        <v>65600</v>
      </c>
      <c r="G80" s="173">
        <f t="shared" si="4"/>
        <v>12464</v>
      </c>
      <c r="H80" s="173">
        <v>78064</v>
      </c>
      <c r="I80" s="138">
        <f t="shared" si="5"/>
        <v>624512</v>
      </c>
      <c r="J80" s="61">
        <v>6</v>
      </c>
      <c r="K80" s="38" t="e">
        <f>J80*#REF!</f>
        <v>#REF!</v>
      </c>
      <c r="L80" s="52">
        <v>0</v>
      </c>
      <c r="M80" s="46" t="e">
        <f>L80*#REF!</f>
        <v>#REF!</v>
      </c>
      <c r="N80" s="47">
        <v>0</v>
      </c>
      <c r="O80" s="48" t="e">
        <f>N80*#REF!</f>
        <v>#REF!</v>
      </c>
      <c r="P80" s="49">
        <v>2</v>
      </c>
      <c r="Q80" s="46" t="e">
        <f>P80*#REF!</f>
        <v>#REF!</v>
      </c>
    </row>
    <row r="81" spans="1:17" ht="62.25" customHeight="1">
      <c r="A81" s="7">
        <v>73</v>
      </c>
      <c r="B81" s="14" t="s">
        <v>627</v>
      </c>
      <c r="C81" s="11" t="s">
        <v>628</v>
      </c>
      <c r="D81" s="7" t="s">
        <v>582</v>
      </c>
      <c r="E81" s="7">
        <f t="shared" si="3"/>
        <v>9</v>
      </c>
      <c r="F81" s="173">
        <v>36500</v>
      </c>
      <c r="G81" s="173">
        <f t="shared" si="4"/>
        <v>6935</v>
      </c>
      <c r="H81" s="173">
        <v>43435</v>
      </c>
      <c r="I81" s="138">
        <f t="shared" si="5"/>
        <v>390915</v>
      </c>
      <c r="J81" s="61">
        <v>6</v>
      </c>
      <c r="K81" s="38" t="e">
        <f>J81*#REF!</f>
        <v>#REF!</v>
      </c>
      <c r="L81" s="52">
        <v>0</v>
      </c>
      <c r="M81" s="46" t="e">
        <f>L81*#REF!</f>
        <v>#REF!</v>
      </c>
      <c r="N81" s="47">
        <v>0</v>
      </c>
      <c r="O81" s="48" t="e">
        <f>N81*#REF!</f>
        <v>#REF!</v>
      </c>
      <c r="P81" s="49">
        <v>3</v>
      </c>
      <c r="Q81" s="46" t="e">
        <f>P81*#REF!</f>
        <v>#REF!</v>
      </c>
    </row>
    <row r="82" spans="1:17" ht="62.25" customHeight="1">
      <c r="A82" s="7">
        <v>74</v>
      </c>
      <c r="B82" s="14" t="s">
        <v>629</v>
      </c>
      <c r="C82" s="11" t="s">
        <v>630</v>
      </c>
      <c r="D82" s="7" t="s">
        <v>473</v>
      </c>
      <c r="E82" s="7">
        <f t="shared" si="3"/>
        <v>4</v>
      </c>
      <c r="F82" s="173">
        <v>12100</v>
      </c>
      <c r="G82" s="173">
        <f t="shared" si="4"/>
        <v>2299</v>
      </c>
      <c r="H82" s="173">
        <v>14399</v>
      </c>
      <c r="I82" s="138">
        <f t="shared" si="5"/>
        <v>57596</v>
      </c>
      <c r="J82" s="61">
        <v>3</v>
      </c>
      <c r="K82" s="38" t="e">
        <f>J82*#REF!</f>
        <v>#REF!</v>
      </c>
      <c r="L82" s="52">
        <v>0</v>
      </c>
      <c r="M82" s="46" t="e">
        <f>L82*#REF!</f>
        <v>#REF!</v>
      </c>
      <c r="N82" s="47">
        <v>1</v>
      </c>
      <c r="O82" s="48" t="e">
        <f>N82*#REF!</f>
        <v>#REF!</v>
      </c>
      <c r="P82" s="49">
        <v>0</v>
      </c>
      <c r="Q82" s="46" t="e">
        <f>P82*#REF!</f>
        <v>#REF!</v>
      </c>
    </row>
    <row r="83" spans="1:17" ht="71.25" customHeight="1">
      <c r="A83" s="7">
        <v>75</v>
      </c>
      <c r="B83" s="14" t="s">
        <v>631</v>
      </c>
      <c r="C83" s="11" t="s">
        <v>632</v>
      </c>
      <c r="D83" s="7" t="s">
        <v>473</v>
      </c>
      <c r="E83" s="7">
        <f t="shared" si="3"/>
        <v>13</v>
      </c>
      <c r="F83" s="173">
        <v>105900</v>
      </c>
      <c r="G83" s="173">
        <f t="shared" si="4"/>
        <v>20121</v>
      </c>
      <c r="H83" s="173">
        <v>126021</v>
      </c>
      <c r="I83" s="138">
        <f t="shared" si="5"/>
        <v>1638273</v>
      </c>
      <c r="J83" s="61">
        <v>12</v>
      </c>
      <c r="K83" s="38" t="e">
        <f>J83*#REF!</f>
        <v>#REF!</v>
      </c>
      <c r="L83" s="52">
        <v>0</v>
      </c>
      <c r="M83" s="46" t="e">
        <f>L83*#REF!</f>
        <v>#REF!</v>
      </c>
      <c r="N83" s="47">
        <v>1</v>
      </c>
      <c r="O83" s="48" t="e">
        <f>N83*#REF!</f>
        <v>#REF!</v>
      </c>
      <c r="P83" s="49">
        <v>0</v>
      </c>
      <c r="Q83" s="46" t="e">
        <f>P83*#REF!</f>
        <v>#REF!</v>
      </c>
    </row>
    <row r="84" spans="1:17" ht="71.25" customHeight="1">
      <c r="A84" s="7">
        <v>76</v>
      </c>
      <c r="B84" s="14" t="s">
        <v>633</v>
      </c>
      <c r="C84" s="11" t="s">
        <v>634</v>
      </c>
      <c r="D84" s="7" t="s">
        <v>473</v>
      </c>
      <c r="E84" s="7">
        <f t="shared" si="3"/>
        <v>12</v>
      </c>
      <c r="F84" s="173">
        <v>43800</v>
      </c>
      <c r="G84" s="173">
        <f t="shared" si="4"/>
        <v>8322</v>
      </c>
      <c r="H84" s="173">
        <v>52122</v>
      </c>
      <c r="I84" s="138">
        <f t="shared" si="5"/>
        <v>625464</v>
      </c>
      <c r="J84" s="61">
        <v>12</v>
      </c>
      <c r="K84" s="38" t="e">
        <f>J84*#REF!</f>
        <v>#REF!</v>
      </c>
      <c r="L84" s="52">
        <v>0</v>
      </c>
      <c r="M84" s="46" t="e">
        <f>L84*#REF!</f>
        <v>#REF!</v>
      </c>
      <c r="N84" s="47">
        <v>0</v>
      </c>
      <c r="O84" s="48" t="e">
        <f>N84*#REF!</f>
        <v>#REF!</v>
      </c>
      <c r="P84" s="49">
        <v>0</v>
      </c>
      <c r="Q84" s="46" t="e">
        <f>P84*#REF!</f>
        <v>#REF!</v>
      </c>
    </row>
    <row r="85" spans="1:17" ht="71.25" customHeight="1">
      <c r="A85" s="7">
        <v>77</v>
      </c>
      <c r="B85" s="14" t="s">
        <v>635</v>
      </c>
      <c r="C85" s="11" t="s">
        <v>636</v>
      </c>
      <c r="D85" s="7" t="s">
        <v>473</v>
      </c>
      <c r="E85" s="7">
        <f t="shared" si="3"/>
        <v>1</v>
      </c>
      <c r="F85" s="173">
        <v>109200</v>
      </c>
      <c r="G85" s="173">
        <f t="shared" si="4"/>
        <v>20748</v>
      </c>
      <c r="H85" s="173">
        <v>129948</v>
      </c>
      <c r="I85" s="138">
        <f t="shared" si="5"/>
        <v>129948</v>
      </c>
      <c r="J85" s="61">
        <v>1</v>
      </c>
      <c r="K85" s="38" t="e">
        <f>J85*#REF!</f>
        <v>#REF!</v>
      </c>
      <c r="L85" s="52">
        <v>0</v>
      </c>
      <c r="M85" s="46" t="e">
        <f>L85*#REF!</f>
        <v>#REF!</v>
      </c>
      <c r="N85" s="47">
        <v>0</v>
      </c>
      <c r="O85" s="48" t="e">
        <f>N85*#REF!</f>
        <v>#REF!</v>
      </c>
      <c r="P85" s="49">
        <v>0</v>
      </c>
      <c r="Q85" s="46" t="e">
        <f>P85*#REF!</f>
        <v>#REF!</v>
      </c>
    </row>
    <row r="86" spans="1:17" ht="71.25" customHeight="1">
      <c r="A86" s="7">
        <v>78</v>
      </c>
      <c r="B86" s="14" t="s">
        <v>637</v>
      </c>
      <c r="C86" s="11" t="s">
        <v>638</v>
      </c>
      <c r="D86" s="7" t="s">
        <v>639</v>
      </c>
      <c r="E86" s="7">
        <f t="shared" si="3"/>
        <v>2</v>
      </c>
      <c r="F86" s="173">
        <v>99700</v>
      </c>
      <c r="G86" s="173">
        <f t="shared" si="4"/>
        <v>18943</v>
      </c>
      <c r="H86" s="173">
        <v>118643</v>
      </c>
      <c r="I86" s="138">
        <f t="shared" si="5"/>
        <v>237286</v>
      </c>
      <c r="J86" s="61">
        <v>2</v>
      </c>
      <c r="K86" s="38" t="e">
        <f>J86*#REF!</f>
        <v>#REF!</v>
      </c>
      <c r="L86" s="52">
        <v>0</v>
      </c>
      <c r="M86" s="46" t="e">
        <f>L86*#REF!</f>
        <v>#REF!</v>
      </c>
      <c r="N86" s="47">
        <v>0</v>
      </c>
      <c r="O86" s="48" t="e">
        <f>N86*#REF!</f>
        <v>#REF!</v>
      </c>
      <c r="P86" s="49">
        <v>0</v>
      </c>
      <c r="Q86" s="46" t="e">
        <f>P86*#REF!</f>
        <v>#REF!</v>
      </c>
    </row>
    <row r="87" spans="1:17" ht="71.25" customHeight="1">
      <c r="A87" s="7">
        <v>79</v>
      </c>
      <c r="B87" s="14" t="s">
        <v>640</v>
      </c>
      <c r="C87" s="11" t="s">
        <v>641</v>
      </c>
      <c r="D87" s="7" t="s">
        <v>642</v>
      </c>
      <c r="E87" s="7">
        <f t="shared" si="3"/>
        <v>6</v>
      </c>
      <c r="F87" s="173">
        <v>37100</v>
      </c>
      <c r="G87" s="173">
        <f t="shared" si="4"/>
        <v>7049</v>
      </c>
      <c r="H87" s="173">
        <v>44149</v>
      </c>
      <c r="I87" s="138">
        <f t="shared" si="5"/>
        <v>264894</v>
      </c>
      <c r="J87" s="61">
        <v>5</v>
      </c>
      <c r="K87" s="38" t="e">
        <f>J87*#REF!</f>
        <v>#REF!</v>
      </c>
      <c r="L87" s="52">
        <v>0</v>
      </c>
      <c r="M87" s="46" t="e">
        <f>L87*#REF!</f>
        <v>#REF!</v>
      </c>
      <c r="N87" s="47">
        <v>1</v>
      </c>
      <c r="O87" s="48" t="e">
        <f>N87*#REF!</f>
        <v>#REF!</v>
      </c>
      <c r="P87" s="49">
        <v>0</v>
      </c>
      <c r="Q87" s="46" t="e">
        <f>P87*#REF!</f>
        <v>#REF!</v>
      </c>
    </row>
    <row r="88" spans="1:17" ht="71.25" customHeight="1">
      <c r="A88" s="7">
        <v>80</v>
      </c>
      <c r="B88" s="14" t="s">
        <v>643</v>
      </c>
      <c r="C88" s="11" t="s">
        <v>644</v>
      </c>
      <c r="D88" s="7" t="s">
        <v>582</v>
      </c>
      <c r="E88" s="7">
        <f t="shared" si="3"/>
        <v>12</v>
      </c>
      <c r="F88" s="173">
        <v>87100</v>
      </c>
      <c r="G88" s="173">
        <f t="shared" si="4"/>
        <v>16549</v>
      </c>
      <c r="H88" s="173">
        <v>103649</v>
      </c>
      <c r="I88" s="138">
        <f t="shared" si="5"/>
        <v>1243788</v>
      </c>
      <c r="J88" s="61">
        <v>8</v>
      </c>
      <c r="K88" s="38" t="e">
        <f>J88*#REF!</f>
        <v>#REF!</v>
      </c>
      <c r="L88" s="52">
        <v>0</v>
      </c>
      <c r="M88" s="46" t="e">
        <f>L88*#REF!</f>
        <v>#REF!</v>
      </c>
      <c r="N88" s="47">
        <v>2</v>
      </c>
      <c r="O88" s="48" t="e">
        <f>N88*#REF!</f>
        <v>#REF!</v>
      </c>
      <c r="P88" s="49">
        <v>2</v>
      </c>
      <c r="Q88" s="46" t="e">
        <f>P88*#REF!</f>
        <v>#REF!</v>
      </c>
    </row>
    <row r="89" spans="1:17" ht="71.25" customHeight="1">
      <c r="A89" s="7">
        <v>81</v>
      </c>
      <c r="B89" s="14" t="s">
        <v>645</v>
      </c>
      <c r="C89" s="11" t="s">
        <v>646</v>
      </c>
      <c r="D89" s="7" t="s">
        <v>624</v>
      </c>
      <c r="E89" s="7">
        <f t="shared" si="3"/>
        <v>10</v>
      </c>
      <c r="F89" s="173">
        <v>55600</v>
      </c>
      <c r="G89" s="173">
        <f t="shared" si="4"/>
        <v>10564</v>
      </c>
      <c r="H89" s="173">
        <v>66164</v>
      </c>
      <c r="I89" s="138">
        <f t="shared" si="5"/>
        <v>661640</v>
      </c>
      <c r="J89" s="61">
        <v>8</v>
      </c>
      <c r="K89" s="38" t="e">
        <f>J89*#REF!</f>
        <v>#REF!</v>
      </c>
      <c r="L89" s="52">
        <v>0</v>
      </c>
      <c r="M89" s="46" t="e">
        <f>L89*#REF!</f>
        <v>#REF!</v>
      </c>
      <c r="N89" s="47">
        <v>2</v>
      </c>
      <c r="O89" s="48" t="e">
        <f>N89*#REF!</f>
        <v>#REF!</v>
      </c>
      <c r="P89" s="49">
        <v>0</v>
      </c>
      <c r="Q89" s="46" t="e">
        <f>P89*#REF!</f>
        <v>#REF!</v>
      </c>
    </row>
    <row r="90" spans="1:17" ht="71.25" customHeight="1">
      <c r="A90" s="7">
        <v>82</v>
      </c>
      <c r="B90" s="14" t="s">
        <v>647</v>
      </c>
      <c r="C90" s="11" t="s">
        <v>648</v>
      </c>
      <c r="D90" s="7" t="s">
        <v>473</v>
      </c>
      <c r="E90" s="7">
        <f t="shared" si="3"/>
        <v>2</v>
      </c>
      <c r="F90" s="173">
        <v>87400</v>
      </c>
      <c r="G90" s="173">
        <f t="shared" si="4"/>
        <v>16606</v>
      </c>
      <c r="H90" s="173">
        <v>104006</v>
      </c>
      <c r="I90" s="138">
        <f t="shared" si="5"/>
        <v>208012</v>
      </c>
      <c r="J90" s="61">
        <v>2</v>
      </c>
      <c r="K90" s="38" t="e">
        <f>J90*#REF!</f>
        <v>#REF!</v>
      </c>
      <c r="L90" s="52">
        <v>0</v>
      </c>
      <c r="M90" s="46" t="e">
        <f>L90*#REF!</f>
        <v>#REF!</v>
      </c>
      <c r="N90" s="47">
        <v>0</v>
      </c>
      <c r="O90" s="48" t="e">
        <f>N90*#REF!</f>
        <v>#REF!</v>
      </c>
      <c r="P90" s="49">
        <v>0</v>
      </c>
      <c r="Q90" s="46" t="e">
        <f>P90*#REF!</f>
        <v>#REF!</v>
      </c>
    </row>
    <row r="91" spans="1:17" ht="71.25" customHeight="1">
      <c r="A91" s="7">
        <v>83</v>
      </c>
      <c r="B91" s="14" t="s">
        <v>649</v>
      </c>
      <c r="C91" s="11" t="s">
        <v>650</v>
      </c>
      <c r="D91" s="7" t="s">
        <v>189</v>
      </c>
      <c r="E91" s="7">
        <f t="shared" si="3"/>
        <v>3</v>
      </c>
      <c r="F91" s="173">
        <v>60900</v>
      </c>
      <c r="G91" s="173">
        <f t="shared" si="4"/>
        <v>0</v>
      </c>
      <c r="H91" s="173">
        <v>60900</v>
      </c>
      <c r="I91" s="138">
        <f t="shared" si="5"/>
        <v>182700</v>
      </c>
      <c r="J91" s="61">
        <v>3</v>
      </c>
      <c r="K91" s="38" t="e">
        <f>J91*#REF!</f>
        <v>#REF!</v>
      </c>
      <c r="L91" s="52">
        <v>0</v>
      </c>
      <c r="M91" s="46" t="e">
        <f>L91*#REF!</f>
        <v>#REF!</v>
      </c>
      <c r="N91" s="47">
        <v>0</v>
      </c>
      <c r="O91" s="48" t="e">
        <f>N91*#REF!</f>
        <v>#REF!</v>
      </c>
      <c r="P91" s="49">
        <v>0</v>
      </c>
      <c r="Q91" s="46" t="e">
        <f>P91*#REF!</f>
        <v>#REF!</v>
      </c>
    </row>
    <row r="92" spans="1:17" ht="71.25" customHeight="1">
      <c r="A92" s="7">
        <v>84</v>
      </c>
      <c r="B92" s="14" t="s">
        <v>651</v>
      </c>
      <c r="C92" s="11" t="s">
        <v>652</v>
      </c>
      <c r="D92" s="7" t="s">
        <v>189</v>
      </c>
      <c r="E92" s="7">
        <f t="shared" si="3"/>
        <v>8</v>
      </c>
      <c r="F92" s="173">
        <v>60900</v>
      </c>
      <c r="G92" s="173">
        <f t="shared" si="4"/>
        <v>0</v>
      </c>
      <c r="H92" s="173">
        <v>60900</v>
      </c>
      <c r="I92" s="138">
        <f t="shared" si="5"/>
        <v>487200</v>
      </c>
      <c r="J92" s="61">
        <v>8</v>
      </c>
      <c r="K92" s="38" t="e">
        <f>J92*#REF!</f>
        <v>#REF!</v>
      </c>
      <c r="L92" s="52">
        <v>0</v>
      </c>
      <c r="M92" s="46" t="e">
        <f>L92*#REF!</f>
        <v>#REF!</v>
      </c>
      <c r="N92" s="47">
        <v>0</v>
      </c>
      <c r="O92" s="48" t="e">
        <f>N92*#REF!</f>
        <v>#REF!</v>
      </c>
      <c r="P92" s="49">
        <v>0</v>
      </c>
      <c r="Q92" s="46" t="e">
        <f>P92*#REF!</f>
        <v>#REF!</v>
      </c>
    </row>
    <row r="93" spans="1:17" ht="71.25" customHeight="1">
      <c r="A93" s="7">
        <v>85</v>
      </c>
      <c r="B93" s="14" t="s">
        <v>653</v>
      </c>
      <c r="C93" s="11" t="s">
        <v>654</v>
      </c>
      <c r="D93" s="7" t="s">
        <v>655</v>
      </c>
      <c r="E93" s="7">
        <f t="shared" si="3"/>
        <v>1</v>
      </c>
      <c r="F93" s="173">
        <v>349000</v>
      </c>
      <c r="G93" s="173">
        <f t="shared" si="4"/>
        <v>66310</v>
      </c>
      <c r="H93" s="173">
        <v>415310</v>
      </c>
      <c r="I93" s="138">
        <f t="shared" si="5"/>
        <v>415310</v>
      </c>
      <c r="J93" s="61">
        <v>1</v>
      </c>
      <c r="K93" s="38" t="e">
        <f>J93*#REF!</f>
        <v>#REF!</v>
      </c>
      <c r="L93" s="52">
        <v>0</v>
      </c>
      <c r="M93" s="46" t="e">
        <f>L93*#REF!</f>
        <v>#REF!</v>
      </c>
      <c r="N93" s="47">
        <v>0</v>
      </c>
      <c r="O93" s="48" t="e">
        <f>N93*#REF!</f>
        <v>#REF!</v>
      </c>
      <c r="P93" s="49">
        <v>0</v>
      </c>
      <c r="Q93" s="46" t="e">
        <f>P93*#REF!</f>
        <v>#REF!</v>
      </c>
    </row>
    <row r="94" spans="1:17" ht="71.25" customHeight="1">
      <c r="A94" s="7">
        <v>86</v>
      </c>
      <c r="B94" s="14" t="s">
        <v>656</v>
      </c>
      <c r="C94" s="11" t="s">
        <v>657</v>
      </c>
      <c r="D94" s="7" t="s">
        <v>528</v>
      </c>
      <c r="E94" s="7">
        <f t="shared" si="3"/>
        <v>17</v>
      </c>
      <c r="F94" s="173">
        <v>51400</v>
      </c>
      <c r="G94" s="173">
        <f t="shared" si="4"/>
        <v>9766</v>
      </c>
      <c r="H94" s="173">
        <v>61166</v>
      </c>
      <c r="I94" s="138">
        <f t="shared" si="5"/>
        <v>1039822</v>
      </c>
      <c r="J94" s="61">
        <v>15</v>
      </c>
      <c r="K94" s="38" t="e">
        <f>J94*#REF!</f>
        <v>#REF!</v>
      </c>
      <c r="L94" s="52">
        <v>0</v>
      </c>
      <c r="M94" s="46" t="e">
        <f>L94*#REF!</f>
        <v>#REF!</v>
      </c>
      <c r="N94" s="47">
        <v>2</v>
      </c>
      <c r="O94" s="48" t="e">
        <f>N94*#REF!</f>
        <v>#REF!</v>
      </c>
      <c r="P94" s="49">
        <v>0</v>
      </c>
      <c r="Q94" s="46" t="e">
        <f>P94*#REF!</f>
        <v>#REF!</v>
      </c>
    </row>
    <row r="95" spans="1:17" ht="71.25" customHeight="1">
      <c r="A95" s="7">
        <v>87</v>
      </c>
      <c r="B95" s="14" t="s">
        <v>658</v>
      </c>
      <c r="C95" s="11" t="s">
        <v>659</v>
      </c>
      <c r="D95" s="7" t="s">
        <v>226</v>
      </c>
      <c r="E95" s="7">
        <f t="shared" si="3"/>
        <v>6</v>
      </c>
      <c r="F95" s="173">
        <v>29200</v>
      </c>
      <c r="G95" s="173">
        <f t="shared" si="4"/>
        <v>5548</v>
      </c>
      <c r="H95" s="173">
        <v>34748</v>
      </c>
      <c r="I95" s="138">
        <f t="shared" si="5"/>
        <v>208488</v>
      </c>
      <c r="J95" s="61">
        <v>2</v>
      </c>
      <c r="K95" s="38" t="e">
        <f>J95*#REF!</f>
        <v>#REF!</v>
      </c>
      <c r="L95" s="52">
        <v>0</v>
      </c>
      <c r="M95" s="46" t="e">
        <f>L95*#REF!</f>
        <v>#REF!</v>
      </c>
      <c r="N95" s="47">
        <v>4</v>
      </c>
      <c r="O95" s="48" t="e">
        <f>N95*#REF!</f>
        <v>#REF!</v>
      </c>
      <c r="P95" s="49">
        <v>0</v>
      </c>
      <c r="Q95" s="46" t="e">
        <f>P95*#REF!</f>
        <v>#REF!</v>
      </c>
    </row>
    <row r="96" spans="1:17" ht="71.25" customHeight="1">
      <c r="A96" s="7">
        <v>88</v>
      </c>
      <c r="B96" s="14" t="s">
        <v>660</v>
      </c>
      <c r="C96" s="11" t="s">
        <v>661</v>
      </c>
      <c r="D96" s="7" t="s">
        <v>662</v>
      </c>
      <c r="E96" s="7">
        <f t="shared" si="3"/>
        <v>1</v>
      </c>
      <c r="F96" s="173">
        <v>80300</v>
      </c>
      <c r="G96" s="173">
        <f t="shared" si="4"/>
        <v>15257</v>
      </c>
      <c r="H96" s="173">
        <v>95557</v>
      </c>
      <c r="I96" s="138">
        <f t="shared" si="5"/>
        <v>95557</v>
      </c>
      <c r="J96" s="61">
        <v>1</v>
      </c>
      <c r="K96" s="38" t="e">
        <f>J96*#REF!</f>
        <v>#REF!</v>
      </c>
      <c r="L96" s="52">
        <v>0</v>
      </c>
      <c r="M96" s="46" t="e">
        <f>L96*#REF!</f>
        <v>#REF!</v>
      </c>
      <c r="N96" s="47">
        <v>0</v>
      </c>
      <c r="O96" s="48" t="e">
        <f>N96*#REF!</f>
        <v>#REF!</v>
      </c>
      <c r="P96" s="49">
        <v>0</v>
      </c>
      <c r="Q96" s="46" t="e">
        <f>P96*#REF!</f>
        <v>#REF!</v>
      </c>
    </row>
    <row r="97" spans="1:17" ht="71.25" customHeight="1">
      <c r="A97" s="7">
        <v>89</v>
      </c>
      <c r="B97" s="14" t="s">
        <v>663</v>
      </c>
      <c r="C97" s="11" t="s">
        <v>664</v>
      </c>
      <c r="D97" s="7" t="s">
        <v>665</v>
      </c>
      <c r="E97" s="7">
        <f t="shared" si="3"/>
        <v>19</v>
      </c>
      <c r="F97" s="173">
        <v>44500</v>
      </c>
      <c r="G97" s="173">
        <f t="shared" si="4"/>
        <v>8455</v>
      </c>
      <c r="H97" s="173">
        <v>52955</v>
      </c>
      <c r="I97" s="138">
        <f t="shared" si="5"/>
        <v>1006145</v>
      </c>
      <c r="J97" s="61">
        <v>15</v>
      </c>
      <c r="K97" s="38" t="e">
        <f>J97*#REF!</f>
        <v>#REF!</v>
      </c>
      <c r="L97" s="52">
        <v>0</v>
      </c>
      <c r="M97" s="46" t="e">
        <f>L97*#REF!</f>
        <v>#REF!</v>
      </c>
      <c r="N97" s="47">
        <v>4</v>
      </c>
      <c r="O97" s="48" t="e">
        <f>N97*#REF!</f>
        <v>#REF!</v>
      </c>
      <c r="P97" s="49">
        <v>0</v>
      </c>
      <c r="Q97" s="46" t="e">
        <f>P97*#REF!</f>
        <v>#REF!</v>
      </c>
    </row>
    <row r="98" spans="1:17" ht="71.25" customHeight="1">
      <c r="A98" s="7">
        <v>90</v>
      </c>
      <c r="B98" s="14" t="s">
        <v>666</v>
      </c>
      <c r="C98" s="11" t="s">
        <v>667</v>
      </c>
      <c r="D98" s="7" t="s">
        <v>528</v>
      </c>
      <c r="E98" s="7">
        <f t="shared" si="3"/>
        <v>25</v>
      </c>
      <c r="F98" s="173">
        <v>18600</v>
      </c>
      <c r="G98" s="173">
        <f t="shared" si="4"/>
        <v>3534</v>
      </c>
      <c r="H98" s="173">
        <v>22134</v>
      </c>
      <c r="I98" s="138">
        <f t="shared" si="5"/>
        <v>553350</v>
      </c>
      <c r="J98" s="61">
        <v>25</v>
      </c>
      <c r="K98" s="38" t="e">
        <f>J98*#REF!</f>
        <v>#REF!</v>
      </c>
      <c r="L98" s="52">
        <v>0</v>
      </c>
      <c r="M98" s="46" t="e">
        <f>L98*#REF!</f>
        <v>#REF!</v>
      </c>
      <c r="N98" s="47">
        <v>0</v>
      </c>
      <c r="O98" s="48" t="e">
        <f>N98*#REF!</f>
        <v>#REF!</v>
      </c>
      <c r="P98" s="49">
        <v>0</v>
      </c>
      <c r="Q98" s="46" t="e">
        <f>P98*#REF!</f>
        <v>#REF!</v>
      </c>
    </row>
    <row r="99" spans="1:17" ht="71.25" customHeight="1">
      <c r="A99" s="7">
        <v>91</v>
      </c>
      <c r="B99" s="14" t="s">
        <v>668</v>
      </c>
      <c r="C99" s="11" t="s">
        <v>669</v>
      </c>
      <c r="D99" s="7" t="s">
        <v>670</v>
      </c>
      <c r="E99" s="7">
        <f t="shared" si="3"/>
        <v>23</v>
      </c>
      <c r="F99" s="173">
        <v>51400</v>
      </c>
      <c r="G99" s="173">
        <f t="shared" si="4"/>
        <v>9766</v>
      </c>
      <c r="H99" s="173">
        <v>61166</v>
      </c>
      <c r="I99" s="138">
        <f t="shared" si="5"/>
        <v>1406818</v>
      </c>
      <c r="J99" s="61">
        <v>15</v>
      </c>
      <c r="K99" s="38" t="e">
        <f>J99*#REF!</f>
        <v>#REF!</v>
      </c>
      <c r="L99" s="52">
        <v>0</v>
      </c>
      <c r="M99" s="46" t="e">
        <f>L99*#REF!</f>
        <v>#REF!</v>
      </c>
      <c r="N99" s="47">
        <v>8</v>
      </c>
      <c r="O99" s="48" t="e">
        <f>N99*#REF!</f>
        <v>#REF!</v>
      </c>
      <c r="P99" s="49">
        <v>0</v>
      </c>
      <c r="Q99" s="46" t="e">
        <f>P99*#REF!</f>
        <v>#REF!</v>
      </c>
    </row>
    <row r="100" spans="1:17" ht="71.25" customHeight="1">
      <c r="A100" s="7">
        <v>92</v>
      </c>
      <c r="B100" s="14" t="s">
        <v>572</v>
      </c>
      <c r="C100" s="11" t="s">
        <v>573</v>
      </c>
      <c r="D100" s="7" t="s">
        <v>574</v>
      </c>
      <c r="E100" s="7">
        <f t="shared" si="3"/>
        <v>25</v>
      </c>
      <c r="F100" s="173">
        <v>152000</v>
      </c>
      <c r="G100" s="173">
        <f t="shared" si="4"/>
        <v>28880</v>
      </c>
      <c r="H100" s="173">
        <v>180880</v>
      </c>
      <c r="I100" s="138">
        <f t="shared" si="5"/>
        <v>4522000</v>
      </c>
      <c r="J100" s="61">
        <v>5</v>
      </c>
      <c r="K100" s="38" t="e">
        <f>J100*#REF!</f>
        <v>#REF!</v>
      </c>
      <c r="L100" s="52">
        <v>18</v>
      </c>
      <c r="M100" s="46" t="e">
        <f>L100*#REF!</f>
        <v>#REF!</v>
      </c>
      <c r="N100" s="47">
        <v>2</v>
      </c>
      <c r="O100" s="48" t="e">
        <f>N100*#REF!</f>
        <v>#REF!</v>
      </c>
      <c r="P100" s="49">
        <v>0</v>
      </c>
      <c r="Q100" s="46" t="e">
        <f>P100*#REF!</f>
        <v>#REF!</v>
      </c>
    </row>
    <row r="101" spans="1:17" ht="71.25" customHeight="1">
      <c r="A101" s="7">
        <v>93</v>
      </c>
      <c r="B101" s="14" t="s">
        <v>671</v>
      </c>
      <c r="C101" s="11" t="s">
        <v>672</v>
      </c>
      <c r="D101" s="7" t="s">
        <v>670</v>
      </c>
      <c r="E101" s="7">
        <f t="shared" si="3"/>
        <v>13</v>
      </c>
      <c r="F101" s="173">
        <v>41500</v>
      </c>
      <c r="G101" s="173">
        <f t="shared" si="4"/>
        <v>7885</v>
      </c>
      <c r="H101" s="173">
        <v>49385</v>
      </c>
      <c r="I101" s="138">
        <f t="shared" si="5"/>
        <v>642005</v>
      </c>
      <c r="J101" s="61">
        <v>5</v>
      </c>
      <c r="K101" s="38" t="e">
        <f>J101*#REF!</f>
        <v>#REF!</v>
      </c>
      <c r="L101" s="52">
        <v>0</v>
      </c>
      <c r="M101" s="46" t="e">
        <f>L101*#REF!</f>
        <v>#REF!</v>
      </c>
      <c r="N101" s="47">
        <v>8</v>
      </c>
      <c r="O101" s="48" t="e">
        <f>N101*#REF!</f>
        <v>#REF!</v>
      </c>
      <c r="P101" s="49">
        <v>0</v>
      </c>
      <c r="Q101" s="46" t="e">
        <f>P101*#REF!</f>
        <v>#REF!</v>
      </c>
    </row>
    <row r="102" spans="1:17" ht="71.25" customHeight="1">
      <c r="A102" s="7">
        <v>94</v>
      </c>
      <c r="B102" s="14" t="s">
        <v>673</v>
      </c>
      <c r="C102" s="11" t="s">
        <v>674</v>
      </c>
      <c r="D102" s="7" t="s">
        <v>675</v>
      </c>
      <c r="E102" s="7">
        <f t="shared" si="3"/>
        <v>12</v>
      </c>
      <c r="F102" s="173">
        <v>73200</v>
      </c>
      <c r="G102" s="173">
        <f t="shared" si="4"/>
        <v>13908</v>
      </c>
      <c r="H102" s="173">
        <v>87108</v>
      </c>
      <c r="I102" s="138">
        <f t="shared" si="5"/>
        <v>1045296</v>
      </c>
      <c r="J102" s="61">
        <v>12</v>
      </c>
      <c r="K102" s="38" t="e">
        <f>J102*#REF!</f>
        <v>#REF!</v>
      </c>
      <c r="L102" s="52">
        <v>0</v>
      </c>
      <c r="M102" s="46" t="e">
        <f>L102*#REF!</f>
        <v>#REF!</v>
      </c>
      <c r="N102" s="47">
        <v>0</v>
      </c>
      <c r="O102" s="48" t="e">
        <f>N102*#REF!</f>
        <v>#REF!</v>
      </c>
      <c r="P102" s="49">
        <v>0</v>
      </c>
      <c r="Q102" s="46" t="e">
        <f>P102*#REF!</f>
        <v>#REF!</v>
      </c>
    </row>
    <row r="103" spans="1:17" ht="71.25" customHeight="1">
      <c r="A103" s="7">
        <v>95</v>
      </c>
      <c r="B103" s="14" t="s">
        <v>676</v>
      </c>
      <c r="C103" s="11" t="s">
        <v>677</v>
      </c>
      <c r="D103" s="7" t="s">
        <v>678</v>
      </c>
      <c r="E103" s="7">
        <f t="shared" si="3"/>
        <v>8</v>
      </c>
      <c r="F103" s="173">
        <v>29400</v>
      </c>
      <c r="G103" s="173">
        <f t="shared" si="4"/>
        <v>5586</v>
      </c>
      <c r="H103" s="173">
        <v>34986</v>
      </c>
      <c r="I103" s="138">
        <f t="shared" si="5"/>
        <v>279888</v>
      </c>
      <c r="J103" s="61">
        <v>4</v>
      </c>
      <c r="K103" s="38" t="e">
        <f>J103*#REF!</f>
        <v>#REF!</v>
      </c>
      <c r="L103" s="52">
        <v>0</v>
      </c>
      <c r="M103" s="46" t="e">
        <f>L103*#REF!</f>
        <v>#REF!</v>
      </c>
      <c r="N103" s="47">
        <v>4</v>
      </c>
      <c r="O103" s="48" t="e">
        <f>N103*#REF!</f>
        <v>#REF!</v>
      </c>
      <c r="P103" s="49">
        <v>0</v>
      </c>
      <c r="Q103" s="46" t="e">
        <f>P103*#REF!</f>
        <v>#REF!</v>
      </c>
    </row>
    <row r="104" spans="1:17" ht="71.25" customHeight="1">
      <c r="A104" s="7">
        <v>96</v>
      </c>
      <c r="B104" s="14" t="s">
        <v>679</v>
      </c>
      <c r="C104" s="11" t="s">
        <v>680</v>
      </c>
      <c r="D104" s="7" t="s">
        <v>681</v>
      </c>
      <c r="E104" s="7">
        <f t="shared" si="3"/>
        <v>7</v>
      </c>
      <c r="F104" s="173">
        <v>36600</v>
      </c>
      <c r="G104" s="173">
        <f t="shared" si="4"/>
        <v>6954</v>
      </c>
      <c r="H104" s="173">
        <v>43554</v>
      </c>
      <c r="I104" s="138">
        <f t="shared" si="5"/>
        <v>304878</v>
      </c>
      <c r="J104" s="61">
        <v>7</v>
      </c>
      <c r="K104" s="38" t="e">
        <f>J104*#REF!</f>
        <v>#REF!</v>
      </c>
      <c r="L104" s="52">
        <v>0</v>
      </c>
      <c r="M104" s="46" t="e">
        <f>L104*#REF!</f>
        <v>#REF!</v>
      </c>
      <c r="N104" s="47">
        <v>0</v>
      </c>
      <c r="O104" s="48" t="e">
        <f>N104*#REF!</f>
        <v>#REF!</v>
      </c>
      <c r="P104" s="49">
        <v>0</v>
      </c>
      <c r="Q104" s="46" t="e">
        <f>P104*#REF!</f>
        <v>#REF!</v>
      </c>
    </row>
    <row r="105" spans="1:17" ht="71.25" customHeight="1">
      <c r="A105" s="7">
        <v>97</v>
      </c>
      <c r="B105" s="14" t="s">
        <v>682</v>
      </c>
      <c r="C105" s="11" t="s">
        <v>683</v>
      </c>
      <c r="D105" s="7" t="s">
        <v>670</v>
      </c>
      <c r="E105" s="7">
        <f t="shared" si="3"/>
        <v>6</v>
      </c>
      <c r="F105" s="173">
        <v>36800</v>
      </c>
      <c r="G105" s="173">
        <f t="shared" si="4"/>
        <v>6992</v>
      </c>
      <c r="H105" s="173">
        <v>43792</v>
      </c>
      <c r="I105" s="138">
        <f t="shared" si="5"/>
        <v>262752</v>
      </c>
      <c r="J105" s="61">
        <v>6</v>
      </c>
      <c r="K105" s="38" t="e">
        <f>J105*#REF!</f>
        <v>#REF!</v>
      </c>
      <c r="L105" s="52">
        <v>0</v>
      </c>
      <c r="M105" s="46" t="e">
        <f>L105*#REF!</f>
        <v>#REF!</v>
      </c>
      <c r="N105" s="47">
        <v>0</v>
      </c>
      <c r="O105" s="48" t="e">
        <f>N105*#REF!</f>
        <v>#REF!</v>
      </c>
      <c r="P105" s="49">
        <v>0</v>
      </c>
      <c r="Q105" s="46" t="e">
        <f>P105*#REF!</f>
        <v>#REF!</v>
      </c>
    </row>
    <row r="106" spans="1:17" ht="71.25" customHeight="1">
      <c r="A106" s="7">
        <v>98</v>
      </c>
      <c r="B106" s="14" t="s">
        <v>684</v>
      </c>
      <c r="C106" s="11" t="s">
        <v>685</v>
      </c>
      <c r="D106" s="7" t="s">
        <v>686</v>
      </c>
      <c r="E106" s="7">
        <f t="shared" si="3"/>
        <v>9</v>
      </c>
      <c r="F106" s="173">
        <v>58700</v>
      </c>
      <c r="G106" s="173">
        <f t="shared" si="4"/>
        <v>11153</v>
      </c>
      <c r="H106" s="173">
        <v>69853</v>
      </c>
      <c r="I106" s="138">
        <f t="shared" si="5"/>
        <v>628677</v>
      </c>
      <c r="J106" s="61">
        <v>9</v>
      </c>
      <c r="K106" s="38" t="e">
        <f>J106*#REF!</f>
        <v>#REF!</v>
      </c>
      <c r="L106" s="52">
        <v>0</v>
      </c>
      <c r="M106" s="46" t="e">
        <f>L106*#REF!</f>
        <v>#REF!</v>
      </c>
      <c r="N106" s="47">
        <v>0</v>
      </c>
      <c r="O106" s="48" t="e">
        <f>N106*#REF!</f>
        <v>#REF!</v>
      </c>
      <c r="P106" s="49">
        <v>0</v>
      </c>
      <c r="Q106" s="46" t="e">
        <f>P106*#REF!</f>
        <v>#REF!</v>
      </c>
    </row>
    <row r="107" spans="1:17" ht="71.25" customHeight="1">
      <c r="A107" s="7">
        <v>99</v>
      </c>
      <c r="B107" s="14" t="s">
        <v>687</v>
      </c>
      <c r="C107" s="11" t="s">
        <v>688</v>
      </c>
      <c r="D107" s="7" t="s">
        <v>689</v>
      </c>
      <c r="E107" s="7">
        <f t="shared" si="3"/>
        <v>6</v>
      </c>
      <c r="F107" s="173">
        <v>17800</v>
      </c>
      <c r="G107" s="173">
        <f t="shared" si="4"/>
        <v>3382</v>
      </c>
      <c r="H107" s="173">
        <v>21182</v>
      </c>
      <c r="I107" s="138">
        <f t="shared" si="5"/>
        <v>127092</v>
      </c>
      <c r="J107" s="61">
        <v>6</v>
      </c>
      <c r="K107" s="38" t="e">
        <f>J107*#REF!</f>
        <v>#REF!</v>
      </c>
      <c r="L107" s="52">
        <v>0</v>
      </c>
      <c r="M107" s="46" t="e">
        <f>L107*#REF!</f>
        <v>#REF!</v>
      </c>
      <c r="N107" s="47">
        <v>0</v>
      </c>
      <c r="O107" s="48" t="e">
        <f>N107*#REF!</f>
        <v>#REF!</v>
      </c>
      <c r="P107" s="49">
        <v>0</v>
      </c>
      <c r="Q107" s="46" t="e">
        <f>P107*#REF!</f>
        <v>#REF!</v>
      </c>
    </row>
    <row r="108" spans="1:17" ht="71.25" customHeight="1">
      <c r="A108" s="7">
        <v>100</v>
      </c>
      <c r="B108" s="14" t="s">
        <v>690</v>
      </c>
      <c r="C108" s="11" t="s">
        <v>691</v>
      </c>
      <c r="D108" s="7" t="s">
        <v>473</v>
      </c>
      <c r="E108" s="7">
        <f t="shared" si="3"/>
        <v>8</v>
      </c>
      <c r="F108" s="173">
        <v>12600</v>
      </c>
      <c r="G108" s="173">
        <f t="shared" si="4"/>
        <v>2394</v>
      </c>
      <c r="H108" s="173">
        <v>14994</v>
      </c>
      <c r="I108" s="138">
        <f t="shared" si="5"/>
        <v>119952</v>
      </c>
      <c r="J108" s="61">
        <v>4</v>
      </c>
      <c r="K108" s="38" t="e">
        <f>J108*#REF!</f>
        <v>#REF!</v>
      </c>
      <c r="L108" s="52">
        <v>0</v>
      </c>
      <c r="M108" s="46" t="e">
        <f>L108*#REF!</f>
        <v>#REF!</v>
      </c>
      <c r="N108" s="47">
        <v>4</v>
      </c>
      <c r="O108" s="48" t="e">
        <f>N108*#REF!</f>
        <v>#REF!</v>
      </c>
      <c r="P108" s="49">
        <v>0</v>
      </c>
      <c r="Q108" s="46" t="e">
        <f>P108*#REF!</f>
        <v>#REF!</v>
      </c>
    </row>
    <row r="109" spans="1:17" ht="71.25" customHeight="1">
      <c r="A109" s="7">
        <v>101</v>
      </c>
      <c r="B109" s="14" t="s">
        <v>692</v>
      </c>
      <c r="C109" s="11" t="s">
        <v>693</v>
      </c>
      <c r="D109" s="7" t="s">
        <v>473</v>
      </c>
      <c r="E109" s="7">
        <f t="shared" si="3"/>
        <v>3</v>
      </c>
      <c r="F109" s="173">
        <v>44100</v>
      </c>
      <c r="G109" s="173">
        <f t="shared" si="4"/>
        <v>8379</v>
      </c>
      <c r="H109" s="173">
        <v>52479</v>
      </c>
      <c r="I109" s="138">
        <f t="shared" si="5"/>
        <v>157437</v>
      </c>
      <c r="J109" s="61">
        <v>3</v>
      </c>
      <c r="K109" s="38" t="e">
        <f>J109*#REF!</f>
        <v>#REF!</v>
      </c>
      <c r="L109" s="52">
        <v>0</v>
      </c>
      <c r="M109" s="46" t="e">
        <f>L109*#REF!</f>
        <v>#REF!</v>
      </c>
      <c r="N109" s="47">
        <v>0</v>
      </c>
      <c r="O109" s="48" t="e">
        <f>N109*#REF!</f>
        <v>#REF!</v>
      </c>
      <c r="P109" s="49">
        <v>0</v>
      </c>
      <c r="Q109" s="46" t="e">
        <f>P109*#REF!</f>
        <v>#REF!</v>
      </c>
    </row>
    <row r="110" spans="1:17" ht="71.25" customHeight="1">
      <c r="A110" s="7">
        <v>102</v>
      </c>
      <c r="B110" s="14" t="s">
        <v>694</v>
      </c>
      <c r="C110" s="11" t="s">
        <v>695</v>
      </c>
      <c r="D110" s="7" t="s">
        <v>241</v>
      </c>
      <c r="E110" s="7">
        <f t="shared" si="3"/>
        <v>3</v>
      </c>
      <c r="F110" s="173">
        <v>29400</v>
      </c>
      <c r="G110" s="173">
        <f t="shared" si="4"/>
        <v>5586</v>
      </c>
      <c r="H110" s="173">
        <v>34986</v>
      </c>
      <c r="I110" s="138">
        <f t="shared" si="5"/>
        <v>104958</v>
      </c>
      <c r="J110" s="61">
        <v>3</v>
      </c>
      <c r="K110" s="38" t="e">
        <f>J110*#REF!</f>
        <v>#REF!</v>
      </c>
      <c r="L110" s="52">
        <v>0</v>
      </c>
      <c r="M110" s="46" t="e">
        <f>L110*#REF!</f>
        <v>#REF!</v>
      </c>
      <c r="N110" s="47">
        <v>0</v>
      </c>
      <c r="O110" s="48" t="e">
        <f>N110*#REF!</f>
        <v>#REF!</v>
      </c>
      <c r="P110" s="49">
        <v>0</v>
      </c>
      <c r="Q110" s="46" t="e">
        <f>P110*#REF!</f>
        <v>#REF!</v>
      </c>
    </row>
    <row r="111" spans="1:17" ht="71.25" customHeight="1">
      <c r="A111" s="7">
        <v>103</v>
      </c>
      <c r="B111" s="14" t="s">
        <v>696</v>
      </c>
      <c r="C111" s="11" t="s">
        <v>697</v>
      </c>
      <c r="D111" s="7" t="s">
        <v>172</v>
      </c>
      <c r="E111" s="7">
        <f t="shared" si="3"/>
        <v>6</v>
      </c>
      <c r="F111" s="173">
        <v>104000</v>
      </c>
      <c r="G111" s="173">
        <f t="shared" si="4"/>
        <v>19760</v>
      </c>
      <c r="H111" s="173">
        <v>123760</v>
      </c>
      <c r="I111" s="138">
        <f t="shared" si="5"/>
        <v>742560</v>
      </c>
      <c r="J111" s="61">
        <v>6</v>
      </c>
      <c r="K111" s="38" t="e">
        <f>J111*#REF!</f>
        <v>#REF!</v>
      </c>
      <c r="L111" s="52">
        <v>0</v>
      </c>
      <c r="M111" s="46" t="e">
        <f>L111*#REF!</f>
        <v>#REF!</v>
      </c>
      <c r="N111" s="47">
        <v>0</v>
      </c>
      <c r="O111" s="48" t="e">
        <f>N111*#REF!</f>
        <v>#REF!</v>
      </c>
      <c r="P111" s="49">
        <v>0</v>
      </c>
      <c r="Q111" s="46" t="e">
        <f>P111*#REF!</f>
        <v>#REF!</v>
      </c>
    </row>
    <row r="112" spans="1:17" ht="71.25" customHeight="1">
      <c r="A112" s="7">
        <v>104</v>
      </c>
      <c r="B112" s="14" t="s">
        <v>698</v>
      </c>
      <c r="C112" s="11" t="s">
        <v>699</v>
      </c>
      <c r="D112" s="7" t="s">
        <v>473</v>
      </c>
      <c r="E112" s="7">
        <f t="shared" si="3"/>
        <v>6</v>
      </c>
      <c r="F112" s="173">
        <v>14500</v>
      </c>
      <c r="G112" s="173">
        <f t="shared" si="4"/>
        <v>2755</v>
      </c>
      <c r="H112" s="173">
        <v>17255</v>
      </c>
      <c r="I112" s="138">
        <f t="shared" si="5"/>
        <v>103530</v>
      </c>
      <c r="J112" s="61">
        <v>6</v>
      </c>
      <c r="K112" s="38" t="e">
        <f>J112*#REF!</f>
        <v>#REF!</v>
      </c>
      <c r="L112" s="52">
        <v>0</v>
      </c>
      <c r="M112" s="46" t="e">
        <f>L112*#REF!</f>
        <v>#REF!</v>
      </c>
      <c r="N112" s="47">
        <v>0</v>
      </c>
      <c r="O112" s="48" t="e">
        <f>N112*#REF!</f>
        <v>#REF!</v>
      </c>
      <c r="P112" s="49">
        <v>0</v>
      </c>
      <c r="Q112" s="46" t="e">
        <f>P112*#REF!</f>
        <v>#REF!</v>
      </c>
    </row>
    <row r="113" spans="1:17" ht="71.25" customHeight="1">
      <c r="A113" s="7">
        <v>105</v>
      </c>
      <c r="B113" s="14" t="s">
        <v>700</v>
      </c>
      <c r="C113" s="11" t="s">
        <v>701</v>
      </c>
      <c r="D113" s="7" t="s">
        <v>582</v>
      </c>
      <c r="E113" s="7">
        <f t="shared" si="3"/>
        <v>16</v>
      </c>
      <c r="F113" s="173">
        <v>15500</v>
      </c>
      <c r="G113" s="173">
        <f t="shared" si="4"/>
        <v>2945</v>
      </c>
      <c r="H113" s="173">
        <v>18445</v>
      </c>
      <c r="I113" s="138">
        <f t="shared" si="5"/>
        <v>295120</v>
      </c>
      <c r="J113" s="61">
        <v>15</v>
      </c>
      <c r="K113" s="38" t="e">
        <f>J113*#REF!</f>
        <v>#REF!</v>
      </c>
      <c r="L113" s="52">
        <v>0</v>
      </c>
      <c r="M113" s="46" t="e">
        <f>L113*#REF!</f>
        <v>#REF!</v>
      </c>
      <c r="N113" s="47">
        <v>0</v>
      </c>
      <c r="O113" s="48" t="e">
        <f>N113*#REF!</f>
        <v>#REF!</v>
      </c>
      <c r="P113" s="49">
        <v>1</v>
      </c>
      <c r="Q113" s="46" t="e">
        <f>P113*#REF!</f>
        <v>#REF!</v>
      </c>
    </row>
    <row r="114" spans="1:17" ht="71.25" customHeight="1">
      <c r="A114" s="7">
        <v>106</v>
      </c>
      <c r="B114" s="14" t="s">
        <v>702</v>
      </c>
      <c r="C114" s="11" t="s">
        <v>703</v>
      </c>
      <c r="D114" s="7" t="s">
        <v>704</v>
      </c>
      <c r="E114" s="7">
        <f t="shared" si="3"/>
        <v>25</v>
      </c>
      <c r="F114" s="173">
        <v>238500</v>
      </c>
      <c r="G114" s="173">
        <f t="shared" si="4"/>
        <v>11925</v>
      </c>
      <c r="H114" s="173">
        <v>250425</v>
      </c>
      <c r="I114" s="138">
        <f t="shared" si="5"/>
        <v>6260625</v>
      </c>
      <c r="J114" s="61">
        <v>20</v>
      </c>
      <c r="K114" s="38" t="e">
        <f>J114*#REF!</f>
        <v>#REF!</v>
      </c>
      <c r="L114" s="52">
        <v>0</v>
      </c>
      <c r="M114" s="46" t="e">
        <f>L114*#REF!</f>
        <v>#REF!</v>
      </c>
      <c r="N114" s="47">
        <v>4</v>
      </c>
      <c r="O114" s="48" t="e">
        <f>N114*#REF!</f>
        <v>#REF!</v>
      </c>
      <c r="P114" s="49">
        <v>1</v>
      </c>
      <c r="Q114" s="46" t="e">
        <f>P114*#REF!</f>
        <v>#REF!</v>
      </c>
    </row>
    <row r="115" spans="1:17" ht="71.25" customHeight="1">
      <c r="A115" s="7">
        <v>107</v>
      </c>
      <c r="B115" s="14" t="s">
        <v>705</v>
      </c>
      <c r="C115" s="11" t="s">
        <v>667</v>
      </c>
      <c r="D115" s="7" t="s">
        <v>706</v>
      </c>
      <c r="E115" s="7">
        <f t="shared" si="3"/>
        <v>29</v>
      </c>
      <c r="F115" s="173">
        <v>194500</v>
      </c>
      <c r="G115" s="173">
        <f t="shared" si="4"/>
        <v>36955</v>
      </c>
      <c r="H115" s="173">
        <v>231455</v>
      </c>
      <c r="I115" s="138">
        <f t="shared" si="5"/>
        <v>6712195</v>
      </c>
      <c r="J115" s="61">
        <v>3</v>
      </c>
      <c r="K115" s="38" t="e">
        <f>J115*#REF!</f>
        <v>#REF!</v>
      </c>
      <c r="L115" s="62">
        <v>25</v>
      </c>
      <c r="M115" s="46" t="e">
        <f>L115*#REF!</f>
        <v>#REF!</v>
      </c>
      <c r="N115" s="47">
        <v>1</v>
      </c>
      <c r="O115" s="48" t="e">
        <f>N115*#REF!</f>
        <v>#REF!</v>
      </c>
      <c r="P115" s="49">
        <v>0</v>
      </c>
      <c r="Q115" s="46" t="e">
        <f>P115*#REF!</f>
        <v>#REF!</v>
      </c>
    </row>
    <row r="116" spans="1:17" ht="71.25" customHeight="1">
      <c r="A116" s="7">
        <v>108</v>
      </c>
      <c r="B116" s="14" t="s">
        <v>707</v>
      </c>
      <c r="C116" s="11" t="s">
        <v>708</v>
      </c>
      <c r="D116" s="7" t="s">
        <v>709</v>
      </c>
      <c r="E116" s="7">
        <f t="shared" si="3"/>
        <v>1</v>
      </c>
      <c r="F116" s="173">
        <v>31000</v>
      </c>
      <c r="G116" s="173">
        <f t="shared" si="4"/>
        <v>5890</v>
      </c>
      <c r="H116" s="173">
        <v>36890</v>
      </c>
      <c r="I116" s="138">
        <f t="shared" si="5"/>
        <v>36890</v>
      </c>
      <c r="J116" s="61">
        <v>1</v>
      </c>
      <c r="K116" s="38" t="e">
        <f>J116*#REF!</f>
        <v>#REF!</v>
      </c>
      <c r="L116" s="52">
        <v>0</v>
      </c>
      <c r="M116" s="46" t="e">
        <f>L116*#REF!</f>
        <v>#REF!</v>
      </c>
      <c r="N116" s="47">
        <v>0</v>
      </c>
      <c r="O116" s="48" t="e">
        <f>N116*#REF!</f>
        <v>#REF!</v>
      </c>
      <c r="P116" s="49">
        <v>0</v>
      </c>
      <c r="Q116" s="46" t="e">
        <f>P116*#REF!</f>
        <v>#REF!</v>
      </c>
    </row>
    <row r="117" spans="1:17" ht="71.25" customHeight="1">
      <c r="A117" s="7">
        <v>109</v>
      </c>
      <c r="B117" s="14" t="s">
        <v>710</v>
      </c>
      <c r="C117" s="11" t="s">
        <v>711</v>
      </c>
      <c r="D117" s="7" t="s">
        <v>712</v>
      </c>
      <c r="E117" s="7">
        <f t="shared" si="3"/>
        <v>18</v>
      </c>
      <c r="F117" s="173">
        <v>22600</v>
      </c>
      <c r="G117" s="173">
        <f t="shared" si="4"/>
        <v>4294</v>
      </c>
      <c r="H117" s="173">
        <v>26894</v>
      </c>
      <c r="I117" s="138">
        <f t="shared" si="5"/>
        <v>484092</v>
      </c>
      <c r="J117" s="61">
        <v>18</v>
      </c>
      <c r="K117" s="38" t="e">
        <f>J117*#REF!</f>
        <v>#REF!</v>
      </c>
      <c r="L117" s="52">
        <v>0</v>
      </c>
      <c r="M117" s="46" t="e">
        <f>L117*#REF!</f>
        <v>#REF!</v>
      </c>
      <c r="N117" s="47">
        <v>0</v>
      </c>
      <c r="O117" s="48" t="e">
        <f>N117*#REF!</f>
        <v>#REF!</v>
      </c>
      <c r="P117" s="49">
        <v>0</v>
      </c>
      <c r="Q117" s="46" t="e">
        <f>P117*#REF!</f>
        <v>#REF!</v>
      </c>
    </row>
    <row r="118" spans="1:17" ht="71.25" customHeight="1">
      <c r="A118" s="7">
        <v>110</v>
      </c>
      <c r="B118" s="14" t="s">
        <v>713</v>
      </c>
      <c r="C118" s="11" t="s">
        <v>714</v>
      </c>
      <c r="D118" s="7" t="s">
        <v>582</v>
      </c>
      <c r="E118" s="7">
        <f t="shared" si="3"/>
        <v>29</v>
      </c>
      <c r="F118" s="173">
        <v>34000</v>
      </c>
      <c r="G118" s="173">
        <f t="shared" si="4"/>
        <v>6460</v>
      </c>
      <c r="H118" s="173">
        <v>40460</v>
      </c>
      <c r="I118" s="138">
        <f t="shared" si="5"/>
        <v>1173340</v>
      </c>
      <c r="J118" s="61">
        <v>28</v>
      </c>
      <c r="K118" s="38" t="e">
        <f>J118*#REF!</f>
        <v>#REF!</v>
      </c>
      <c r="L118" s="52">
        <v>0</v>
      </c>
      <c r="M118" s="46" t="e">
        <f>L118*#REF!</f>
        <v>#REF!</v>
      </c>
      <c r="N118" s="47">
        <v>1</v>
      </c>
      <c r="O118" s="48" t="e">
        <f>N118*#REF!</f>
        <v>#REF!</v>
      </c>
      <c r="P118" s="49">
        <v>0</v>
      </c>
      <c r="Q118" s="46" t="e">
        <f>P118*#REF!</f>
        <v>#REF!</v>
      </c>
    </row>
    <row r="119" spans="1:17" ht="71.25" customHeight="1">
      <c r="A119" s="7">
        <v>111</v>
      </c>
      <c r="B119" s="14" t="s">
        <v>715</v>
      </c>
      <c r="C119" s="11" t="s">
        <v>716</v>
      </c>
      <c r="D119" s="7" t="s">
        <v>582</v>
      </c>
      <c r="E119" s="7">
        <f t="shared" si="3"/>
        <v>11</v>
      </c>
      <c r="F119" s="173">
        <v>27600</v>
      </c>
      <c r="G119" s="173">
        <f t="shared" si="4"/>
        <v>5244</v>
      </c>
      <c r="H119" s="173">
        <v>32844</v>
      </c>
      <c r="I119" s="138">
        <f t="shared" si="5"/>
        <v>361284</v>
      </c>
      <c r="J119" s="61">
        <v>10</v>
      </c>
      <c r="K119" s="38" t="e">
        <f>J119*#REF!</f>
        <v>#REF!</v>
      </c>
      <c r="L119" s="52">
        <v>0</v>
      </c>
      <c r="M119" s="46" t="e">
        <f>L119*#REF!</f>
        <v>#REF!</v>
      </c>
      <c r="N119" s="47">
        <v>0</v>
      </c>
      <c r="O119" s="48" t="e">
        <f>N119*#REF!</f>
        <v>#REF!</v>
      </c>
      <c r="P119" s="49">
        <v>1</v>
      </c>
      <c r="Q119" s="46" t="e">
        <f>P119*#REF!</f>
        <v>#REF!</v>
      </c>
    </row>
    <row r="120" spans="1:17" ht="71.25" customHeight="1">
      <c r="A120" s="7">
        <v>112</v>
      </c>
      <c r="B120" s="14" t="s">
        <v>717</v>
      </c>
      <c r="C120" s="11" t="s">
        <v>718</v>
      </c>
      <c r="D120" s="7" t="s">
        <v>172</v>
      </c>
      <c r="E120" s="7">
        <f t="shared" si="3"/>
        <v>504</v>
      </c>
      <c r="F120" s="173">
        <v>1200</v>
      </c>
      <c r="G120" s="173">
        <f t="shared" si="4"/>
        <v>228</v>
      </c>
      <c r="H120" s="173">
        <v>1428</v>
      </c>
      <c r="I120" s="138">
        <f t="shared" si="5"/>
        <v>719712</v>
      </c>
      <c r="J120" s="101">
        <v>500</v>
      </c>
      <c r="K120" s="102" t="e">
        <f>J120*#REF!</f>
        <v>#REF!</v>
      </c>
      <c r="L120" s="103">
        <v>0</v>
      </c>
      <c r="M120" s="102" t="e">
        <f>L120*#REF!</f>
        <v>#REF!</v>
      </c>
      <c r="N120" s="104">
        <v>4</v>
      </c>
      <c r="O120" s="102" t="e">
        <f>N120*#REF!</f>
        <v>#REF!</v>
      </c>
      <c r="P120" s="105">
        <v>0</v>
      </c>
      <c r="Q120" s="102" t="e">
        <f>P120*#REF!</f>
        <v>#REF!</v>
      </c>
    </row>
    <row r="121" spans="1:17" ht="71.25" customHeight="1">
      <c r="A121" s="7">
        <v>113</v>
      </c>
      <c r="B121" s="14" t="s">
        <v>719</v>
      </c>
      <c r="C121" s="11" t="s">
        <v>720</v>
      </c>
      <c r="D121" s="7" t="s">
        <v>721</v>
      </c>
      <c r="E121" s="7">
        <f t="shared" si="3"/>
        <v>6</v>
      </c>
      <c r="F121" s="173">
        <v>72000</v>
      </c>
      <c r="G121" s="173">
        <f t="shared" si="4"/>
        <v>13680</v>
      </c>
      <c r="H121" s="173">
        <v>85680</v>
      </c>
      <c r="I121" s="138">
        <f t="shared" si="5"/>
        <v>514080</v>
      </c>
      <c r="J121" s="61">
        <v>6</v>
      </c>
      <c r="K121" s="38" t="e">
        <f>J121*#REF!</f>
        <v>#REF!</v>
      </c>
      <c r="L121" s="52">
        <v>0</v>
      </c>
      <c r="M121" s="46" t="e">
        <f>L121*#REF!</f>
        <v>#REF!</v>
      </c>
      <c r="N121" s="47"/>
      <c r="O121" s="48" t="e">
        <f>N121*#REF!</f>
        <v>#REF!</v>
      </c>
      <c r="P121" s="49">
        <v>0</v>
      </c>
      <c r="Q121" s="46" t="e">
        <f>P121*#REF!</f>
        <v>#REF!</v>
      </c>
    </row>
    <row r="122" spans="1:17" ht="71.25" customHeight="1">
      <c r="A122" s="7">
        <v>114</v>
      </c>
      <c r="B122" s="14" t="s">
        <v>722</v>
      </c>
      <c r="C122" s="11" t="s">
        <v>723</v>
      </c>
      <c r="D122" s="7" t="s">
        <v>582</v>
      </c>
      <c r="E122" s="7">
        <f t="shared" si="3"/>
        <v>12</v>
      </c>
      <c r="F122" s="173">
        <v>112000</v>
      </c>
      <c r="G122" s="173">
        <f t="shared" si="4"/>
        <v>21280</v>
      </c>
      <c r="H122" s="173">
        <v>133280</v>
      </c>
      <c r="I122" s="138">
        <f t="shared" si="5"/>
        <v>1599360</v>
      </c>
      <c r="J122" s="61">
        <v>10</v>
      </c>
      <c r="K122" s="38" t="e">
        <f>J122*#REF!</f>
        <v>#REF!</v>
      </c>
      <c r="L122" s="52">
        <v>0</v>
      </c>
      <c r="M122" s="46" t="e">
        <f>L122*#REF!</f>
        <v>#REF!</v>
      </c>
      <c r="N122" s="47"/>
      <c r="O122" s="48" t="e">
        <f>N122*#REF!</f>
        <v>#REF!</v>
      </c>
      <c r="P122" s="49">
        <v>2</v>
      </c>
      <c r="Q122" s="46" t="e">
        <f>P122*#REF!</f>
        <v>#REF!</v>
      </c>
    </row>
    <row r="123" spans="1:17" ht="71.25" customHeight="1">
      <c r="A123" s="7">
        <v>115</v>
      </c>
      <c r="B123" s="14" t="s">
        <v>724</v>
      </c>
      <c r="C123" s="11" t="s">
        <v>725</v>
      </c>
      <c r="D123" s="7" t="s">
        <v>257</v>
      </c>
      <c r="E123" s="7">
        <f t="shared" si="3"/>
        <v>14</v>
      </c>
      <c r="F123" s="173">
        <v>95900</v>
      </c>
      <c r="G123" s="173">
        <f t="shared" si="4"/>
        <v>18221</v>
      </c>
      <c r="H123" s="173">
        <v>114121</v>
      </c>
      <c r="I123" s="138">
        <f t="shared" si="5"/>
        <v>1597694</v>
      </c>
      <c r="J123" s="61">
        <v>10</v>
      </c>
      <c r="K123" s="38" t="e">
        <f>J123*#REF!</f>
        <v>#REF!</v>
      </c>
      <c r="L123" s="52">
        <v>0</v>
      </c>
      <c r="M123" s="46" t="e">
        <f>L123*#REF!</f>
        <v>#REF!</v>
      </c>
      <c r="N123" s="47">
        <v>4</v>
      </c>
      <c r="O123" s="48" t="e">
        <f>N123*#REF!</f>
        <v>#REF!</v>
      </c>
      <c r="P123" s="49"/>
      <c r="Q123" s="46" t="e">
        <f>P123*#REF!</f>
        <v>#REF!</v>
      </c>
    </row>
    <row r="124" spans="1:17" ht="71.25" customHeight="1">
      <c r="A124" s="213">
        <v>116</v>
      </c>
      <c r="B124" s="214" t="s">
        <v>726</v>
      </c>
      <c r="C124" s="215" t="s">
        <v>727</v>
      </c>
      <c r="D124" s="213" t="s">
        <v>728</v>
      </c>
      <c r="E124" s="213">
        <f t="shared" si="3"/>
        <v>6</v>
      </c>
      <c r="F124" s="216">
        <v>111500</v>
      </c>
      <c r="G124" s="217">
        <f t="shared" si="4"/>
        <v>21185</v>
      </c>
      <c r="H124" s="216">
        <v>132685</v>
      </c>
      <c r="I124" s="206">
        <f t="shared" si="5"/>
        <v>796110</v>
      </c>
      <c r="J124" s="61">
        <v>6</v>
      </c>
      <c r="K124" s="38" t="e">
        <f>J124*#REF!</f>
        <v>#REF!</v>
      </c>
      <c r="L124" s="52">
        <v>0</v>
      </c>
      <c r="M124" s="46" t="e">
        <f>L124*#REF!</f>
        <v>#REF!</v>
      </c>
      <c r="N124" s="47"/>
      <c r="O124" s="48" t="e">
        <f>N124*#REF!</f>
        <v>#REF!</v>
      </c>
      <c r="P124" s="49">
        <v>0</v>
      </c>
      <c r="Q124" s="46" t="e">
        <f>P124*#REF!</f>
        <v>#REF!</v>
      </c>
    </row>
    <row r="125" spans="1:17" ht="101.25" customHeight="1">
      <c r="A125" s="7">
        <v>117</v>
      </c>
      <c r="B125" s="7" t="s">
        <v>729</v>
      </c>
      <c r="C125" s="13" t="s">
        <v>843</v>
      </c>
      <c r="D125" s="7" t="s">
        <v>582</v>
      </c>
      <c r="E125" s="7">
        <v>12</v>
      </c>
      <c r="F125" s="231">
        <v>37700</v>
      </c>
      <c r="G125" s="231">
        <f>H125-F125</f>
        <v>7163</v>
      </c>
      <c r="H125" s="231">
        <v>44863</v>
      </c>
      <c r="I125" s="231">
        <f>H125*E125</f>
        <v>538356</v>
      </c>
      <c r="J125" s="61">
        <v>5</v>
      </c>
      <c r="K125" s="38" t="e">
        <f>J125*#REF!</f>
        <v>#REF!</v>
      </c>
      <c r="L125" s="52">
        <v>0</v>
      </c>
      <c r="M125" s="46" t="e">
        <f>L125*#REF!</f>
        <v>#REF!</v>
      </c>
      <c r="N125" s="47">
        <v>6</v>
      </c>
      <c r="O125" s="48" t="e">
        <f>N125*#REF!</f>
        <v>#REF!</v>
      </c>
      <c r="P125" s="49">
        <v>1</v>
      </c>
      <c r="Q125" s="46" t="e">
        <f>P125*#REF!</f>
        <v>#REF!</v>
      </c>
    </row>
    <row r="126" spans="1:17" ht="71.25" customHeight="1">
      <c r="A126" s="218">
        <v>118</v>
      </c>
      <c r="B126" s="219" t="s">
        <v>731</v>
      </c>
      <c r="C126" s="220" t="s">
        <v>732</v>
      </c>
      <c r="D126" s="218" t="s">
        <v>172</v>
      </c>
      <c r="E126" s="218">
        <f t="shared" si="3"/>
        <v>5</v>
      </c>
      <c r="F126" s="221">
        <v>27400</v>
      </c>
      <c r="G126" s="222">
        <f>H126-F126</f>
        <v>5206</v>
      </c>
      <c r="H126" s="221">
        <v>32606</v>
      </c>
      <c r="I126" s="232">
        <f>H126*E126</f>
        <v>163030</v>
      </c>
      <c r="J126" s="61">
        <v>5</v>
      </c>
      <c r="K126" s="38" t="e">
        <f>J126*#REF!</f>
        <v>#REF!</v>
      </c>
      <c r="L126" s="52">
        <v>0</v>
      </c>
      <c r="M126" s="46" t="e">
        <f>L126*#REF!</f>
        <v>#REF!</v>
      </c>
      <c r="N126" s="47">
        <v>0</v>
      </c>
      <c r="O126" s="48" t="e">
        <f>N126*#REF!</f>
        <v>#REF!</v>
      </c>
      <c r="P126" s="49">
        <v>0</v>
      </c>
      <c r="Q126" s="46" t="e">
        <f>P126*#REF!</f>
        <v>#REF!</v>
      </c>
    </row>
    <row r="127" spans="1:17" ht="71.25" customHeight="1">
      <c r="A127" s="7">
        <v>119</v>
      </c>
      <c r="B127" s="14" t="s">
        <v>733</v>
      </c>
      <c r="C127" s="11" t="s">
        <v>734</v>
      </c>
      <c r="D127" s="7" t="s">
        <v>473</v>
      </c>
      <c r="E127" s="7">
        <f t="shared" si="3"/>
        <v>23</v>
      </c>
      <c r="F127" s="138">
        <v>6090</v>
      </c>
      <c r="G127" s="138">
        <f>H127-F127</f>
        <v>0</v>
      </c>
      <c r="H127" s="138">
        <v>6090</v>
      </c>
      <c r="I127" s="138">
        <f>H127*E127</f>
        <v>140070</v>
      </c>
      <c r="J127" s="61">
        <v>15</v>
      </c>
      <c r="K127" s="38" t="e">
        <f>J127*#REF!</f>
        <v>#REF!</v>
      </c>
      <c r="L127" s="52">
        <v>0</v>
      </c>
      <c r="M127" s="46" t="e">
        <f>L127*#REF!</f>
        <v>#REF!</v>
      </c>
      <c r="N127" s="47">
        <v>6</v>
      </c>
      <c r="O127" s="48" t="e">
        <f>N127*#REF!</f>
        <v>#REF!</v>
      </c>
      <c r="P127" s="49">
        <v>2</v>
      </c>
      <c r="Q127" s="46" t="e">
        <f>P127*#REF!</f>
        <v>#REF!</v>
      </c>
    </row>
    <row r="128" spans="1:17" ht="71.25" customHeight="1">
      <c r="A128" s="7">
        <v>120</v>
      </c>
      <c r="B128" s="14" t="s">
        <v>735</v>
      </c>
      <c r="C128" s="11" t="s">
        <v>736</v>
      </c>
      <c r="D128" s="7" t="s">
        <v>582</v>
      </c>
      <c r="E128" s="7">
        <f t="shared" si="3"/>
        <v>17</v>
      </c>
      <c r="F128" s="138">
        <v>7200</v>
      </c>
      <c r="G128" s="138">
        <f t="shared" ref="G128:G172" si="6">H128-F128</f>
        <v>360</v>
      </c>
      <c r="H128" s="138">
        <v>7560</v>
      </c>
      <c r="I128" s="138">
        <f t="shared" ref="I128:I172" si="7">H128*E128</f>
        <v>128520</v>
      </c>
      <c r="J128" s="61">
        <v>15</v>
      </c>
      <c r="K128" s="38" t="e">
        <f>J128*#REF!</f>
        <v>#REF!</v>
      </c>
      <c r="L128" s="52">
        <v>0</v>
      </c>
      <c r="M128" s="46" t="e">
        <f>L128*#REF!</f>
        <v>#REF!</v>
      </c>
      <c r="N128" s="47">
        <v>0</v>
      </c>
      <c r="O128" s="48" t="e">
        <f>N128*#REF!</f>
        <v>#REF!</v>
      </c>
      <c r="P128" s="49">
        <v>2</v>
      </c>
      <c r="Q128" s="46" t="e">
        <f>P128*#REF!</f>
        <v>#REF!</v>
      </c>
    </row>
    <row r="129" spans="1:17" ht="71.25" customHeight="1">
      <c r="A129" s="7">
        <v>121</v>
      </c>
      <c r="B129" s="14" t="s">
        <v>737</v>
      </c>
      <c r="C129" s="11" t="s">
        <v>738</v>
      </c>
      <c r="D129" s="7" t="s">
        <v>473</v>
      </c>
      <c r="E129" s="7">
        <f t="shared" si="3"/>
        <v>6</v>
      </c>
      <c r="F129" s="138">
        <v>29400</v>
      </c>
      <c r="G129" s="138">
        <f t="shared" si="6"/>
        <v>5586</v>
      </c>
      <c r="H129" s="138">
        <v>34986</v>
      </c>
      <c r="I129" s="138">
        <f t="shared" si="7"/>
        <v>209916</v>
      </c>
      <c r="J129" s="61">
        <v>3</v>
      </c>
      <c r="K129" s="38" t="e">
        <f>J129*#REF!</f>
        <v>#REF!</v>
      </c>
      <c r="L129" s="52">
        <v>0</v>
      </c>
      <c r="M129" s="46" t="e">
        <f>L129*#REF!</f>
        <v>#REF!</v>
      </c>
      <c r="N129" s="47">
        <v>0</v>
      </c>
      <c r="O129" s="48" t="e">
        <f>N129*#REF!</f>
        <v>#REF!</v>
      </c>
      <c r="P129" s="49">
        <v>3</v>
      </c>
      <c r="Q129" s="46" t="e">
        <f>P129*#REF!</f>
        <v>#REF!</v>
      </c>
    </row>
    <row r="130" spans="1:17" ht="71.25" customHeight="1">
      <c r="A130" s="7">
        <v>122</v>
      </c>
      <c r="B130" s="14" t="s">
        <v>739</v>
      </c>
      <c r="C130" s="11" t="s">
        <v>740</v>
      </c>
      <c r="D130" s="7" t="s">
        <v>206</v>
      </c>
      <c r="E130" s="7">
        <f t="shared" si="3"/>
        <v>32</v>
      </c>
      <c r="F130" s="138">
        <v>7500</v>
      </c>
      <c r="G130" s="138">
        <f t="shared" si="6"/>
        <v>1425</v>
      </c>
      <c r="H130" s="138">
        <v>8925</v>
      </c>
      <c r="I130" s="138">
        <f t="shared" si="7"/>
        <v>285600</v>
      </c>
      <c r="J130" s="61">
        <v>0</v>
      </c>
      <c r="K130" s="38" t="e">
        <f>J130*#REF!</f>
        <v>#REF!</v>
      </c>
      <c r="L130" s="52">
        <v>25</v>
      </c>
      <c r="M130" s="46" t="e">
        <f>L130*#REF!</f>
        <v>#REF!</v>
      </c>
      <c r="N130" s="47">
        <v>0</v>
      </c>
      <c r="O130" s="48" t="e">
        <f>N130*#REF!</f>
        <v>#REF!</v>
      </c>
      <c r="P130" s="49">
        <v>7</v>
      </c>
      <c r="Q130" s="46" t="e">
        <f>P130*#REF!</f>
        <v>#REF!</v>
      </c>
    </row>
    <row r="131" spans="1:17" ht="71.25" customHeight="1">
      <c r="A131" s="7">
        <v>123</v>
      </c>
      <c r="B131" s="14" t="s">
        <v>741</v>
      </c>
      <c r="C131" s="11" t="s">
        <v>742</v>
      </c>
      <c r="D131" s="7" t="s">
        <v>513</v>
      </c>
      <c r="E131" s="7">
        <f t="shared" si="3"/>
        <v>2</v>
      </c>
      <c r="F131" s="138">
        <v>12800</v>
      </c>
      <c r="G131" s="138">
        <f>H131-F131</f>
        <v>2432</v>
      </c>
      <c r="H131" s="138">
        <v>15232</v>
      </c>
      <c r="I131" s="138">
        <f t="shared" si="7"/>
        <v>30464</v>
      </c>
      <c r="J131" s="61">
        <v>2</v>
      </c>
      <c r="K131" s="38" t="e">
        <f>J131*#REF!</f>
        <v>#REF!</v>
      </c>
      <c r="L131" s="52">
        <v>0</v>
      </c>
      <c r="M131" s="46" t="e">
        <f>L131*#REF!</f>
        <v>#REF!</v>
      </c>
      <c r="N131" s="47">
        <v>0</v>
      </c>
      <c r="O131" s="48" t="e">
        <f>N131*#REF!</f>
        <v>#REF!</v>
      </c>
      <c r="P131" s="49">
        <v>0</v>
      </c>
      <c r="Q131" s="46" t="e">
        <f>P131*#REF!</f>
        <v>#REF!</v>
      </c>
    </row>
    <row r="132" spans="1:17" ht="71.25" customHeight="1">
      <c r="A132" s="7">
        <v>124</v>
      </c>
      <c r="B132" s="14" t="s">
        <v>743</v>
      </c>
      <c r="C132" s="11" t="s">
        <v>744</v>
      </c>
      <c r="D132" s="7" t="s">
        <v>473</v>
      </c>
      <c r="E132" s="7">
        <f t="shared" si="3"/>
        <v>13</v>
      </c>
      <c r="F132" s="138">
        <v>31500</v>
      </c>
      <c r="G132" s="138">
        <f>H132-F132</f>
        <v>5985</v>
      </c>
      <c r="H132" s="138">
        <v>37485</v>
      </c>
      <c r="I132" s="138">
        <f t="shared" si="7"/>
        <v>487305</v>
      </c>
      <c r="J132" s="61">
        <v>10</v>
      </c>
      <c r="K132" s="38" t="e">
        <f>J132*#REF!</f>
        <v>#REF!</v>
      </c>
      <c r="L132" s="52">
        <v>0</v>
      </c>
      <c r="M132" s="46" t="e">
        <f>L132*#REF!</f>
        <v>#REF!</v>
      </c>
      <c r="N132" s="47">
        <v>0</v>
      </c>
      <c r="O132" s="48" t="e">
        <f>N132*#REF!</f>
        <v>#REF!</v>
      </c>
      <c r="P132" s="49">
        <v>3</v>
      </c>
      <c r="Q132" s="46" t="e">
        <f>P132*#REF!</f>
        <v>#REF!</v>
      </c>
    </row>
    <row r="133" spans="1:17" ht="71.25" customHeight="1">
      <c r="A133" s="7">
        <v>125</v>
      </c>
      <c r="B133" s="14" t="s">
        <v>745</v>
      </c>
      <c r="C133" s="11" t="s">
        <v>746</v>
      </c>
      <c r="D133" s="7" t="s">
        <v>747</v>
      </c>
      <c r="E133" s="7">
        <f t="shared" si="3"/>
        <v>5</v>
      </c>
      <c r="F133" s="138">
        <v>88100</v>
      </c>
      <c r="G133" s="138">
        <f t="shared" si="6"/>
        <v>16739</v>
      </c>
      <c r="H133" s="138">
        <v>104839</v>
      </c>
      <c r="I133" s="138">
        <f t="shared" si="7"/>
        <v>524195</v>
      </c>
      <c r="J133" s="61">
        <v>5</v>
      </c>
      <c r="K133" s="38" t="e">
        <f>J133*#REF!</f>
        <v>#REF!</v>
      </c>
      <c r="L133" s="52">
        <v>0</v>
      </c>
      <c r="M133" s="46" t="e">
        <f>L133*#REF!</f>
        <v>#REF!</v>
      </c>
      <c r="N133" s="47">
        <v>0</v>
      </c>
      <c r="O133" s="48" t="e">
        <f>N133*#REF!</f>
        <v>#REF!</v>
      </c>
      <c r="P133" s="49">
        <v>0</v>
      </c>
      <c r="Q133" s="46" t="e">
        <f>P133*#REF!</f>
        <v>#REF!</v>
      </c>
    </row>
    <row r="134" spans="1:17" ht="71.25" customHeight="1">
      <c r="A134" s="7">
        <v>126</v>
      </c>
      <c r="B134" s="14" t="s">
        <v>748</v>
      </c>
      <c r="C134" s="11" t="s">
        <v>749</v>
      </c>
      <c r="D134" s="7" t="s">
        <v>750</v>
      </c>
      <c r="E134" s="7">
        <f t="shared" si="3"/>
        <v>15</v>
      </c>
      <c r="F134" s="138">
        <v>73000</v>
      </c>
      <c r="G134" s="138">
        <f t="shared" si="6"/>
        <v>13870</v>
      </c>
      <c r="H134" s="138">
        <v>86870</v>
      </c>
      <c r="I134" s="138">
        <f t="shared" si="7"/>
        <v>1303050</v>
      </c>
      <c r="J134" s="61">
        <v>15</v>
      </c>
      <c r="K134" s="38" t="e">
        <f>J134*#REF!</f>
        <v>#REF!</v>
      </c>
      <c r="L134" s="52">
        <v>0</v>
      </c>
      <c r="M134" s="46" t="e">
        <f>L134*#REF!</f>
        <v>#REF!</v>
      </c>
      <c r="N134" s="47">
        <v>0</v>
      </c>
      <c r="O134" s="48" t="e">
        <f>N134*#REF!</f>
        <v>#REF!</v>
      </c>
      <c r="P134" s="49">
        <v>0</v>
      </c>
      <c r="Q134" s="46" t="e">
        <f>P134*#REF!</f>
        <v>#REF!</v>
      </c>
    </row>
    <row r="135" spans="1:17" ht="71.25" customHeight="1">
      <c r="A135" s="7">
        <v>127</v>
      </c>
      <c r="B135" s="14" t="s">
        <v>751</v>
      </c>
      <c r="C135" s="11" t="s">
        <v>752</v>
      </c>
      <c r="D135" s="7" t="s">
        <v>704</v>
      </c>
      <c r="E135" s="7">
        <f t="shared" si="3"/>
        <v>20</v>
      </c>
      <c r="F135" s="138">
        <v>296500</v>
      </c>
      <c r="G135" s="138">
        <f t="shared" si="6"/>
        <v>14825</v>
      </c>
      <c r="H135" s="138">
        <v>311325</v>
      </c>
      <c r="I135" s="138">
        <f t="shared" si="7"/>
        <v>6226500</v>
      </c>
      <c r="J135" s="61">
        <v>15</v>
      </c>
      <c r="K135" s="38" t="e">
        <f>J135*#REF!</f>
        <v>#REF!</v>
      </c>
      <c r="L135" s="52">
        <v>0</v>
      </c>
      <c r="M135" s="46" t="e">
        <f>L135*#REF!</f>
        <v>#REF!</v>
      </c>
      <c r="N135" s="47">
        <v>4</v>
      </c>
      <c r="O135" s="48" t="e">
        <f>N135*#REF!</f>
        <v>#REF!</v>
      </c>
      <c r="P135" s="49">
        <v>1</v>
      </c>
      <c r="Q135" s="46" t="e">
        <f>P135*#REF!</f>
        <v>#REF!</v>
      </c>
    </row>
    <row r="136" spans="1:17" ht="71.25" customHeight="1">
      <c r="A136" s="7">
        <v>128</v>
      </c>
      <c r="B136" s="14" t="s">
        <v>753</v>
      </c>
      <c r="C136" s="11" t="s">
        <v>754</v>
      </c>
      <c r="D136" s="7" t="s">
        <v>755</v>
      </c>
      <c r="E136" s="7">
        <f t="shared" ref="E136:E155" si="8">J136+L136+N136+P136</f>
        <v>3</v>
      </c>
      <c r="F136" s="138">
        <v>70350</v>
      </c>
      <c r="G136" s="138">
        <f t="shared" si="6"/>
        <v>0</v>
      </c>
      <c r="H136" s="138">
        <v>70350</v>
      </c>
      <c r="I136" s="138">
        <f t="shared" si="7"/>
        <v>211050</v>
      </c>
      <c r="J136" s="63">
        <v>3</v>
      </c>
      <c r="K136" s="38" t="e">
        <f>J136*#REF!</f>
        <v>#REF!</v>
      </c>
      <c r="L136" s="64">
        <v>0</v>
      </c>
      <c r="M136" s="46" t="e">
        <f>L136*#REF!</f>
        <v>#REF!</v>
      </c>
      <c r="N136" s="65">
        <v>0</v>
      </c>
      <c r="O136" s="48" t="e">
        <f>N136*#REF!</f>
        <v>#REF!</v>
      </c>
      <c r="P136" s="66">
        <v>0</v>
      </c>
      <c r="Q136" s="46" t="e">
        <f>P136*#REF!</f>
        <v>#REF!</v>
      </c>
    </row>
    <row r="137" spans="1:17" ht="186" customHeight="1">
      <c r="A137" s="7">
        <v>129</v>
      </c>
      <c r="B137" s="14" t="s">
        <v>756</v>
      </c>
      <c r="C137" s="11" t="s">
        <v>757</v>
      </c>
      <c r="D137" s="7" t="s">
        <v>758</v>
      </c>
      <c r="E137" s="7">
        <f t="shared" si="8"/>
        <v>2</v>
      </c>
      <c r="F137" s="138">
        <v>225500</v>
      </c>
      <c r="G137" s="138">
        <f t="shared" si="6"/>
        <v>42845</v>
      </c>
      <c r="H137" s="196">
        <v>268345</v>
      </c>
      <c r="I137" s="138">
        <f t="shared" si="7"/>
        <v>536690</v>
      </c>
      <c r="J137" s="67">
        <v>2</v>
      </c>
      <c r="K137" s="38" t="e">
        <f>J137*#REF!</f>
        <v>#REF!</v>
      </c>
      <c r="L137" s="52">
        <v>0</v>
      </c>
      <c r="M137" s="46" t="e">
        <f>L137*#REF!</f>
        <v>#REF!</v>
      </c>
      <c r="N137" s="47">
        <v>0</v>
      </c>
      <c r="O137" s="48" t="e">
        <f>N137*#REF!</f>
        <v>#REF!</v>
      </c>
      <c r="P137" s="49">
        <v>0</v>
      </c>
      <c r="Q137" s="46" t="e">
        <f>P137*#REF!</f>
        <v>#REF!</v>
      </c>
    </row>
    <row r="138" spans="1:17" ht="163.5" customHeight="1">
      <c r="A138" s="7">
        <v>130</v>
      </c>
      <c r="B138" s="14" t="s">
        <v>759</v>
      </c>
      <c r="C138" s="11" t="s">
        <v>760</v>
      </c>
      <c r="D138" s="7" t="s">
        <v>758</v>
      </c>
      <c r="E138" s="7">
        <f t="shared" si="8"/>
        <v>2</v>
      </c>
      <c r="F138" s="138">
        <v>225500</v>
      </c>
      <c r="G138" s="138">
        <f t="shared" si="6"/>
        <v>42845</v>
      </c>
      <c r="H138" s="196">
        <v>268345</v>
      </c>
      <c r="I138" s="138">
        <f t="shared" si="7"/>
        <v>536690</v>
      </c>
      <c r="J138" s="67">
        <v>2</v>
      </c>
      <c r="K138" s="38" t="e">
        <f>J138*#REF!</f>
        <v>#REF!</v>
      </c>
      <c r="L138" s="52">
        <v>0</v>
      </c>
      <c r="M138" s="46" t="e">
        <f>L138*#REF!</f>
        <v>#REF!</v>
      </c>
      <c r="N138" s="47">
        <v>0</v>
      </c>
      <c r="O138" s="48" t="e">
        <f>N138*#REF!</f>
        <v>#REF!</v>
      </c>
      <c r="P138" s="49">
        <v>0</v>
      </c>
      <c r="Q138" s="46" t="e">
        <f>P138*#REF!</f>
        <v>#REF!</v>
      </c>
    </row>
    <row r="139" spans="1:17" ht="173.25" customHeight="1">
      <c r="A139" s="7">
        <v>131</v>
      </c>
      <c r="B139" s="14" t="s">
        <v>761</v>
      </c>
      <c r="C139" s="11" t="s">
        <v>762</v>
      </c>
      <c r="D139" s="7" t="s">
        <v>758</v>
      </c>
      <c r="E139" s="7">
        <f t="shared" si="8"/>
        <v>2</v>
      </c>
      <c r="F139" s="138">
        <v>225500</v>
      </c>
      <c r="G139" s="138">
        <f t="shared" si="6"/>
        <v>42845</v>
      </c>
      <c r="H139" s="196">
        <v>268345</v>
      </c>
      <c r="I139" s="138">
        <f t="shared" si="7"/>
        <v>536690</v>
      </c>
      <c r="J139" s="67">
        <v>2</v>
      </c>
      <c r="K139" s="38" t="e">
        <f>J139*#REF!</f>
        <v>#REF!</v>
      </c>
      <c r="L139" s="52">
        <v>0</v>
      </c>
      <c r="M139" s="46" t="e">
        <f>L139*#REF!</f>
        <v>#REF!</v>
      </c>
      <c r="N139" s="47">
        <v>0</v>
      </c>
      <c r="O139" s="48" t="e">
        <f>N139*#REF!</f>
        <v>#REF!</v>
      </c>
      <c r="P139" s="49">
        <v>0</v>
      </c>
      <c r="Q139" s="46" t="e">
        <f>P139*#REF!</f>
        <v>#REF!</v>
      </c>
    </row>
    <row r="140" spans="1:17" ht="129" customHeight="1">
      <c r="A140" s="7">
        <v>132</v>
      </c>
      <c r="B140" s="14" t="s">
        <v>763</v>
      </c>
      <c r="C140" s="11" t="s">
        <v>764</v>
      </c>
      <c r="D140" s="7" t="s">
        <v>765</v>
      </c>
      <c r="E140" s="7">
        <f t="shared" si="8"/>
        <v>3</v>
      </c>
      <c r="F140" s="138">
        <v>374000</v>
      </c>
      <c r="G140" s="138">
        <f t="shared" si="6"/>
        <v>71060</v>
      </c>
      <c r="H140" s="196">
        <v>445060</v>
      </c>
      <c r="I140" s="138">
        <f t="shared" si="7"/>
        <v>1335180</v>
      </c>
      <c r="J140" s="67">
        <v>3</v>
      </c>
      <c r="K140" s="38" t="e">
        <f>J140*#REF!</f>
        <v>#REF!</v>
      </c>
      <c r="L140" s="52">
        <v>0</v>
      </c>
      <c r="M140" s="46" t="e">
        <f>L140*#REF!</f>
        <v>#REF!</v>
      </c>
      <c r="N140" s="47">
        <v>0</v>
      </c>
      <c r="O140" s="48" t="e">
        <f>N140*#REF!</f>
        <v>#REF!</v>
      </c>
      <c r="P140" s="49">
        <v>0</v>
      </c>
      <c r="Q140" s="46" t="e">
        <f>P140*#REF!</f>
        <v>#REF!</v>
      </c>
    </row>
    <row r="141" spans="1:17" ht="129" customHeight="1">
      <c r="A141" s="7">
        <v>133</v>
      </c>
      <c r="B141" s="14" t="s">
        <v>766</v>
      </c>
      <c r="C141" s="11" t="s">
        <v>767</v>
      </c>
      <c r="D141" s="7" t="s">
        <v>768</v>
      </c>
      <c r="E141" s="7">
        <f t="shared" si="8"/>
        <v>2</v>
      </c>
      <c r="F141" s="138">
        <v>299000</v>
      </c>
      <c r="G141" s="138">
        <f t="shared" si="6"/>
        <v>56810</v>
      </c>
      <c r="H141" s="196">
        <v>355810</v>
      </c>
      <c r="I141" s="138">
        <f t="shared" si="7"/>
        <v>711620</v>
      </c>
      <c r="J141" s="67">
        <v>2</v>
      </c>
      <c r="K141" s="38" t="e">
        <f>J141*#REF!</f>
        <v>#REF!</v>
      </c>
      <c r="L141" s="52">
        <v>0</v>
      </c>
      <c r="M141" s="46" t="e">
        <f>L141*#REF!</f>
        <v>#REF!</v>
      </c>
      <c r="N141" s="47">
        <v>0</v>
      </c>
      <c r="O141" s="48" t="e">
        <f>N141*#REF!</f>
        <v>#REF!</v>
      </c>
      <c r="P141" s="49">
        <v>0</v>
      </c>
      <c r="Q141" s="46" t="e">
        <f>P141*#REF!</f>
        <v>#REF!</v>
      </c>
    </row>
    <row r="142" spans="1:17" ht="98.25" customHeight="1">
      <c r="A142" s="7">
        <v>134</v>
      </c>
      <c r="B142" s="14" t="s">
        <v>769</v>
      </c>
      <c r="C142" s="11" t="s">
        <v>770</v>
      </c>
      <c r="D142" s="7" t="s">
        <v>771</v>
      </c>
      <c r="E142" s="7">
        <f t="shared" si="8"/>
        <v>2</v>
      </c>
      <c r="F142" s="138">
        <v>143500</v>
      </c>
      <c r="G142" s="138">
        <f t="shared" si="6"/>
        <v>27265</v>
      </c>
      <c r="H142" s="196">
        <v>170765</v>
      </c>
      <c r="I142" s="138">
        <f t="shared" si="7"/>
        <v>341530</v>
      </c>
      <c r="J142" s="67">
        <v>2</v>
      </c>
      <c r="K142" s="38" t="e">
        <f>J142*#REF!</f>
        <v>#REF!</v>
      </c>
      <c r="L142" s="52">
        <v>0</v>
      </c>
      <c r="M142" s="46" t="e">
        <f>L142*#REF!</f>
        <v>#REF!</v>
      </c>
      <c r="N142" s="47">
        <v>0</v>
      </c>
      <c r="O142" s="48" t="e">
        <f>N142*#REF!</f>
        <v>#REF!</v>
      </c>
      <c r="P142" s="49">
        <v>0</v>
      </c>
      <c r="Q142" s="46" t="e">
        <f>P142*#REF!</f>
        <v>#REF!</v>
      </c>
    </row>
    <row r="143" spans="1:17" ht="129" customHeight="1">
      <c r="A143" s="7">
        <v>135</v>
      </c>
      <c r="B143" s="14" t="s">
        <v>772</v>
      </c>
      <c r="C143" s="11" t="s">
        <v>773</v>
      </c>
      <c r="D143" s="7" t="s">
        <v>774</v>
      </c>
      <c r="E143" s="7">
        <f t="shared" si="8"/>
        <v>2</v>
      </c>
      <c r="F143" s="138">
        <v>22500</v>
      </c>
      <c r="G143" s="138">
        <f t="shared" si="6"/>
        <v>4275</v>
      </c>
      <c r="H143" s="196">
        <v>26775</v>
      </c>
      <c r="I143" s="138">
        <f t="shared" si="7"/>
        <v>53550</v>
      </c>
      <c r="J143" s="67">
        <v>2</v>
      </c>
      <c r="K143" s="38" t="e">
        <f>J143*#REF!</f>
        <v>#REF!</v>
      </c>
      <c r="L143" s="52">
        <v>0</v>
      </c>
      <c r="M143" s="46" t="e">
        <f>L143*#REF!</f>
        <v>#REF!</v>
      </c>
      <c r="N143" s="47">
        <v>0</v>
      </c>
      <c r="O143" s="48" t="e">
        <f>N143*#REF!</f>
        <v>#REF!</v>
      </c>
      <c r="P143" s="49">
        <v>0</v>
      </c>
      <c r="Q143" s="46" t="e">
        <f>P143*#REF!</f>
        <v>#REF!</v>
      </c>
    </row>
    <row r="144" spans="1:17" ht="129" customHeight="1">
      <c r="A144" s="7">
        <v>136</v>
      </c>
      <c r="B144" s="14" t="s">
        <v>775</v>
      </c>
      <c r="C144" s="11" t="s">
        <v>776</v>
      </c>
      <c r="D144" s="7" t="s">
        <v>777</v>
      </c>
      <c r="E144" s="7">
        <f t="shared" si="8"/>
        <v>1</v>
      </c>
      <c r="F144" s="138">
        <v>465000</v>
      </c>
      <c r="G144" s="138">
        <f t="shared" si="6"/>
        <v>88350</v>
      </c>
      <c r="H144" s="196">
        <v>553350</v>
      </c>
      <c r="I144" s="138">
        <f t="shared" si="7"/>
        <v>553350</v>
      </c>
      <c r="J144" s="67">
        <v>1</v>
      </c>
      <c r="K144" s="38" t="e">
        <f>J144*#REF!</f>
        <v>#REF!</v>
      </c>
      <c r="L144" s="52">
        <v>0</v>
      </c>
      <c r="M144" s="46" t="e">
        <f>L144*#REF!</f>
        <v>#REF!</v>
      </c>
      <c r="N144" s="47">
        <v>0</v>
      </c>
      <c r="O144" s="48" t="e">
        <f>N144*#REF!</f>
        <v>#REF!</v>
      </c>
      <c r="P144" s="49">
        <v>0</v>
      </c>
      <c r="Q144" s="46" t="e">
        <f>P144*#REF!</f>
        <v>#REF!</v>
      </c>
    </row>
    <row r="145" spans="1:21" ht="129" customHeight="1">
      <c r="A145" s="7">
        <v>137</v>
      </c>
      <c r="B145" s="14" t="s">
        <v>778</v>
      </c>
      <c r="C145" s="11" t="s">
        <v>779</v>
      </c>
      <c r="D145" s="7" t="s">
        <v>777</v>
      </c>
      <c r="E145" s="7">
        <f t="shared" si="8"/>
        <v>1</v>
      </c>
      <c r="F145" s="138">
        <v>336500</v>
      </c>
      <c r="G145" s="138">
        <f t="shared" si="6"/>
        <v>63935</v>
      </c>
      <c r="H145" s="196">
        <v>400435</v>
      </c>
      <c r="I145" s="138">
        <f t="shared" si="7"/>
        <v>400435</v>
      </c>
      <c r="J145" s="67">
        <v>1</v>
      </c>
      <c r="K145" s="38" t="e">
        <f>J145*#REF!</f>
        <v>#REF!</v>
      </c>
      <c r="L145" s="52">
        <v>0</v>
      </c>
      <c r="M145" s="46" t="e">
        <f>L145*#REF!</f>
        <v>#REF!</v>
      </c>
      <c r="N145" s="47">
        <v>0</v>
      </c>
      <c r="O145" s="48" t="e">
        <f>N145*#REF!</f>
        <v>#REF!</v>
      </c>
      <c r="P145" s="49">
        <v>0</v>
      </c>
      <c r="Q145" s="46" t="e">
        <f>P145*#REF!</f>
        <v>#REF!</v>
      </c>
    </row>
    <row r="146" spans="1:21" ht="129" customHeight="1">
      <c r="A146" s="7">
        <v>138</v>
      </c>
      <c r="B146" s="14" t="s">
        <v>780</v>
      </c>
      <c r="C146" s="11" t="s">
        <v>781</v>
      </c>
      <c r="D146" s="7" t="s">
        <v>215</v>
      </c>
      <c r="E146" s="7">
        <f t="shared" si="8"/>
        <v>1</v>
      </c>
      <c r="F146" s="138">
        <v>445500</v>
      </c>
      <c r="G146" s="138">
        <f t="shared" si="6"/>
        <v>84645</v>
      </c>
      <c r="H146" s="196">
        <v>530145</v>
      </c>
      <c r="I146" s="156">
        <f t="shared" si="7"/>
        <v>530145</v>
      </c>
      <c r="J146" s="67">
        <v>1</v>
      </c>
      <c r="K146" s="38" t="e">
        <f>J146*#REF!</f>
        <v>#REF!</v>
      </c>
      <c r="L146" s="52">
        <v>0</v>
      </c>
      <c r="M146" s="46" t="e">
        <f>L146*#REF!</f>
        <v>#REF!</v>
      </c>
      <c r="N146" s="47">
        <v>0</v>
      </c>
      <c r="O146" s="48" t="e">
        <f>N146*#REF!</f>
        <v>#REF!</v>
      </c>
      <c r="P146" s="49">
        <v>0</v>
      </c>
      <c r="Q146" s="46" t="e">
        <f>P146*#REF!</f>
        <v>#REF!</v>
      </c>
    </row>
    <row r="147" spans="1:21" ht="129" customHeight="1">
      <c r="A147" s="7">
        <v>139</v>
      </c>
      <c r="B147" s="14" t="s">
        <v>782</v>
      </c>
      <c r="C147" s="11" t="s">
        <v>783</v>
      </c>
      <c r="D147" s="7" t="s">
        <v>215</v>
      </c>
      <c r="E147" s="7">
        <f t="shared" si="8"/>
        <v>1</v>
      </c>
      <c r="F147" s="138">
        <v>841500</v>
      </c>
      <c r="G147" s="138">
        <f t="shared" si="6"/>
        <v>159885</v>
      </c>
      <c r="H147" s="196">
        <v>1001385</v>
      </c>
      <c r="I147" s="138">
        <f t="shared" si="7"/>
        <v>1001385</v>
      </c>
      <c r="J147" s="67">
        <v>1</v>
      </c>
      <c r="K147" s="38" t="e">
        <f>J147*#REF!</f>
        <v>#REF!</v>
      </c>
      <c r="L147" s="52">
        <v>0</v>
      </c>
      <c r="M147" s="46" t="e">
        <f>L147*#REF!</f>
        <v>#REF!</v>
      </c>
      <c r="N147" s="47">
        <v>0</v>
      </c>
      <c r="O147" s="48" t="e">
        <f>N147*#REF!</f>
        <v>#REF!</v>
      </c>
      <c r="P147" s="49">
        <v>0</v>
      </c>
      <c r="Q147" s="46" t="e">
        <f>P147*#REF!</f>
        <v>#REF!</v>
      </c>
    </row>
    <row r="148" spans="1:21" ht="129" customHeight="1">
      <c r="A148" s="7">
        <v>140</v>
      </c>
      <c r="B148" s="14" t="s">
        <v>784</v>
      </c>
      <c r="C148" s="11" t="s">
        <v>785</v>
      </c>
      <c r="D148" s="7" t="s">
        <v>49</v>
      </c>
      <c r="E148" s="7">
        <f t="shared" si="8"/>
        <v>1</v>
      </c>
      <c r="F148" s="197">
        <v>841500</v>
      </c>
      <c r="G148" s="138">
        <f t="shared" si="6"/>
        <v>159885</v>
      </c>
      <c r="H148" s="196">
        <v>1001385</v>
      </c>
      <c r="I148" s="138">
        <f t="shared" si="7"/>
        <v>1001385</v>
      </c>
      <c r="J148" s="67">
        <v>1</v>
      </c>
      <c r="K148" s="38" t="e">
        <f>J148*#REF!</f>
        <v>#REF!</v>
      </c>
      <c r="L148" s="52">
        <v>0</v>
      </c>
      <c r="M148" s="46" t="e">
        <f>L148*#REF!</f>
        <v>#REF!</v>
      </c>
      <c r="N148" s="47">
        <v>0</v>
      </c>
      <c r="O148" s="48" t="e">
        <f>N148*#REF!</f>
        <v>#REF!</v>
      </c>
      <c r="P148" s="49">
        <v>0</v>
      </c>
      <c r="Q148" s="46" t="e">
        <f>P148*#REF!</f>
        <v>#REF!</v>
      </c>
    </row>
    <row r="149" spans="1:21" ht="204" customHeight="1">
      <c r="A149" s="7">
        <v>141</v>
      </c>
      <c r="B149" s="14" t="s">
        <v>786</v>
      </c>
      <c r="C149" s="11" t="s">
        <v>787</v>
      </c>
      <c r="D149" s="7" t="s">
        <v>49</v>
      </c>
      <c r="E149" s="7">
        <f t="shared" si="8"/>
        <v>1</v>
      </c>
      <c r="F149" s="196">
        <v>269500</v>
      </c>
      <c r="G149" s="138">
        <f t="shared" si="6"/>
        <v>51205</v>
      </c>
      <c r="H149" s="196">
        <v>320705</v>
      </c>
      <c r="I149" s="138">
        <f t="shared" si="7"/>
        <v>320705</v>
      </c>
      <c r="J149" s="67">
        <v>1</v>
      </c>
      <c r="K149" s="38" t="e">
        <f>J149*#REF!</f>
        <v>#REF!</v>
      </c>
      <c r="L149" s="52">
        <v>0</v>
      </c>
      <c r="M149" s="46" t="e">
        <f>L149*#REF!</f>
        <v>#REF!</v>
      </c>
      <c r="N149" s="47">
        <v>0</v>
      </c>
      <c r="O149" s="48" t="e">
        <f>N149*#REF!</f>
        <v>#REF!</v>
      </c>
      <c r="P149" s="49">
        <v>0</v>
      </c>
      <c r="Q149" s="46" t="e">
        <f>P149*#REF!</f>
        <v>#REF!</v>
      </c>
    </row>
    <row r="150" spans="1:21" ht="180.75" customHeight="1">
      <c r="A150" s="7">
        <v>142</v>
      </c>
      <c r="B150" s="14" t="s">
        <v>788</v>
      </c>
      <c r="C150" s="11" t="s">
        <v>789</v>
      </c>
      <c r="D150" s="7" t="s">
        <v>49</v>
      </c>
      <c r="E150" s="7">
        <f t="shared" si="8"/>
        <v>1</v>
      </c>
      <c r="F150" s="196">
        <v>370000</v>
      </c>
      <c r="G150" s="138">
        <f t="shared" si="6"/>
        <v>70300</v>
      </c>
      <c r="H150" s="196">
        <v>440300</v>
      </c>
      <c r="I150" s="138">
        <f t="shared" si="7"/>
        <v>440300</v>
      </c>
      <c r="J150" s="67">
        <v>1</v>
      </c>
      <c r="K150" s="38" t="e">
        <f>J150*#REF!</f>
        <v>#REF!</v>
      </c>
      <c r="L150" s="52">
        <v>0</v>
      </c>
      <c r="M150" s="46" t="e">
        <f>L150*#REF!</f>
        <v>#REF!</v>
      </c>
      <c r="N150" s="47">
        <v>0</v>
      </c>
      <c r="O150" s="48" t="e">
        <f>N150*#REF!</f>
        <v>#REF!</v>
      </c>
      <c r="P150" s="49">
        <v>0</v>
      </c>
      <c r="Q150" s="46" t="e">
        <f>P150*#REF!</f>
        <v>#REF!</v>
      </c>
    </row>
    <row r="151" spans="1:21" ht="174" customHeight="1">
      <c r="A151" s="7">
        <v>143</v>
      </c>
      <c r="B151" s="14" t="s">
        <v>790</v>
      </c>
      <c r="C151" s="11" t="s">
        <v>791</v>
      </c>
      <c r="D151" s="7" t="s">
        <v>16</v>
      </c>
      <c r="E151" s="7">
        <f t="shared" si="8"/>
        <v>1</v>
      </c>
      <c r="F151" s="196">
        <v>224000</v>
      </c>
      <c r="G151" s="138">
        <f t="shared" si="6"/>
        <v>42560</v>
      </c>
      <c r="H151" s="196">
        <v>266560</v>
      </c>
      <c r="I151" s="138">
        <f t="shared" si="7"/>
        <v>266560</v>
      </c>
      <c r="J151" s="67">
        <v>1</v>
      </c>
      <c r="K151" s="38" t="e">
        <f>J151*#REF!</f>
        <v>#REF!</v>
      </c>
      <c r="L151" s="52">
        <v>0</v>
      </c>
      <c r="M151" s="46" t="e">
        <f>L151*#REF!</f>
        <v>#REF!</v>
      </c>
      <c r="N151" s="47">
        <v>0</v>
      </c>
      <c r="O151" s="48" t="e">
        <f>N151*#REF!</f>
        <v>#REF!</v>
      </c>
      <c r="P151" s="49">
        <v>0</v>
      </c>
      <c r="Q151" s="46" t="e">
        <f>P151*#REF!</f>
        <v>#REF!</v>
      </c>
    </row>
    <row r="152" spans="1:21" ht="288" customHeight="1">
      <c r="A152" s="7">
        <v>144</v>
      </c>
      <c r="B152" s="14" t="s">
        <v>792</v>
      </c>
      <c r="C152" s="11" t="s">
        <v>793</v>
      </c>
      <c r="D152" s="7" t="s">
        <v>172</v>
      </c>
      <c r="E152" s="7">
        <f t="shared" si="8"/>
        <v>1</v>
      </c>
      <c r="F152" s="198">
        <v>336500</v>
      </c>
      <c r="G152" s="138">
        <f t="shared" si="6"/>
        <v>63935</v>
      </c>
      <c r="H152" s="196">
        <v>400435</v>
      </c>
      <c r="I152" s="138">
        <f t="shared" si="7"/>
        <v>400435</v>
      </c>
      <c r="J152" s="67">
        <v>1</v>
      </c>
      <c r="K152" s="38" t="e">
        <f>J152*#REF!</f>
        <v>#REF!</v>
      </c>
      <c r="L152" s="52">
        <v>0</v>
      </c>
      <c r="M152" s="46" t="e">
        <f>L152*#REF!</f>
        <v>#REF!</v>
      </c>
      <c r="N152" s="47">
        <v>0</v>
      </c>
      <c r="O152" s="48" t="e">
        <f>N152*#REF!</f>
        <v>#REF!</v>
      </c>
      <c r="P152" s="49">
        <v>0</v>
      </c>
      <c r="Q152" s="46" t="e">
        <f>P152*#REF!</f>
        <v>#REF!</v>
      </c>
    </row>
    <row r="153" spans="1:21" ht="129" customHeight="1">
      <c r="A153" s="7">
        <v>145</v>
      </c>
      <c r="B153" s="14" t="s">
        <v>794</v>
      </c>
      <c r="C153" s="11" t="s">
        <v>795</v>
      </c>
      <c r="D153" s="7" t="s">
        <v>215</v>
      </c>
      <c r="E153" s="7">
        <f t="shared" si="8"/>
        <v>2</v>
      </c>
      <c r="F153" s="199">
        <v>275000</v>
      </c>
      <c r="G153" s="138">
        <f t="shared" si="6"/>
        <v>52250</v>
      </c>
      <c r="H153" s="196">
        <v>327250</v>
      </c>
      <c r="I153" s="138">
        <f t="shared" si="7"/>
        <v>654500</v>
      </c>
      <c r="J153" s="67">
        <v>2</v>
      </c>
      <c r="K153" s="38" t="e">
        <f>J153*#REF!</f>
        <v>#REF!</v>
      </c>
      <c r="L153" s="52">
        <v>0</v>
      </c>
      <c r="M153" s="46" t="e">
        <f>L153*#REF!</f>
        <v>#REF!</v>
      </c>
      <c r="N153" s="47">
        <v>0</v>
      </c>
      <c r="O153" s="48" t="e">
        <f>N153*#REF!</f>
        <v>#REF!</v>
      </c>
      <c r="P153" s="49">
        <v>0</v>
      </c>
      <c r="Q153" s="46" t="e">
        <f>P153*#REF!</f>
        <v>#REF!</v>
      </c>
    </row>
    <row r="154" spans="1:21" ht="183.75" customHeight="1">
      <c r="A154" s="7">
        <v>146</v>
      </c>
      <c r="B154" s="14" t="s">
        <v>796</v>
      </c>
      <c r="C154" s="11" t="s">
        <v>797</v>
      </c>
      <c r="D154" s="7" t="s">
        <v>16</v>
      </c>
      <c r="E154" s="7">
        <f t="shared" si="8"/>
        <v>1</v>
      </c>
      <c r="F154" s="196">
        <v>821000</v>
      </c>
      <c r="G154" s="138">
        <f t="shared" si="6"/>
        <v>155990</v>
      </c>
      <c r="H154" s="196">
        <v>976990</v>
      </c>
      <c r="I154" s="138">
        <f t="shared" si="7"/>
        <v>976990</v>
      </c>
      <c r="J154" s="67">
        <v>1</v>
      </c>
      <c r="K154" s="38" t="e">
        <f>J154*#REF!</f>
        <v>#REF!</v>
      </c>
      <c r="L154" s="52"/>
      <c r="M154" s="46" t="e">
        <f>L154*#REF!</f>
        <v>#REF!</v>
      </c>
      <c r="N154" s="47"/>
      <c r="O154" s="48" t="e">
        <f>N154*#REF!</f>
        <v>#REF!</v>
      </c>
      <c r="P154" s="49"/>
      <c r="Q154" s="46" t="e">
        <f>P154*#REF!</f>
        <v>#REF!</v>
      </c>
    </row>
    <row r="155" spans="1:21" ht="313.5" customHeight="1">
      <c r="A155" s="7">
        <v>147</v>
      </c>
      <c r="B155" s="14" t="s">
        <v>798</v>
      </c>
      <c r="C155" s="11" t="s">
        <v>799</v>
      </c>
      <c r="D155" s="7" t="s">
        <v>172</v>
      </c>
      <c r="E155" s="7">
        <f t="shared" si="8"/>
        <v>1</v>
      </c>
      <c r="F155" s="200">
        <v>874000</v>
      </c>
      <c r="G155" s="138">
        <f t="shared" si="6"/>
        <v>166060</v>
      </c>
      <c r="H155" s="196">
        <v>1040060</v>
      </c>
      <c r="I155" s="138">
        <f t="shared" si="7"/>
        <v>1040060</v>
      </c>
      <c r="J155" s="68">
        <v>1</v>
      </c>
      <c r="K155" s="38" t="e">
        <f>J155*#REF!</f>
        <v>#REF!</v>
      </c>
      <c r="L155" s="58">
        <v>0</v>
      </c>
      <c r="M155" s="46" t="e">
        <f>L155*#REF!</f>
        <v>#REF!</v>
      </c>
      <c r="N155" s="59">
        <v>0</v>
      </c>
      <c r="O155" s="48" t="e">
        <f>N155*#REF!</f>
        <v>#REF!</v>
      </c>
      <c r="P155" s="60">
        <v>0</v>
      </c>
      <c r="Q155" s="46" t="e">
        <f>P155*#REF!</f>
        <v>#REF!</v>
      </c>
      <c r="R155" s="109" t="e">
        <f>#REF!-#REF!</f>
        <v>#REF!</v>
      </c>
      <c r="S155" s="109" t="e">
        <f>#REF!-#REF!</f>
        <v>#REF!</v>
      </c>
      <c r="T155" s="109" t="e">
        <f>#REF!-#REF!</f>
        <v>#REF!</v>
      </c>
      <c r="U155" s="109" t="e">
        <f>#REF!-#REF!</f>
        <v>#REF!</v>
      </c>
    </row>
    <row r="156" spans="1:21" ht="27" customHeight="1">
      <c r="A156" s="133"/>
      <c r="B156" s="134"/>
      <c r="C156" s="147"/>
      <c r="D156" s="135"/>
      <c r="E156" s="135"/>
      <c r="F156" s="211"/>
      <c r="G156" s="138"/>
      <c r="H156" s="212"/>
      <c r="I156" s="156">
        <f>SUM(I9:I155)</f>
        <v>113097103</v>
      </c>
      <c r="J156" s="148"/>
      <c r="K156" s="149"/>
      <c r="L156" s="150"/>
      <c r="M156" s="151"/>
      <c r="N156" s="152"/>
      <c r="O156" s="153"/>
      <c r="P156" s="154"/>
      <c r="Q156" s="155"/>
      <c r="R156" s="109"/>
      <c r="S156" s="109"/>
      <c r="T156" s="109"/>
      <c r="U156" s="109"/>
    </row>
    <row r="157" spans="1:21" ht="48.75" customHeight="1">
      <c r="A157" s="247" t="s">
        <v>800</v>
      </c>
      <c r="B157" s="248"/>
      <c r="C157" s="248"/>
      <c r="D157" s="248"/>
      <c r="E157" s="248"/>
      <c r="F157" s="248"/>
      <c r="G157" s="248"/>
      <c r="H157" s="248"/>
      <c r="I157" s="249"/>
      <c r="J157" s="277"/>
      <c r="K157" s="278"/>
      <c r="L157" s="279"/>
      <c r="M157" s="280"/>
      <c r="N157" s="277"/>
      <c r="O157" s="278"/>
      <c r="P157" s="70"/>
      <c r="Q157" s="70"/>
    </row>
    <row r="158" spans="1:21" ht="79.5" customHeight="1">
      <c r="A158" s="2" t="s">
        <v>3</v>
      </c>
      <c r="B158" s="2" t="s">
        <v>4</v>
      </c>
      <c r="C158" s="6" t="s">
        <v>5</v>
      </c>
      <c r="D158" s="2" t="s">
        <v>6</v>
      </c>
      <c r="E158" s="2" t="s">
        <v>7</v>
      </c>
      <c r="F158" s="201" t="s">
        <v>8</v>
      </c>
      <c r="G158" s="233" t="s">
        <v>9</v>
      </c>
      <c r="H158" s="201" t="s">
        <v>10</v>
      </c>
      <c r="I158" s="172" t="s">
        <v>11</v>
      </c>
      <c r="J158" s="277" t="s">
        <v>801</v>
      </c>
      <c r="K158" s="278"/>
      <c r="L158" s="279" t="s">
        <v>453</v>
      </c>
      <c r="M158" s="280"/>
      <c r="N158" s="277" t="s">
        <v>802</v>
      </c>
      <c r="O158" s="278"/>
      <c r="P158" s="288"/>
      <c r="Q158" s="289"/>
    </row>
    <row r="159" spans="1:21" ht="95.25" customHeight="1">
      <c r="A159" s="7">
        <v>1</v>
      </c>
      <c r="B159" s="7" t="s">
        <v>464</v>
      </c>
      <c r="C159" s="11" t="s">
        <v>836</v>
      </c>
      <c r="D159" s="7" t="s">
        <v>241</v>
      </c>
      <c r="E159" s="107">
        <f>J159+L159+N159</f>
        <v>300</v>
      </c>
      <c r="F159" s="202">
        <v>14800</v>
      </c>
      <c r="G159" s="138">
        <f t="shared" si="6"/>
        <v>2812</v>
      </c>
      <c r="H159" s="202">
        <v>17612</v>
      </c>
      <c r="I159" s="138">
        <f t="shared" si="7"/>
        <v>5283600</v>
      </c>
      <c r="J159" s="71">
        <v>300</v>
      </c>
      <c r="K159" s="72" t="e">
        <f>J159*#REF!</f>
        <v>#REF!</v>
      </c>
      <c r="L159" s="73">
        <v>0</v>
      </c>
      <c r="M159" s="74" t="e">
        <f>L159*#REF!</f>
        <v>#REF!</v>
      </c>
      <c r="N159" s="75">
        <v>0</v>
      </c>
      <c r="O159" s="76" t="e">
        <f>N159*#REF!</f>
        <v>#REF!</v>
      </c>
      <c r="P159" s="77"/>
      <c r="Q159" s="77"/>
    </row>
    <row r="160" spans="1:21" ht="130.5" customHeight="1">
      <c r="A160" s="7">
        <v>2</v>
      </c>
      <c r="B160" s="7" t="s">
        <v>460</v>
      </c>
      <c r="C160" s="3" t="s">
        <v>461</v>
      </c>
      <c r="D160" s="7" t="s">
        <v>241</v>
      </c>
      <c r="E160" s="7">
        <f t="shared" ref="E160:E200" si="9">J160+L160+N160</f>
        <v>302</v>
      </c>
      <c r="F160" s="202">
        <v>16000</v>
      </c>
      <c r="G160" s="138">
        <f t="shared" si="6"/>
        <v>3040</v>
      </c>
      <c r="H160" s="202">
        <v>19040</v>
      </c>
      <c r="I160" s="138">
        <f t="shared" si="7"/>
        <v>5750080</v>
      </c>
      <c r="J160" s="71">
        <v>302</v>
      </c>
      <c r="K160" s="72" t="e">
        <f>J160*#REF!</f>
        <v>#REF!</v>
      </c>
      <c r="L160" s="73">
        <v>0</v>
      </c>
      <c r="M160" s="74" t="e">
        <f>L160*#REF!</f>
        <v>#REF!</v>
      </c>
      <c r="N160" s="75">
        <v>0</v>
      </c>
      <c r="O160" s="78" t="e">
        <f>N160*#REF!</f>
        <v>#REF!</v>
      </c>
      <c r="P160" s="77"/>
      <c r="Q160" s="77"/>
    </row>
    <row r="161" spans="1:17" ht="105.75" customHeight="1">
      <c r="A161" s="7">
        <v>3</v>
      </c>
      <c r="B161" s="7" t="s">
        <v>803</v>
      </c>
      <c r="C161" s="3" t="s">
        <v>804</v>
      </c>
      <c r="D161" s="7" t="s">
        <v>206</v>
      </c>
      <c r="E161" s="7">
        <f t="shared" si="9"/>
        <v>23</v>
      </c>
      <c r="F161" s="202">
        <v>116000</v>
      </c>
      <c r="G161" s="138">
        <f t="shared" si="6"/>
        <v>22040</v>
      </c>
      <c r="H161" s="202">
        <v>138040</v>
      </c>
      <c r="I161" s="138">
        <f t="shared" si="7"/>
        <v>3174920</v>
      </c>
      <c r="J161" s="71">
        <v>8</v>
      </c>
      <c r="K161" s="72" t="e">
        <f>J161*#REF!</f>
        <v>#REF!</v>
      </c>
      <c r="L161" s="79">
        <v>15</v>
      </c>
      <c r="M161" s="74" t="e">
        <f>L161*#REF!</f>
        <v>#REF!</v>
      </c>
      <c r="N161" s="75">
        <v>0</v>
      </c>
      <c r="O161" s="78" t="e">
        <f>N161*#REF!</f>
        <v>#REF!</v>
      </c>
      <c r="P161" s="77"/>
      <c r="Q161" s="77"/>
    </row>
    <row r="162" spans="1:17" ht="75" customHeight="1">
      <c r="A162" s="7">
        <v>4</v>
      </c>
      <c r="B162" s="7" t="s">
        <v>805</v>
      </c>
      <c r="C162" s="3" t="s">
        <v>806</v>
      </c>
      <c r="D162" s="7" t="s">
        <v>226</v>
      </c>
      <c r="E162" s="7">
        <f t="shared" si="9"/>
        <v>158</v>
      </c>
      <c r="F162" s="202">
        <v>45000</v>
      </c>
      <c r="G162" s="138">
        <f t="shared" si="6"/>
        <v>8550</v>
      </c>
      <c r="H162" s="202">
        <v>53550</v>
      </c>
      <c r="I162" s="138">
        <f t="shared" si="7"/>
        <v>8460900</v>
      </c>
      <c r="J162" s="80">
        <v>150</v>
      </c>
      <c r="K162" s="72" t="e">
        <f>J162*#REF!</f>
        <v>#REF!</v>
      </c>
      <c r="L162" s="73">
        <v>8</v>
      </c>
      <c r="M162" s="74" t="e">
        <f>L162*#REF!</f>
        <v>#REF!</v>
      </c>
      <c r="N162" s="75">
        <v>0</v>
      </c>
      <c r="O162" s="78" t="e">
        <f>N162*#REF!</f>
        <v>#REF!</v>
      </c>
      <c r="P162" s="77"/>
      <c r="Q162" s="77"/>
    </row>
    <row r="163" spans="1:17" ht="131.25" customHeight="1">
      <c r="A163" s="7">
        <v>5</v>
      </c>
      <c r="B163" s="7" t="s">
        <v>469</v>
      </c>
      <c r="C163" s="3" t="s">
        <v>470</v>
      </c>
      <c r="D163" s="7" t="s">
        <v>241</v>
      </c>
      <c r="E163" s="7">
        <f t="shared" si="9"/>
        <v>17</v>
      </c>
      <c r="F163" s="203">
        <v>46000</v>
      </c>
      <c r="G163" s="138">
        <f t="shared" si="6"/>
        <v>8740</v>
      </c>
      <c r="H163" s="202">
        <v>54740</v>
      </c>
      <c r="I163" s="138">
        <f t="shared" si="7"/>
        <v>930580</v>
      </c>
      <c r="J163" s="71">
        <v>0</v>
      </c>
      <c r="K163" s="72" t="e">
        <f>J163*#REF!</f>
        <v>#REF!</v>
      </c>
      <c r="L163" s="79">
        <v>17</v>
      </c>
      <c r="M163" s="74" t="e">
        <f>L163*#REF!</f>
        <v>#REF!</v>
      </c>
      <c r="N163" s="75">
        <v>0</v>
      </c>
      <c r="O163" s="78" t="e">
        <f>N163*#REF!</f>
        <v>#REF!</v>
      </c>
      <c r="P163" s="77"/>
      <c r="Q163" s="77"/>
    </row>
    <row r="164" spans="1:17" ht="103.5" customHeight="1">
      <c r="A164" s="7">
        <v>6</v>
      </c>
      <c r="B164" s="7" t="s">
        <v>465</v>
      </c>
      <c r="C164" s="3" t="s">
        <v>466</v>
      </c>
      <c r="D164" s="7" t="s">
        <v>172</v>
      </c>
      <c r="E164" s="7">
        <f t="shared" si="9"/>
        <v>166</v>
      </c>
      <c r="F164" s="203">
        <v>89500</v>
      </c>
      <c r="G164" s="138">
        <f t="shared" si="6"/>
        <v>17005</v>
      </c>
      <c r="H164" s="202">
        <v>106505</v>
      </c>
      <c r="I164" s="138">
        <f t="shared" si="7"/>
        <v>17679830</v>
      </c>
      <c r="J164" s="71">
        <v>150</v>
      </c>
      <c r="K164" s="72" t="e">
        <f>J164*#REF!</f>
        <v>#REF!</v>
      </c>
      <c r="L164" s="73">
        <v>16</v>
      </c>
      <c r="M164" s="74" t="e">
        <f>L164*#REF!</f>
        <v>#REF!</v>
      </c>
      <c r="N164" s="75">
        <v>0</v>
      </c>
      <c r="O164" s="78" t="e">
        <f>N164*#REF!</f>
        <v>#REF!</v>
      </c>
      <c r="P164" s="77"/>
      <c r="Q164" s="77"/>
    </row>
    <row r="165" spans="1:17" ht="135" customHeight="1">
      <c r="A165" s="7">
        <v>7</v>
      </c>
      <c r="B165" s="7" t="s">
        <v>467</v>
      </c>
      <c r="C165" s="3" t="s">
        <v>468</v>
      </c>
      <c r="D165" s="7" t="s">
        <v>172</v>
      </c>
      <c r="E165" s="7">
        <f t="shared" si="9"/>
        <v>216</v>
      </c>
      <c r="F165" s="203">
        <v>115000</v>
      </c>
      <c r="G165" s="138">
        <f t="shared" si="6"/>
        <v>21850</v>
      </c>
      <c r="H165" s="202">
        <v>136850</v>
      </c>
      <c r="I165" s="138">
        <f t="shared" si="7"/>
        <v>29559600</v>
      </c>
      <c r="J165" s="71">
        <v>200</v>
      </c>
      <c r="K165" s="72" t="e">
        <f>J165*#REF!</f>
        <v>#REF!</v>
      </c>
      <c r="L165" s="73">
        <v>16</v>
      </c>
      <c r="M165" s="74" t="e">
        <f>L165*#REF!</f>
        <v>#REF!</v>
      </c>
      <c r="N165" s="75">
        <v>0</v>
      </c>
      <c r="O165" s="78" t="e">
        <f>N165*#REF!</f>
        <v>#REF!</v>
      </c>
      <c r="P165" s="77"/>
      <c r="Q165" s="77"/>
    </row>
    <row r="166" spans="1:17" ht="52.5" customHeight="1">
      <c r="A166" s="7">
        <v>8</v>
      </c>
      <c r="B166" s="7" t="s">
        <v>471</v>
      </c>
      <c r="C166" s="3" t="s">
        <v>472</v>
      </c>
      <c r="D166" s="7" t="s">
        <v>473</v>
      </c>
      <c r="E166" s="7">
        <f t="shared" si="9"/>
        <v>8</v>
      </c>
      <c r="F166" s="194">
        <v>67200</v>
      </c>
      <c r="G166" s="138">
        <f t="shared" si="6"/>
        <v>12768</v>
      </c>
      <c r="H166" s="194">
        <v>79968</v>
      </c>
      <c r="I166" s="138">
        <f>H166*E166</f>
        <v>639744</v>
      </c>
      <c r="J166" s="81">
        <v>0</v>
      </c>
      <c r="K166" s="72" t="e">
        <f>J166*#REF!</f>
        <v>#REF!</v>
      </c>
      <c r="L166" s="79">
        <v>8</v>
      </c>
      <c r="M166" s="74" t="e">
        <f>L166*#REF!</f>
        <v>#REF!</v>
      </c>
      <c r="N166" s="75">
        <v>0</v>
      </c>
      <c r="O166" s="78" t="e">
        <f>N166*#REF!</f>
        <v>#REF!</v>
      </c>
      <c r="P166" s="77"/>
      <c r="Q166" s="77"/>
    </row>
    <row r="167" spans="1:17" ht="52.5" customHeight="1">
      <c r="A167" s="7">
        <v>9</v>
      </c>
      <c r="B167" s="7" t="s">
        <v>478</v>
      </c>
      <c r="C167" s="11" t="s">
        <v>479</v>
      </c>
      <c r="D167" s="7" t="s">
        <v>172</v>
      </c>
      <c r="E167" s="7">
        <f t="shared" si="9"/>
        <v>16</v>
      </c>
      <c r="F167" s="194">
        <v>47000</v>
      </c>
      <c r="G167" s="138">
        <f t="shared" si="6"/>
        <v>8930</v>
      </c>
      <c r="H167" s="194">
        <v>55930</v>
      </c>
      <c r="I167" s="138">
        <f t="shared" si="7"/>
        <v>894880</v>
      </c>
      <c r="J167" s="81">
        <v>0</v>
      </c>
      <c r="K167" s="72" t="e">
        <f>J167*#REF!</f>
        <v>#REF!</v>
      </c>
      <c r="L167" s="79">
        <v>16</v>
      </c>
      <c r="M167" s="74" t="e">
        <f>L167*#REF!</f>
        <v>#REF!</v>
      </c>
      <c r="N167" s="75">
        <v>0</v>
      </c>
      <c r="O167" s="78" t="e">
        <f>N167*#REF!</f>
        <v>#REF!</v>
      </c>
      <c r="P167" s="77"/>
      <c r="Q167" s="77"/>
    </row>
    <row r="168" spans="1:17" ht="52.5" customHeight="1">
      <c r="A168" s="7">
        <v>10</v>
      </c>
      <c r="B168" s="7" t="s">
        <v>482</v>
      </c>
      <c r="C168" s="3" t="s">
        <v>483</v>
      </c>
      <c r="D168" s="7" t="s">
        <v>172</v>
      </c>
      <c r="E168" s="7">
        <f t="shared" si="9"/>
        <v>8</v>
      </c>
      <c r="F168" s="195">
        <v>124500</v>
      </c>
      <c r="G168" s="138">
        <f t="shared" si="6"/>
        <v>23655</v>
      </c>
      <c r="H168" s="195">
        <v>148155</v>
      </c>
      <c r="I168" s="138">
        <f t="shared" si="7"/>
        <v>1185240</v>
      </c>
      <c r="J168" s="81">
        <v>0</v>
      </c>
      <c r="K168" s="72" t="e">
        <f>J168*#REF!</f>
        <v>#REF!</v>
      </c>
      <c r="L168" s="79">
        <v>8</v>
      </c>
      <c r="M168" s="74" t="e">
        <f>L168*#REF!</f>
        <v>#REF!</v>
      </c>
      <c r="N168" s="75">
        <v>0</v>
      </c>
      <c r="O168" s="78" t="e">
        <f>N168*#REF!</f>
        <v>#REF!</v>
      </c>
      <c r="P168" s="77"/>
      <c r="Q168" s="77"/>
    </row>
    <row r="169" spans="1:17" ht="52.5" customHeight="1">
      <c r="A169" s="7">
        <v>11</v>
      </c>
      <c r="B169" s="7" t="s">
        <v>484</v>
      </c>
      <c r="C169" s="3" t="s">
        <v>485</v>
      </c>
      <c r="D169" s="7" t="s">
        <v>172</v>
      </c>
      <c r="E169" s="7">
        <f t="shared" si="9"/>
        <v>216</v>
      </c>
      <c r="F169" s="194">
        <v>44100</v>
      </c>
      <c r="G169" s="138">
        <f t="shared" si="6"/>
        <v>8379</v>
      </c>
      <c r="H169" s="194">
        <v>52479</v>
      </c>
      <c r="I169" s="138">
        <f t="shared" si="7"/>
        <v>11335464</v>
      </c>
      <c r="J169" s="80">
        <v>200</v>
      </c>
      <c r="K169" s="72" t="e">
        <f>J169*#REF!</f>
        <v>#REF!</v>
      </c>
      <c r="L169" s="73">
        <v>16</v>
      </c>
      <c r="M169" s="74" t="e">
        <f>L169*#REF!</f>
        <v>#REF!</v>
      </c>
      <c r="N169" s="75">
        <v>0</v>
      </c>
      <c r="O169" s="78" t="e">
        <f>N169*#REF!</f>
        <v>#REF!</v>
      </c>
      <c r="P169" s="77"/>
      <c r="Q169" s="77"/>
    </row>
    <row r="170" spans="1:17" ht="59.25" customHeight="1">
      <c r="A170" s="7">
        <v>12</v>
      </c>
      <c r="B170" s="7" t="s">
        <v>807</v>
      </c>
      <c r="C170" s="3" t="s">
        <v>808</v>
      </c>
      <c r="D170" s="7" t="s">
        <v>267</v>
      </c>
      <c r="E170" s="7">
        <f t="shared" si="9"/>
        <v>19</v>
      </c>
      <c r="F170" s="205">
        <v>296500</v>
      </c>
      <c r="G170" s="206">
        <f t="shared" si="6"/>
        <v>14825</v>
      </c>
      <c r="H170" s="205">
        <v>311325</v>
      </c>
      <c r="I170" s="206">
        <f t="shared" si="7"/>
        <v>5915175</v>
      </c>
      <c r="J170" s="81">
        <v>0</v>
      </c>
      <c r="K170" s="72" t="e">
        <f>J170*#REF!</f>
        <v>#REF!</v>
      </c>
      <c r="L170" s="79">
        <v>16</v>
      </c>
      <c r="M170" s="74" t="e">
        <f>L170*#REF!</f>
        <v>#REF!</v>
      </c>
      <c r="N170" s="75">
        <v>3</v>
      </c>
      <c r="O170" s="78" t="e">
        <f>N170*#REF!</f>
        <v>#REF!</v>
      </c>
      <c r="P170" s="77"/>
      <c r="Q170" s="77"/>
    </row>
    <row r="171" spans="1:17" ht="52.5" customHeight="1">
      <c r="A171" s="7">
        <v>13</v>
      </c>
      <c r="B171" s="7" t="s">
        <v>486</v>
      </c>
      <c r="C171" s="3" t="s">
        <v>487</v>
      </c>
      <c r="D171" s="7" t="s">
        <v>473</v>
      </c>
      <c r="E171" s="7">
        <f t="shared" si="9"/>
        <v>16</v>
      </c>
      <c r="F171" s="226">
        <v>17500</v>
      </c>
      <c r="G171" s="226">
        <f t="shared" si="6"/>
        <v>3325</v>
      </c>
      <c r="H171" s="226">
        <v>20825</v>
      </c>
      <c r="I171" s="226">
        <f t="shared" si="7"/>
        <v>333200</v>
      </c>
      <c r="J171" s="81">
        <v>0</v>
      </c>
      <c r="K171" s="72" t="e">
        <f>J171*#REF!</f>
        <v>#REF!</v>
      </c>
      <c r="L171" s="79">
        <v>16</v>
      </c>
      <c r="M171" s="74" t="e">
        <f>L171*#REF!</f>
        <v>#REF!</v>
      </c>
      <c r="N171" s="75">
        <v>0</v>
      </c>
      <c r="O171" s="78" t="e">
        <f>N171*#REF!</f>
        <v>#REF!</v>
      </c>
      <c r="P171" s="77"/>
      <c r="Q171" s="77"/>
    </row>
    <row r="172" spans="1:17" ht="52.5" customHeight="1">
      <c r="A172" s="7">
        <v>14</v>
      </c>
      <c r="B172" s="7" t="s">
        <v>488</v>
      </c>
      <c r="C172" s="3" t="s">
        <v>489</v>
      </c>
      <c r="D172" s="7" t="s">
        <v>206</v>
      </c>
      <c r="E172" s="7">
        <f t="shared" si="9"/>
        <v>16</v>
      </c>
      <c r="F172" s="226">
        <v>168000</v>
      </c>
      <c r="G172" s="226">
        <f t="shared" si="6"/>
        <v>31920</v>
      </c>
      <c r="H172" s="226">
        <v>199920</v>
      </c>
      <c r="I172" s="226">
        <f t="shared" si="7"/>
        <v>3198720</v>
      </c>
      <c r="J172" s="81">
        <v>0</v>
      </c>
      <c r="K172" s="72" t="e">
        <f>J172*#REF!</f>
        <v>#REF!</v>
      </c>
      <c r="L172" s="79">
        <v>16</v>
      </c>
      <c r="M172" s="74" t="e">
        <f>L172*#REF!</f>
        <v>#REF!</v>
      </c>
      <c r="N172" s="75">
        <v>0</v>
      </c>
      <c r="O172" s="78" t="e">
        <f>N172*#REF!</f>
        <v>#REF!</v>
      </c>
      <c r="P172" s="77"/>
      <c r="Q172" s="77"/>
    </row>
    <row r="173" spans="1:17" ht="73.5" customHeight="1">
      <c r="A173" s="7">
        <v>15</v>
      </c>
      <c r="B173" s="7" t="s">
        <v>490</v>
      </c>
      <c r="C173" s="11" t="s">
        <v>491</v>
      </c>
      <c r="D173" s="7" t="s">
        <v>206</v>
      </c>
      <c r="E173" s="7">
        <f t="shared" si="9"/>
        <v>8</v>
      </c>
      <c r="F173" s="210">
        <v>222600</v>
      </c>
      <c r="G173" s="137">
        <f t="shared" ref="G173:G200" si="10">H173-F173</f>
        <v>42294</v>
      </c>
      <c r="H173" s="208">
        <v>264894</v>
      </c>
      <c r="I173" s="209">
        <f t="shared" ref="I173:I181" si="11">H173*E173</f>
        <v>2119152</v>
      </c>
      <c r="J173" s="81">
        <v>0</v>
      </c>
      <c r="K173" s="72" t="e">
        <f>J173*#REF!</f>
        <v>#REF!</v>
      </c>
      <c r="L173" s="79">
        <v>8</v>
      </c>
      <c r="M173" s="74" t="e">
        <f>L173*#REF!</f>
        <v>#REF!</v>
      </c>
      <c r="N173" s="75">
        <v>0</v>
      </c>
      <c r="O173" s="78" t="e">
        <f>N173*#REF!</f>
        <v>#REF!</v>
      </c>
      <c r="P173" s="77"/>
      <c r="Q173" s="77"/>
    </row>
    <row r="174" spans="1:17" ht="65.25" customHeight="1">
      <c r="A174" s="7">
        <v>16</v>
      </c>
      <c r="B174" s="7" t="s">
        <v>492</v>
      </c>
      <c r="C174" s="3" t="s">
        <v>493</v>
      </c>
      <c r="D174" s="7" t="s">
        <v>473</v>
      </c>
      <c r="E174" s="7">
        <f t="shared" si="9"/>
        <v>16</v>
      </c>
      <c r="F174" s="207">
        <v>13300</v>
      </c>
      <c r="G174" s="137">
        <f t="shared" si="10"/>
        <v>2527</v>
      </c>
      <c r="H174" s="181">
        <v>15827</v>
      </c>
      <c r="I174" s="139">
        <f t="shared" si="11"/>
        <v>253232</v>
      </c>
      <c r="J174" s="81">
        <v>0</v>
      </c>
      <c r="K174" s="72" t="e">
        <f>J174*#REF!</f>
        <v>#REF!</v>
      </c>
      <c r="L174" s="79">
        <v>16</v>
      </c>
      <c r="M174" s="74" t="e">
        <f>L174*#REF!</f>
        <v>#REF!</v>
      </c>
      <c r="N174" s="75">
        <v>0</v>
      </c>
      <c r="O174" s="78" t="e">
        <f>N174*#REF!</f>
        <v>#REF!</v>
      </c>
      <c r="P174" s="77"/>
      <c r="Q174" s="77"/>
    </row>
    <row r="175" spans="1:17" ht="110.25" customHeight="1">
      <c r="A175" s="133">
        <v>17</v>
      </c>
      <c r="B175" s="7" t="s">
        <v>494</v>
      </c>
      <c r="C175" s="223" t="s">
        <v>495</v>
      </c>
      <c r="D175" s="7" t="s">
        <v>473</v>
      </c>
      <c r="E175" s="7">
        <f t="shared" si="9"/>
        <v>16</v>
      </c>
      <c r="F175" s="180">
        <v>61900</v>
      </c>
      <c r="G175" s="137">
        <f t="shared" si="10"/>
        <v>11761</v>
      </c>
      <c r="H175" s="181">
        <v>73661</v>
      </c>
      <c r="I175" s="139">
        <f t="shared" si="11"/>
        <v>1178576</v>
      </c>
      <c r="J175" s="81">
        <v>0</v>
      </c>
      <c r="K175" s="72" t="e">
        <f>J175*#REF!</f>
        <v>#REF!</v>
      </c>
      <c r="L175" s="79">
        <v>16</v>
      </c>
      <c r="M175" s="74" t="e">
        <f>L175*#REF!</f>
        <v>#REF!</v>
      </c>
      <c r="N175" s="75">
        <v>0</v>
      </c>
      <c r="O175" s="78" t="e">
        <f>N175*#REF!</f>
        <v>#REF!</v>
      </c>
      <c r="P175" s="77"/>
      <c r="Q175" s="77"/>
    </row>
    <row r="176" spans="1:17" ht="52.5" customHeight="1">
      <c r="A176" s="7">
        <v>18</v>
      </c>
      <c r="B176" s="7" t="s">
        <v>496</v>
      </c>
      <c r="C176" s="11" t="s">
        <v>497</v>
      </c>
      <c r="D176" s="7" t="s">
        <v>257</v>
      </c>
      <c r="E176" s="7">
        <f t="shared" si="9"/>
        <v>175</v>
      </c>
      <c r="F176" s="116">
        <v>39900</v>
      </c>
      <c r="G176" s="116">
        <f t="shared" si="10"/>
        <v>7581</v>
      </c>
      <c r="H176" s="117">
        <v>47481</v>
      </c>
      <c r="I176" s="116">
        <f t="shared" si="11"/>
        <v>8309175</v>
      </c>
      <c r="J176" s="80">
        <v>170</v>
      </c>
      <c r="K176" s="72" t="e">
        <f>J176*#REF!</f>
        <v>#REF!</v>
      </c>
      <c r="L176" s="73">
        <v>0</v>
      </c>
      <c r="M176" s="74" t="e">
        <f>L176*#REF!</f>
        <v>#REF!</v>
      </c>
      <c r="N176" s="75">
        <v>5</v>
      </c>
      <c r="O176" s="78" t="e">
        <f>N176*#REF!</f>
        <v>#REF!</v>
      </c>
      <c r="P176" s="77"/>
      <c r="Q176" s="77"/>
    </row>
    <row r="177" spans="1:17" ht="112.5" customHeight="1">
      <c r="A177" s="7">
        <v>19</v>
      </c>
      <c r="B177" s="7" t="s">
        <v>498</v>
      </c>
      <c r="C177" s="3" t="s">
        <v>499</v>
      </c>
      <c r="D177" s="7" t="s">
        <v>206</v>
      </c>
      <c r="E177" s="7">
        <f t="shared" si="9"/>
        <v>16</v>
      </c>
      <c r="F177" s="116">
        <v>37600</v>
      </c>
      <c r="G177" s="116">
        <f t="shared" si="10"/>
        <v>7144</v>
      </c>
      <c r="H177" s="117">
        <v>44744</v>
      </c>
      <c r="I177" s="116">
        <f t="shared" si="11"/>
        <v>715904</v>
      </c>
      <c r="J177" s="81">
        <v>0</v>
      </c>
      <c r="K177" s="72" t="e">
        <f>J177*#REF!</f>
        <v>#REF!</v>
      </c>
      <c r="L177" s="79">
        <v>16</v>
      </c>
      <c r="M177" s="74" t="e">
        <f>L177*#REF!</f>
        <v>#REF!</v>
      </c>
      <c r="N177" s="75">
        <v>0</v>
      </c>
      <c r="O177" s="78" t="e">
        <f>N177*#REF!</f>
        <v>#REF!</v>
      </c>
      <c r="P177" s="77"/>
      <c r="Q177" s="77"/>
    </row>
    <row r="178" spans="1:17" ht="110.25" customHeight="1">
      <c r="A178" s="7">
        <v>20</v>
      </c>
      <c r="B178" s="7" t="s">
        <v>809</v>
      </c>
      <c r="C178" s="3" t="s">
        <v>810</v>
      </c>
      <c r="D178" s="7" t="s">
        <v>206</v>
      </c>
      <c r="E178" s="7">
        <f t="shared" si="9"/>
        <v>170</v>
      </c>
      <c r="F178" s="116">
        <v>88200</v>
      </c>
      <c r="G178" s="116">
        <f t="shared" si="10"/>
        <v>16758</v>
      </c>
      <c r="H178" s="117">
        <v>104958</v>
      </c>
      <c r="I178" s="116">
        <f t="shared" si="11"/>
        <v>17842860</v>
      </c>
      <c r="J178" s="71">
        <v>170</v>
      </c>
      <c r="K178" s="72" t="e">
        <f>J178*#REF!</f>
        <v>#REF!</v>
      </c>
      <c r="L178" s="73">
        <v>0</v>
      </c>
      <c r="M178" s="74" t="e">
        <f>L178*#REF!</f>
        <v>#REF!</v>
      </c>
      <c r="N178" s="75">
        <v>0</v>
      </c>
      <c r="O178" s="78" t="e">
        <f>N178*#REF!</f>
        <v>#REF!</v>
      </c>
      <c r="P178" s="77"/>
      <c r="Q178" s="77"/>
    </row>
    <row r="179" spans="1:17" ht="74.25" customHeight="1">
      <c r="A179" s="7">
        <v>21</v>
      </c>
      <c r="B179" s="7" t="s">
        <v>500</v>
      </c>
      <c r="C179" s="3" t="s">
        <v>501</v>
      </c>
      <c r="D179" s="7" t="s">
        <v>502</v>
      </c>
      <c r="E179" s="7">
        <f t="shared" si="9"/>
        <v>16</v>
      </c>
      <c r="F179" s="116">
        <v>51200</v>
      </c>
      <c r="G179" s="116">
        <f t="shared" si="10"/>
        <v>9728</v>
      </c>
      <c r="H179" s="117">
        <v>60928</v>
      </c>
      <c r="I179" s="116">
        <f t="shared" si="11"/>
        <v>974848</v>
      </c>
      <c r="J179" s="81">
        <v>0</v>
      </c>
      <c r="K179" s="72" t="e">
        <f>J179*#REF!</f>
        <v>#REF!</v>
      </c>
      <c r="L179" s="79">
        <v>16</v>
      </c>
      <c r="M179" s="74" t="e">
        <f>L179*#REF!</f>
        <v>#REF!</v>
      </c>
      <c r="N179" s="75">
        <v>0</v>
      </c>
      <c r="O179" s="78" t="e">
        <f>N179*#REF!</f>
        <v>#REF!</v>
      </c>
      <c r="P179" s="77"/>
      <c r="Q179" s="77"/>
    </row>
    <row r="180" spans="1:17" ht="74.25" customHeight="1">
      <c r="A180" s="7">
        <v>22</v>
      </c>
      <c r="B180" s="7" t="s">
        <v>503</v>
      </c>
      <c r="C180" s="3" t="s">
        <v>504</v>
      </c>
      <c r="D180" s="7" t="s">
        <v>502</v>
      </c>
      <c r="E180" s="7">
        <f t="shared" si="9"/>
        <v>8</v>
      </c>
      <c r="F180" s="116">
        <v>66300</v>
      </c>
      <c r="G180" s="116">
        <f t="shared" si="10"/>
        <v>12597</v>
      </c>
      <c r="H180" s="117">
        <v>78897</v>
      </c>
      <c r="I180" s="116">
        <f t="shared" si="11"/>
        <v>631176</v>
      </c>
      <c r="J180" s="81">
        <v>0</v>
      </c>
      <c r="K180" s="72" t="e">
        <f>J180*#REF!</f>
        <v>#REF!</v>
      </c>
      <c r="L180" s="79">
        <v>8</v>
      </c>
      <c r="M180" s="74" t="e">
        <f>L180*#REF!</f>
        <v>#REF!</v>
      </c>
      <c r="N180" s="75">
        <v>0</v>
      </c>
      <c r="O180" s="78" t="e">
        <f>N180*#REF!</f>
        <v>#REF!</v>
      </c>
      <c r="P180" s="77"/>
      <c r="Q180" s="77"/>
    </row>
    <row r="181" spans="1:17" ht="78.75" customHeight="1">
      <c r="A181" s="7">
        <v>23</v>
      </c>
      <c r="B181" s="7" t="s">
        <v>514</v>
      </c>
      <c r="C181" s="3" t="s">
        <v>837</v>
      </c>
      <c r="D181" s="7" t="s">
        <v>513</v>
      </c>
      <c r="E181" s="7">
        <f t="shared" si="9"/>
        <v>8</v>
      </c>
      <c r="F181" s="116">
        <v>31000</v>
      </c>
      <c r="G181" s="116">
        <f t="shared" si="10"/>
        <v>5890</v>
      </c>
      <c r="H181" s="117">
        <v>36890</v>
      </c>
      <c r="I181" s="116">
        <f t="shared" si="11"/>
        <v>295120</v>
      </c>
      <c r="J181" s="81">
        <v>0</v>
      </c>
      <c r="K181" s="72" t="e">
        <f>J181*#REF!</f>
        <v>#REF!</v>
      </c>
      <c r="L181" s="79">
        <v>8</v>
      </c>
      <c r="M181" s="74" t="e">
        <f>L181*#REF!</f>
        <v>#REF!</v>
      </c>
      <c r="N181" s="75">
        <v>0</v>
      </c>
      <c r="O181" s="78" t="e">
        <f>N181*#REF!</f>
        <v>#REF!</v>
      </c>
      <c r="P181" s="77"/>
      <c r="Q181" s="77"/>
    </row>
    <row r="182" spans="1:17" ht="105.75" customHeight="1">
      <c r="A182" s="7">
        <v>24</v>
      </c>
      <c r="B182" s="7" t="s">
        <v>518</v>
      </c>
      <c r="C182" s="3" t="s">
        <v>519</v>
      </c>
      <c r="D182" s="7" t="s">
        <v>513</v>
      </c>
      <c r="E182" s="7">
        <f t="shared" si="9"/>
        <v>16</v>
      </c>
      <c r="F182" s="159">
        <v>15700</v>
      </c>
      <c r="G182" s="164">
        <f t="shared" si="10"/>
        <v>2983</v>
      </c>
      <c r="H182" s="159">
        <v>18683</v>
      </c>
      <c r="I182" s="139">
        <f t="shared" ref="I182:I200" si="12">H182*E182</f>
        <v>298928</v>
      </c>
      <c r="J182" s="81">
        <v>0</v>
      </c>
      <c r="K182" s="72" t="e">
        <f>J182*#REF!</f>
        <v>#REF!</v>
      </c>
      <c r="L182" s="79">
        <v>16</v>
      </c>
      <c r="M182" s="74" t="e">
        <f>L182*#REF!</f>
        <v>#REF!</v>
      </c>
      <c r="N182" s="75">
        <v>0</v>
      </c>
      <c r="O182" s="78" t="e">
        <f>N182*#REF!</f>
        <v>#REF!</v>
      </c>
      <c r="P182" s="77"/>
      <c r="Q182" s="77"/>
    </row>
    <row r="183" spans="1:17" ht="91.5" customHeight="1">
      <c r="A183" s="7">
        <v>25</v>
      </c>
      <c r="B183" s="7" t="s">
        <v>523</v>
      </c>
      <c r="C183" s="3" t="s">
        <v>524</v>
      </c>
      <c r="D183" s="7" t="s">
        <v>528</v>
      </c>
      <c r="E183" s="7">
        <f t="shared" si="9"/>
        <v>16</v>
      </c>
      <c r="F183" s="159">
        <v>3400</v>
      </c>
      <c r="G183" s="164">
        <f t="shared" si="10"/>
        <v>646</v>
      </c>
      <c r="H183" s="159">
        <v>4046</v>
      </c>
      <c r="I183" s="139">
        <f t="shared" si="12"/>
        <v>64736</v>
      </c>
      <c r="J183" s="81">
        <v>0</v>
      </c>
      <c r="K183" s="72" t="e">
        <f>J183*#REF!</f>
        <v>#REF!</v>
      </c>
      <c r="L183" s="79">
        <v>16</v>
      </c>
      <c r="M183" s="74" t="e">
        <f>L183*#REF!</f>
        <v>#REF!</v>
      </c>
      <c r="N183" s="75">
        <v>0</v>
      </c>
      <c r="O183" s="78" t="e">
        <f>N183*#REF!</f>
        <v>#REF!</v>
      </c>
      <c r="P183" s="77"/>
      <c r="Q183" s="77"/>
    </row>
    <row r="184" spans="1:17" ht="74.25" customHeight="1">
      <c r="A184" s="7">
        <v>26</v>
      </c>
      <c r="B184" s="7" t="s">
        <v>526</v>
      </c>
      <c r="C184" s="3" t="s">
        <v>527</v>
      </c>
      <c r="D184" s="7" t="s">
        <v>528</v>
      </c>
      <c r="E184" s="7">
        <f t="shared" si="9"/>
        <v>16</v>
      </c>
      <c r="F184" s="159">
        <v>21200</v>
      </c>
      <c r="G184" s="164">
        <f t="shared" si="10"/>
        <v>4028</v>
      </c>
      <c r="H184" s="159">
        <v>25228</v>
      </c>
      <c r="I184" s="139">
        <f t="shared" si="12"/>
        <v>403648</v>
      </c>
      <c r="J184" s="81">
        <v>0</v>
      </c>
      <c r="K184" s="72" t="e">
        <f>J184*#REF!</f>
        <v>#REF!</v>
      </c>
      <c r="L184" s="79">
        <v>16</v>
      </c>
      <c r="M184" s="74" t="e">
        <f>L184*#REF!</f>
        <v>#REF!</v>
      </c>
      <c r="N184" s="75">
        <v>0</v>
      </c>
      <c r="O184" s="78" t="e">
        <f>N184*#REF!</f>
        <v>#REF!</v>
      </c>
      <c r="P184" s="77"/>
      <c r="Q184" s="77"/>
    </row>
    <row r="185" spans="1:17" ht="86.25" customHeight="1">
      <c r="A185" s="7">
        <v>27</v>
      </c>
      <c r="B185" s="7" t="s">
        <v>529</v>
      </c>
      <c r="C185" s="3" t="s">
        <v>530</v>
      </c>
      <c r="D185" s="7" t="s">
        <v>172</v>
      </c>
      <c r="E185" s="7">
        <f t="shared" si="9"/>
        <v>17</v>
      </c>
      <c r="F185" s="159">
        <v>5200</v>
      </c>
      <c r="G185" s="164">
        <f t="shared" si="10"/>
        <v>988</v>
      </c>
      <c r="H185" s="159">
        <v>6188</v>
      </c>
      <c r="I185" s="139">
        <f t="shared" si="12"/>
        <v>105196</v>
      </c>
      <c r="J185" s="81">
        <v>0</v>
      </c>
      <c r="K185" s="72" t="e">
        <f>J185*#REF!</f>
        <v>#REF!</v>
      </c>
      <c r="L185" s="79">
        <v>17</v>
      </c>
      <c r="M185" s="74" t="e">
        <f>L185*#REF!</f>
        <v>#REF!</v>
      </c>
      <c r="N185" s="75">
        <v>0</v>
      </c>
      <c r="O185" s="78" t="e">
        <f>N185*#REF!</f>
        <v>#REF!</v>
      </c>
      <c r="P185" s="77"/>
      <c r="Q185" s="77"/>
    </row>
    <row r="186" spans="1:17" ht="52.5" customHeight="1">
      <c r="A186" s="7">
        <v>28</v>
      </c>
      <c r="B186" s="7" t="s">
        <v>811</v>
      </c>
      <c r="C186" s="3" t="s">
        <v>812</v>
      </c>
      <c r="D186" s="7" t="s">
        <v>206</v>
      </c>
      <c r="E186" s="7">
        <f t="shared" si="9"/>
        <v>8</v>
      </c>
      <c r="F186" s="160">
        <v>76000</v>
      </c>
      <c r="G186" s="164">
        <f t="shared" si="10"/>
        <v>14440</v>
      </c>
      <c r="H186" s="160">
        <v>90440</v>
      </c>
      <c r="I186" s="139">
        <f t="shared" si="12"/>
        <v>723520</v>
      </c>
      <c r="J186" s="81">
        <v>0</v>
      </c>
      <c r="K186" s="72" t="e">
        <f>J186*#REF!</f>
        <v>#REF!</v>
      </c>
      <c r="L186" s="79">
        <v>8</v>
      </c>
      <c r="M186" s="74" t="e">
        <f>L186*#REF!</f>
        <v>#REF!</v>
      </c>
      <c r="N186" s="75">
        <v>0</v>
      </c>
      <c r="O186" s="78" t="e">
        <f>N186*#REF!</f>
        <v>#REF!</v>
      </c>
      <c r="P186" s="77"/>
      <c r="Q186" s="77"/>
    </row>
    <row r="187" spans="1:17" ht="52.5" customHeight="1">
      <c r="A187" s="7">
        <v>29</v>
      </c>
      <c r="B187" s="7" t="s">
        <v>531</v>
      </c>
      <c r="C187" s="3" t="s">
        <v>532</v>
      </c>
      <c r="D187" s="7" t="s">
        <v>206</v>
      </c>
      <c r="E187" s="7">
        <f t="shared" si="9"/>
        <v>8</v>
      </c>
      <c r="F187" s="160">
        <v>37800</v>
      </c>
      <c r="G187" s="164">
        <f t="shared" si="10"/>
        <v>7182</v>
      </c>
      <c r="H187" s="160">
        <v>44982</v>
      </c>
      <c r="I187" s="139">
        <f t="shared" si="12"/>
        <v>359856</v>
      </c>
      <c r="J187" s="81">
        <v>0</v>
      </c>
      <c r="K187" s="72" t="e">
        <f>J187*#REF!</f>
        <v>#REF!</v>
      </c>
      <c r="L187" s="79">
        <v>8</v>
      </c>
      <c r="M187" s="74" t="e">
        <f>L187*#REF!</f>
        <v>#REF!</v>
      </c>
      <c r="N187" s="75">
        <v>0</v>
      </c>
      <c r="O187" s="78" t="e">
        <f>N187*#REF!</f>
        <v>#REF!</v>
      </c>
      <c r="P187" s="77"/>
      <c r="Q187" s="77"/>
    </row>
    <row r="188" spans="1:17" ht="52.5" customHeight="1">
      <c r="A188" s="7">
        <v>30</v>
      </c>
      <c r="B188" s="7" t="s">
        <v>813</v>
      </c>
      <c r="C188" s="3" t="s">
        <v>814</v>
      </c>
      <c r="D188" s="7" t="s">
        <v>172</v>
      </c>
      <c r="E188" s="7">
        <f t="shared" si="9"/>
        <v>113</v>
      </c>
      <c r="F188" s="159">
        <v>36600</v>
      </c>
      <c r="G188" s="164">
        <f t="shared" si="10"/>
        <v>6954</v>
      </c>
      <c r="H188" s="159">
        <v>43554</v>
      </c>
      <c r="I188" s="139">
        <f t="shared" si="12"/>
        <v>4921602</v>
      </c>
      <c r="J188" s="71">
        <v>105</v>
      </c>
      <c r="K188" s="72" t="e">
        <f>J188*#REF!</f>
        <v>#REF!</v>
      </c>
      <c r="L188" s="73">
        <v>8</v>
      </c>
      <c r="M188" s="74" t="e">
        <f>L188*#REF!</f>
        <v>#REF!</v>
      </c>
      <c r="N188" s="75">
        <v>0</v>
      </c>
      <c r="O188" s="78" t="e">
        <f>N188*#REF!</f>
        <v>#REF!</v>
      </c>
      <c r="P188" s="77"/>
      <c r="Q188" s="77"/>
    </row>
    <row r="189" spans="1:17" ht="52.5" customHeight="1">
      <c r="A189" s="7">
        <v>31</v>
      </c>
      <c r="B189" s="7" t="s">
        <v>541</v>
      </c>
      <c r="C189" s="3" t="s">
        <v>542</v>
      </c>
      <c r="D189" s="7" t="s">
        <v>513</v>
      </c>
      <c r="E189" s="7">
        <f t="shared" si="9"/>
        <v>15</v>
      </c>
      <c r="F189" s="159">
        <v>24000</v>
      </c>
      <c r="G189" s="164">
        <f t="shared" si="10"/>
        <v>4560</v>
      </c>
      <c r="H189" s="159">
        <v>28560</v>
      </c>
      <c r="I189" s="139">
        <f t="shared" si="12"/>
        <v>428400</v>
      </c>
      <c r="J189" s="81">
        <v>0</v>
      </c>
      <c r="K189" s="72" t="e">
        <f>J189*#REF!</f>
        <v>#REF!</v>
      </c>
      <c r="L189" s="79">
        <v>15</v>
      </c>
      <c r="M189" s="74" t="e">
        <f>L189*#REF!</f>
        <v>#REF!</v>
      </c>
      <c r="N189" s="75">
        <v>0</v>
      </c>
      <c r="O189" s="78" t="e">
        <f>N189*#REF!</f>
        <v>#REF!</v>
      </c>
      <c r="P189" s="77"/>
      <c r="Q189" s="77"/>
    </row>
    <row r="190" spans="1:17" ht="72.75" customHeight="1">
      <c r="A190" s="7">
        <v>32</v>
      </c>
      <c r="B190" s="7" t="s">
        <v>645</v>
      </c>
      <c r="C190" s="3" t="s">
        <v>646</v>
      </c>
      <c r="D190" s="7" t="s">
        <v>624</v>
      </c>
      <c r="E190" s="7">
        <f t="shared" si="9"/>
        <v>3</v>
      </c>
      <c r="F190" s="116">
        <v>55600</v>
      </c>
      <c r="G190" s="116">
        <f t="shared" si="10"/>
        <v>10564</v>
      </c>
      <c r="H190" s="117">
        <v>66164</v>
      </c>
      <c r="I190" s="139">
        <f t="shared" si="12"/>
        <v>198492</v>
      </c>
      <c r="J190" s="82">
        <v>0</v>
      </c>
      <c r="K190" s="72" t="e">
        <f>J190*#REF!</f>
        <v>#REF!</v>
      </c>
      <c r="L190" s="83">
        <v>0</v>
      </c>
      <c r="M190" s="74" t="e">
        <f>L190*#REF!</f>
        <v>#REF!</v>
      </c>
      <c r="N190" s="84">
        <v>3</v>
      </c>
      <c r="O190" s="78" t="e">
        <f>N190*#REF!</f>
        <v>#REF!</v>
      </c>
      <c r="P190" s="77"/>
      <c r="Q190" s="77"/>
    </row>
    <row r="191" spans="1:17" ht="72.75" customHeight="1">
      <c r="A191" s="7">
        <v>33</v>
      </c>
      <c r="B191" s="7" t="s">
        <v>700</v>
      </c>
      <c r="C191" s="3" t="s">
        <v>701</v>
      </c>
      <c r="D191" s="7" t="s">
        <v>582</v>
      </c>
      <c r="E191" s="7">
        <f t="shared" si="9"/>
        <v>8</v>
      </c>
      <c r="F191" s="116">
        <v>15500</v>
      </c>
      <c r="G191" s="116">
        <f t="shared" si="10"/>
        <v>2945</v>
      </c>
      <c r="H191" s="117">
        <v>18445</v>
      </c>
      <c r="I191" s="139">
        <f t="shared" si="12"/>
        <v>147560</v>
      </c>
      <c r="J191" s="82">
        <v>0</v>
      </c>
      <c r="K191" s="72" t="e">
        <f>J191*#REF!</f>
        <v>#REF!</v>
      </c>
      <c r="L191" s="83">
        <v>0</v>
      </c>
      <c r="M191" s="74" t="e">
        <f>L191*#REF!</f>
        <v>#REF!</v>
      </c>
      <c r="N191" s="85">
        <v>8</v>
      </c>
      <c r="O191" s="78" t="e">
        <f>N191*#REF!</f>
        <v>#REF!</v>
      </c>
      <c r="P191" s="77"/>
      <c r="Q191" s="77"/>
    </row>
    <row r="192" spans="1:17" ht="72.75" customHeight="1">
      <c r="A192" s="7">
        <v>34</v>
      </c>
      <c r="B192" s="7" t="s">
        <v>702</v>
      </c>
      <c r="C192" s="3" t="s">
        <v>703</v>
      </c>
      <c r="D192" s="7" t="s">
        <v>704</v>
      </c>
      <c r="E192" s="133">
        <f t="shared" si="9"/>
        <v>4</v>
      </c>
      <c r="F192" s="224">
        <v>238500</v>
      </c>
      <c r="G192" s="167">
        <f t="shared" si="10"/>
        <v>11925</v>
      </c>
      <c r="H192" s="224">
        <v>250425</v>
      </c>
      <c r="I192" s="182">
        <f t="shared" si="12"/>
        <v>1001700</v>
      </c>
      <c r="J192" s="82">
        <v>0</v>
      </c>
      <c r="K192" s="72" t="e">
        <f>J192*#REF!</f>
        <v>#REF!</v>
      </c>
      <c r="L192" s="83">
        <v>0</v>
      </c>
      <c r="M192" s="74" t="e">
        <f>L192*#REF!</f>
        <v>#REF!</v>
      </c>
      <c r="N192" s="86">
        <v>4</v>
      </c>
      <c r="O192" s="78" t="e">
        <f>N192*#REF!</f>
        <v>#REF!</v>
      </c>
      <c r="P192" s="77"/>
      <c r="Q192" s="77"/>
    </row>
    <row r="193" spans="1:17" ht="72.75" customHeight="1">
      <c r="A193" s="7">
        <v>35</v>
      </c>
      <c r="B193" s="7" t="s">
        <v>729</v>
      </c>
      <c r="C193" s="3" t="s">
        <v>730</v>
      </c>
      <c r="D193" s="7" t="s">
        <v>582</v>
      </c>
      <c r="E193" s="133">
        <f t="shared" si="9"/>
        <v>5</v>
      </c>
      <c r="F193" s="224">
        <v>37700</v>
      </c>
      <c r="G193" s="167">
        <f t="shared" si="10"/>
        <v>7163</v>
      </c>
      <c r="H193" s="224">
        <v>44863</v>
      </c>
      <c r="I193" s="139">
        <f t="shared" si="12"/>
        <v>224315</v>
      </c>
      <c r="J193" s="82">
        <v>0</v>
      </c>
      <c r="K193" s="72" t="e">
        <f>J193*#REF!</f>
        <v>#REF!</v>
      </c>
      <c r="L193" s="83">
        <v>0</v>
      </c>
      <c r="M193" s="74" t="e">
        <f>L193*#REF!</f>
        <v>#REF!</v>
      </c>
      <c r="N193" s="85">
        <v>5</v>
      </c>
      <c r="O193" s="78" t="e">
        <f>N193*#REF!</f>
        <v>#REF!</v>
      </c>
      <c r="P193" s="77"/>
      <c r="Q193" s="77"/>
    </row>
    <row r="194" spans="1:17" ht="72.75" customHeight="1">
      <c r="A194" s="7">
        <v>36</v>
      </c>
      <c r="B194" s="7" t="s">
        <v>733</v>
      </c>
      <c r="C194" s="3" t="s">
        <v>734</v>
      </c>
      <c r="D194" s="7" t="s">
        <v>473</v>
      </c>
      <c r="E194" s="133">
        <f t="shared" si="9"/>
        <v>10</v>
      </c>
      <c r="F194" s="224">
        <v>6090</v>
      </c>
      <c r="G194" s="167">
        <f t="shared" si="10"/>
        <v>0</v>
      </c>
      <c r="H194" s="224">
        <v>6090</v>
      </c>
      <c r="I194" s="225">
        <f t="shared" si="12"/>
        <v>60900</v>
      </c>
      <c r="J194" s="82">
        <v>0</v>
      </c>
      <c r="K194" s="72" t="e">
        <f>J194*#REF!</f>
        <v>#REF!</v>
      </c>
      <c r="L194" s="83">
        <v>0</v>
      </c>
      <c r="M194" s="74" t="e">
        <f>L194*#REF!</f>
        <v>#REF!</v>
      </c>
      <c r="N194" s="87">
        <v>10</v>
      </c>
      <c r="O194" s="78" t="e">
        <f>N194*#REF!</f>
        <v>#REF!</v>
      </c>
      <c r="P194" s="77"/>
      <c r="Q194" s="77"/>
    </row>
    <row r="195" spans="1:17" ht="72.75" customHeight="1">
      <c r="A195" s="7">
        <v>37</v>
      </c>
      <c r="B195" s="7" t="s">
        <v>735</v>
      </c>
      <c r="C195" s="3" t="s">
        <v>736</v>
      </c>
      <c r="D195" s="7" t="s">
        <v>582</v>
      </c>
      <c r="E195" s="7">
        <f t="shared" si="9"/>
        <v>8</v>
      </c>
      <c r="F195" s="116">
        <v>7200</v>
      </c>
      <c r="G195" s="167">
        <f t="shared" si="10"/>
        <v>360</v>
      </c>
      <c r="H195" s="117">
        <v>7560</v>
      </c>
      <c r="I195" s="139">
        <f t="shared" si="12"/>
        <v>60480</v>
      </c>
      <c r="J195" s="82">
        <v>0</v>
      </c>
      <c r="K195" s="72" t="e">
        <f>J195*#REF!</f>
        <v>#REF!</v>
      </c>
      <c r="L195" s="83">
        <v>0</v>
      </c>
      <c r="M195" s="74" t="e">
        <f>L195*#REF!</f>
        <v>#REF!</v>
      </c>
      <c r="N195" s="86">
        <v>8</v>
      </c>
      <c r="O195" s="78" t="e">
        <f>N195*#REF!</f>
        <v>#REF!</v>
      </c>
      <c r="P195" s="77"/>
      <c r="Q195" s="77"/>
    </row>
    <row r="196" spans="1:17" ht="72.75" customHeight="1">
      <c r="A196" s="7">
        <v>38</v>
      </c>
      <c r="B196" s="7" t="s">
        <v>815</v>
      </c>
      <c r="C196" s="3" t="s">
        <v>816</v>
      </c>
      <c r="D196" s="7" t="s">
        <v>817</v>
      </c>
      <c r="E196" s="7">
        <f t="shared" si="9"/>
        <v>6</v>
      </c>
      <c r="F196" s="116">
        <v>35000</v>
      </c>
      <c r="G196" s="167">
        <f t="shared" si="10"/>
        <v>1750</v>
      </c>
      <c r="H196" s="117">
        <v>36750</v>
      </c>
      <c r="I196" s="139">
        <f t="shared" si="12"/>
        <v>220500</v>
      </c>
      <c r="J196" s="82">
        <v>0</v>
      </c>
      <c r="K196" s="72" t="e">
        <f>J196*#REF!</f>
        <v>#REF!</v>
      </c>
      <c r="L196" s="83">
        <v>0</v>
      </c>
      <c r="M196" s="74" t="e">
        <f>L196*#REF!</f>
        <v>#REF!</v>
      </c>
      <c r="N196" s="85">
        <v>6</v>
      </c>
      <c r="O196" s="78" t="e">
        <f>N196*#REF!</f>
        <v>#REF!</v>
      </c>
      <c r="P196" s="77"/>
      <c r="Q196" s="77"/>
    </row>
    <row r="197" spans="1:17" ht="72.75" customHeight="1">
      <c r="A197" s="7">
        <v>39</v>
      </c>
      <c r="B197" s="7" t="s">
        <v>818</v>
      </c>
      <c r="C197" s="3" t="s">
        <v>819</v>
      </c>
      <c r="D197" s="7" t="s">
        <v>820</v>
      </c>
      <c r="E197" s="7">
        <f t="shared" si="9"/>
        <v>2</v>
      </c>
      <c r="F197" s="116">
        <v>146000</v>
      </c>
      <c r="G197" s="167">
        <f t="shared" si="10"/>
        <v>12065</v>
      </c>
      <c r="H197" s="117">
        <v>158065</v>
      </c>
      <c r="I197" s="139">
        <f t="shared" si="12"/>
        <v>316130</v>
      </c>
      <c r="J197" s="82">
        <v>0</v>
      </c>
      <c r="K197" s="72" t="e">
        <f>J197*#REF!</f>
        <v>#REF!</v>
      </c>
      <c r="L197" s="83">
        <v>0</v>
      </c>
      <c r="M197" s="74" t="e">
        <f>L197*#REF!</f>
        <v>#REF!</v>
      </c>
      <c r="N197" s="85">
        <v>2</v>
      </c>
      <c r="O197" s="78" t="e">
        <f>N197*#REF!</f>
        <v>#REF!</v>
      </c>
      <c r="P197" s="77"/>
      <c r="Q197" s="77"/>
    </row>
    <row r="198" spans="1:17" ht="72.75" customHeight="1">
      <c r="A198" s="7">
        <v>40</v>
      </c>
      <c r="B198" s="7" t="s">
        <v>821</v>
      </c>
      <c r="C198" s="3" t="s">
        <v>822</v>
      </c>
      <c r="D198" s="7" t="s">
        <v>820</v>
      </c>
      <c r="E198" s="7">
        <f t="shared" si="9"/>
        <v>3</v>
      </c>
      <c r="F198" s="116">
        <v>146000</v>
      </c>
      <c r="G198" s="167">
        <f t="shared" si="10"/>
        <v>12065</v>
      </c>
      <c r="H198" s="117">
        <v>158065</v>
      </c>
      <c r="I198" s="139">
        <f t="shared" si="12"/>
        <v>474195</v>
      </c>
      <c r="J198" s="82">
        <v>0</v>
      </c>
      <c r="K198" s="72" t="e">
        <f>J198*#REF!</f>
        <v>#REF!</v>
      </c>
      <c r="L198" s="83">
        <v>0</v>
      </c>
      <c r="M198" s="74" t="e">
        <f>L198*#REF!</f>
        <v>#REF!</v>
      </c>
      <c r="N198" s="87">
        <v>3</v>
      </c>
      <c r="O198" s="78" t="e">
        <f>N198*#REF!</f>
        <v>#REF!</v>
      </c>
      <c r="P198" s="77"/>
      <c r="Q198" s="77"/>
    </row>
    <row r="199" spans="1:17" ht="72.75" customHeight="1">
      <c r="A199" s="7">
        <v>41</v>
      </c>
      <c r="B199" s="7" t="s">
        <v>823</v>
      </c>
      <c r="C199" s="3" t="s">
        <v>824</v>
      </c>
      <c r="D199" s="7" t="s">
        <v>825</v>
      </c>
      <c r="E199" s="7">
        <f t="shared" si="9"/>
        <v>15</v>
      </c>
      <c r="F199" s="116">
        <v>14200</v>
      </c>
      <c r="G199" s="167">
        <f t="shared" si="10"/>
        <v>2698</v>
      </c>
      <c r="H199" s="117">
        <v>16898</v>
      </c>
      <c r="I199" s="139">
        <f t="shared" si="12"/>
        <v>253470</v>
      </c>
      <c r="J199" s="88">
        <v>1</v>
      </c>
      <c r="K199" s="72" t="e">
        <f>J199*#REF!</f>
        <v>#REF!</v>
      </c>
      <c r="L199" s="83">
        <v>0</v>
      </c>
      <c r="M199" s="74" t="e">
        <f>L199*#REF!</f>
        <v>#REF!</v>
      </c>
      <c r="N199" s="89">
        <v>14</v>
      </c>
      <c r="O199" s="78" t="e">
        <f>N199*#REF!</f>
        <v>#REF!</v>
      </c>
      <c r="P199" s="77"/>
      <c r="Q199" s="77"/>
    </row>
    <row r="200" spans="1:17" ht="72.75" customHeight="1">
      <c r="A200" s="7">
        <v>42</v>
      </c>
      <c r="B200" s="7" t="s">
        <v>826</v>
      </c>
      <c r="C200" s="3" t="s">
        <v>827</v>
      </c>
      <c r="D200" s="7" t="s">
        <v>828</v>
      </c>
      <c r="E200" s="7">
        <f t="shared" si="9"/>
        <v>6</v>
      </c>
      <c r="F200" s="116">
        <v>292000</v>
      </c>
      <c r="G200" s="167">
        <f t="shared" si="10"/>
        <v>55480</v>
      </c>
      <c r="H200" s="117">
        <v>347480</v>
      </c>
      <c r="I200" s="139">
        <f t="shared" si="12"/>
        <v>2084880</v>
      </c>
      <c r="J200" s="82">
        <v>0</v>
      </c>
      <c r="K200" s="72" t="e">
        <f>J200*#REF!</f>
        <v>#REF!</v>
      </c>
      <c r="L200" s="83">
        <v>0</v>
      </c>
      <c r="M200" s="74" t="e">
        <f>L200*#REF!</f>
        <v>#REF!</v>
      </c>
      <c r="N200" s="86">
        <v>6</v>
      </c>
      <c r="O200" s="78" t="e">
        <f>N200*#REF!</f>
        <v>#REF!</v>
      </c>
      <c r="P200" s="77"/>
      <c r="Q200" s="77"/>
    </row>
    <row r="201" spans="1:17" ht="33" customHeight="1">
      <c r="A201" s="7"/>
      <c r="B201" s="7"/>
      <c r="C201" s="3"/>
      <c r="D201" s="7"/>
      <c r="E201" s="7"/>
      <c r="F201" s="116"/>
      <c r="G201" s="167"/>
      <c r="H201" s="117"/>
      <c r="I201" s="139">
        <f>SUM(I159:I200)</f>
        <v>139010484</v>
      </c>
      <c r="J201" s="82"/>
      <c r="K201" s="72"/>
      <c r="L201" s="83"/>
      <c r="M201" s="74"/>
      <c r="N201" s="169"/>
      <c r="O201" s="78"/>
      <c r="P201" s="77"/>
      <c r="Q201" s="77"/>
    </row>
    <row r="202" spans="1:17" ht="46.5" customHeight="1">
      <c r="A202" s="284" t="s">
        <v>840</v>
      </c>
      <c r="B202" s="284"/>
      <c r="C202" s="284"/>
      <c r="D202" s="284"/>
      <c r="E202" s="284"/>
      <c r="F202" s="115"/>
      <c r="G202" s="115"/>
      <c r="H202" s="115"/>
      <c r="I202" s="227">
        <f>I201+I156</f>
        <v>252107587</v>
      </c>
      <c r="J202" s="90" t="s">
        <v>454</v>
      </c>
      <c r="K202" s="91" t="e">
        <f>SUM(K159:K200)</f>
        <v>#REF!</v>
      </c>
      <c r="L202" s="92" t="s">
        <v>829</v>
      </c>
      <c r="M202" s="93" t="e">
        <f>SUM(M159:M200)</f>
        <v>#REF!</v>
      </c>
      <c r="N202" s="69" t="s">
        <v>830</v>
      </c>
      <c r="O202" s="93" t="e">
        <f>SUM(O159:O200)</f>
        <v>#REF!</v>
      </c>
      <c r="P202" s="94" t="s">
        <v>451</v>
      </c>
      <c r="Q202" s="95" t="e">
        <f>K202+M202+O202</f>
        <v>#REF!</v>
      </c>
    </row>
    <row r="203" spans="1:17" ht="15">
      <c r="J203" s="96"/>
      <c r="K203" s="97" t="e">
        <f>#REF!-K202</f>
        <v>#REF!</v>
      </c>
      <c r="L203" s="98"/>
      <c r="M203" s="99" t="e">
        <f>#REF!-M202</f>
        <v>#REF!</v>
      </c>
      <c r="O203" s="4" t="e">
        <f>#REF!-O202</f>
        <v>#REF!</v>
      </c>
      <c r="P203" s="77"/>
      <c r="Q203" s="77"/>
    </row>
    <row r="204" spans="1:17" ht="15">
      <c r="J204" s="100"/>
      <c r="K204" s="77"/>
      <c r="L204" s="77"/>
      <c r="M204" s="77"/>
      <c r="N204" s="77"/>
      <c r="O204" s="77"/>
      <c r="P204" s="77"/>
      <c r="Q204" s="77"/>
    </row>
    <row r="205" spans="1:17" ht="15">
      <c r="A205" s="251" t="s">
        <v>833</v>
      </c>
      <c r="B205" s="252"/>
      <c r="C205" s="252"/>
      <c r="D205" s="252"/>
      <c r="E205" s="252"/>
      <c r="F205" s="252"/>
      <c r="G205" s="252"/>
      <c r="H205" s="252"/>
      <c r="I205" s="252"/>
      <c r="J205" s="252"/>
      <c r="K205" s="77"/>
      <c r="L205" s="77"/>
      <c r="M205" s="77"/>
      <c r="N205" s="77"/>
      <c r="O205" s="77"/>
      <c r="P205" s="77"/>
      <c r="Q205" s="77"/>
    </row>
    <row r="206" spans="1:17" ht="15">
      <c r="A206" s="252"/>
      <c r="B206" s="252"/>
      <c r="C206" s="252"/>
      <c r="D206" s="252"/>
      <c r="E206" s="252"/>
      <c r="F206" s="252"/>
      <c r="G206" s="252"/>
      <c r="H206" s="252"/>
      <c r="I206" s="252"/>
      <c r="J206" s="252"/>
      <c r="K206" s="77"/>
      <c r="L206" s="77"/>
      <c r="M206" s="77"/>
      <c r="N206" s="77"/>
      <c r="O206" s="77"/>
      <c r="P206" s="77"/>
      <c r="Q206" s="77"/>
    </row>
    <row r="207" spans="1:17" ht="15">
      <c r="A207" s="252"/>
      <c r="B207" s="252"/>
      <c r="C207" s="252"/>
      <c r="D207" s="252"/>
      <c r="E207" s="252"/>
      <c r="F207" s="252"/>
      <c r="G207" s="252"/>
      <c r="H207" s="252"/>
      <c r="I207" s="252"/>
      <c r="J207" s="252"/>
      <c r="K207" s="77"/>
      <c r="L207" s="77"/>
      <c r="M207" s="77"/>
      <c r="N207" s="77"/>
      <c r="O207" s="77"/>
      <c r="P207" s="77"/>
      <c r="Q207" s="77"/>
    </row>
    <row r="208" spans="1:17" ht="35.25" customHeight="1">
      <c r="A208" s="252"/>
      <c r="B208" s="252"/>
      <c r="C208" s="252"/>
      <c r="D208" s="252"/>
      <c r="E208" s="252"/>
      <c r="F208" s="252"/>
      <c r="G208" s="252"/>
      <c r="H208" s="252"/>
      <c r="I208" s="252"/>
      <c r="J208" s="252"/>
      <c r="K208" s="77"/>
      <c r="L208" s="77"/>
      <c r="M208" s="77"/>
      <c r="N208" s="77"/>
      <c r="O208" s="77"/>
      <c r="P208" s="77"/>
      <c r="Q208" s="77"/>
    </row>
    <row r="209" spans="1:17" ht="15">
      <c r="A209" s="1"/>
      <c r="B209" s="1"/>
      <c r="F209" s="4"/>
      <c r="G209" s="4"/>
      <c r="H209" s="4"/>
      <c r="K209" s="77"/>
      <c r="L209" s="77"/>
      <c r="M209" s="77"/>
      <c r="N209" s="77"/>
      <c r="O209" s="77"/>
      <c r="P209" s="77"/>
      <c r="Q209" s="77"/>
    </row>
    <row r="210" spans="1:17" ht="15">
      <c r="A210" s="1"/>
      <c r="B210" s="1"/>
      <c r="F210" s="4"/>
      <c r="G210" s="4"/>
      <c r="H210" s="4"/>
      <c r="K210" s="77"/>
      <c r="L210" s="77"/>
      <c r="M210" s="77"/>
      <c r="N210" s="77"/>
      <c r="O210" s="77"/>
      <c r="P210" s="77"/>
      <c r="Q210" s="77"/>
    </row>
    <row r="211" spans="1:17" ht="15">
      <c r="A211" s="251" t="s">
        <v>845</v>
      </c>
      <c r="B211" s="252"/>
      <c r="C211" s="252"/>
      <c r="D211" s="252"/>
      <c r="E211" s="252"/>
      <c r="F211" s="252"/>
      <c r="G211" s="252"/>
      <c r="H211" s="252"/>
      <c r="I211" s="252"/>
      <c r="J211" s="252"/>
      <c r="K211" s="77"/>
      <c r="L211" s="77"/>
      <c r="M211" s="77"/>
      <c r="N211" s="77"/>
      <c r="O211" s="77"/>
      <c r="P211" s="77"/>
      <c r="Q211" s="77"/>
    </row>
    <row r="212" spans="1:17" ht="15">
      <c r="A212" s="252"/>
      <c r="B212" s="252"/>
      <c r="C212" s="252"/>
      <c r="D212" s="252"/>
      <c r="E212" s="252"/>
      <c r="F212" s="252"/>
      <c r="G212" s="252"/>
      <c r="H212" s="252"/>
      <c r="I212" s="252"/>
      <c r="J212" s="252"/>
      <c r="K212" s="77"/>
      <c r="L212" s="77"/>
      <c r="M212" s="77"/>
      <c r="N212" s="77"/>
      <c r="O212" s="77"/>
      <c r="P212" s="77"/>
      <c r="Q212" s="77"/>
    </row>
    <row r="213" spans="1:17" ht="15">
      <c r="A213" s="252"/>
      <c r="B213" s="252"/>
      <c r="C213" s="252"/>
      <c r="D213" s="252"/>
      <c r="E213" s="252"/>
      <c r="F213" s="252"/>
      <c r="G213" s="252"/>
      <c r="H213" s="252"/>
      <c r="I213" s="252"/>
      <c r="J213" s="252"/>
      <c r="K213" s="77"/>
      <c r="L213" s="77"/>
      <c r="M213" s="77"/>
      <c r="N213" s="77"/>
      <c r="O213" s="77"/>
      <c r="P213" s="77"/>
      <c r="Q213" s="77"/>
    </row>
    <row r="214" spans="1:17" ht="69" customHeight="1">
      <c r="A214" s="252"/>
      <c r="B214" s="252"/>
      <c r="C214" s="252"/>
      <c r="D214" s="252"/>
      <c r="E214" s="252"/>
      <c r="F214" s="252"/>
      <c r="G214" s="252"/>
      <c r="H214" s="252"/>
      <c r="I214" s="252"/>
      <c r="J214" s="252"/>
      <c r="K214" s="77"/>
      <c r="L214" s="77"/>
      <c r="M214" s="77"/>
      <c r="N214" s="77"/>
      <c r="O214" s="77"/>
      <c r="P214" s="77"/>
      <c r="Q214" s="77"/>
    </row>
    <row r="215" spans="1:17" ht="15">
      <c r="J215" s="100"/>
      <c r="K215" s="77"/>
      <c r="L215" s="77"/>
      <c r="M215" s="77"/>
      <c r="N215" s="77"/>
      <c r="O215" s="77"/>
      <c r="P215" s="77"/>
      <c r="Q215" s="77"/>
    </row>
    <row r="216" spans="1:17" ht="15">
      <c r="J216" s="100"/>
      <c r="K216" s="77"/>
      <c r="L216" s="77"/>
      <c r="M216" s="77"/>
      <c r="N216" s="77"/>
      <c r="O216" s="77"/>
      <c r="P216" s="77"/>
      <c r="Q216" s="77"/>
    </row>
    <row r="217" spans="1:17" ht="15">
      <c r="J217" s="100"/>
      <c r="K217" s="77"/>
      <c r="L217" s="77"/>
      <c r="M217" s="77"/>
      <c r="N217" s="77"/>
      <c r="O217" s="77"/>
      <c r="P217" s="77"/>
      <c r="Q217" s="77"/>
    </row>
    <row r="218" spans="1:17" ht="15">
      <c r="J218" s="100"/>
      <c r="K218" s="77"/>
      <c r="L218" s="77"/>
      <c r="M218" s="77"/>
      <c r="N218" s="77"/>
      <c r="O218" s="77"/>
      <c r="P218" s="77"/>
      <c r="Q218" s="77"/>
    </row>
    <row r="219" spans="1:17" ht="15">
      <c r="J219" s="100"/>
      <c r="K219" s="77"/>
      <c r="L219" s="77"/>
      <c r="M219" s="77"/>
      <c r="N219" s="77"/>
      <c r="O219" s="77"/>
      <c r="P219" s="77"/>
      <c r="Q219" s="77"/>
    </row>
    <row r="220" spans="1:17" ht="15">
      <c r="J220" s="100"/>
      <c r="K220" s="77"/>
      <c r="L220" s="77"/>
      <c r="M220" s="77"/>
      <c r="N220" s="77"/>
      <c r="O220" s="77"/>
      <c r="P220" s="77"/>
      <c r="Q220" s="77"/>
    </row>
    <row r="221" spans="1:17" ht="15">
      <c r="J221" s="100"/>
      <c r="K221" s="77"/>
      <c r="L221" s="77"/>
      <c r="M221" s="77"/>
      <c r="N221" s="77"/>
      <c r="O221" s="77"/>
      <c r="P221" s="77"/>
      <c r="Q221" s="77"/>
    </row>
    <row r="222" spans="1:17" ht="15">
      <c r="J222" s="100"/>
      <c r="K222" s="77"/>
      <c r="L222" s="77"/>
      <c r="M222" s="77"/>
      <c r="N222" s="77"/>
      <c r="O222" s="77"/>
      <c r="P222" s="77"/>
      <c r="Q222" s="77"/>
    </row>
    <row r="223" spans="1:17" ht="15">
      <c r="J223" s="100"/>
      <c r="K223" s="77"/>
      <c r="L223" s="77"/>
      <c r="M223" s="77"/>
      <c r="N223" s="77"/>
      <c r="O223" s="77"/>
      <c r="P223" s="77"/>
      <c r="Q223" s="77"/>
    </row>
    <row r="224" spans="1:17" ht="15">
      <c r="J224" s="100"/>
      <c r="K224" s="77"/>
      <c r="L224" s="77"/>
      <c r="M224" s="77"/>
      <c r="N224" s="77"/>
      <c r="O224" s="77"/>
      <c r="P224" s="77"/>
      <c r="Q224" s="77"/>
    </row>
    <row r="225" spans="10:17" ht="15">
      <c r="J225" s="100"/>
      <c r="K225" s="77"/>
      <c r="L225" s="77"/>
      <c r="M225" s="77"/>
      <c r="N225" s="77"/>
      <c r="O225" s="77"/>
      <c r="P225" s="77"/>
      <c r="Q225" s="77"/>
    </row>
    <row r="226" spans="10:17" ht="15">
      <c r="J226" s="100"/>
      <c r="K226" s="77"/>
      <c r="L226" s="77"/>
      <c r="M226" s="77"/>
      <c r="N226" s="77"/>
      <c r="O226" s="77"/>
      <c r="P226" s="77"/>
      <c r="Q226" s="77"/>
    </row>
    <row r="227" spans="10:17" ht="15">
      <c r="J227" s="100"/>
      <c r="K227" s="77"/>
      <c r="L227" s="77"/>
      <c r="M227" s="77"/>
      <c r="N227" s="77"/>
      <c r="O227" s="77"/>
      <c r="P227" s="77"/>
      <c r="Q227" s="77"/>
    </row>
    <row r="228" spans="10:17" ht="15">
      <c r="J228" s="100"/>
      <c r="K228" s="77"/>
      <c r="L228" s="77"/>
      <c r="M228" s="77"/>
      <c r="N228" s="77"/>
      <c r="O228" s="77"/>
      <c r="P228" s="77"/>
      <c r="Q228" s="77"/>
    </row>
    <row r="229" spans="10:17" ht="15">
      <c r="J229" s="100"/>
      <c r="K229" s="77"/>
      <c r="L229" s="77"/>
      <c r="M229" s="77"/>
      <c r="N229" s="77"/>
      <c r="O229" s="77"/>
      <c r="P229" s="77"/>
      <c r="Q229" s="77"/>
    </row>
    <row r="230" spans="10:17" ht="15">
      <c r="J230" s="100"/>
      <c r="K230" s="77"/>
      <c r="L230" s="77"/>
      <c r="M230" s="77"/>
      <c r="N230" s="77"/>
      <c r="O230" s="77"/>
      <c r="P230" s="77"/>
      <c r="Q230" s="77"/>
    </row>
    <row r="231" spans="10:17" ht="15">
      <c r="J231" s="100"/>
      <c r="K231" s="77"/>
      <c r="L231" s="77"/>
      <c r="M231" s="77"/>
      <c r="N231" s="77"/>
      <c r="O231" s="77"/>
      <c r="P231" s="77"/>
      <c r="Q231" s="77"/>
    </row>
    <row r="232" spans="10:17" ht="15">
      <c r="J232" s="100"/>
      <c r="K232" s="77"/>
      <c r="L232" s="77"/>
      <c r="M232" s="77"/>
      <c r="N232" s="77"/>
      <c r="O232" s="77"/>
      <c r="P232" s="77"/>
      <c r="Q232" s="77"/>
    </row>
    <row r="233" spans="10:17" ht="15">
      <c r="J233" s="100"/>
      <c r="K233" s="77"/>
      <c r="L233" s="77"/>
      <c r="M233" s="77"/>
      <c r="N233" s="77"/>
      <c r="O233" s="77"/>
      <c r="P233" s="77"/>
      <c r="Q233" s="77"/>
    </row>
    <row r="234" spans="10:17" ht="15">
      <c r="J234" s="100"/>
      <c r="K234" s="77"/>
      <c r="L234" s="77"/>
      <c r="M234" s="77"/>
      <c r="N234" s="77"/>
      <c r="O234" s="77"/>
      <c r="P234" s="77"/>
      <c r="Q234" s="77"/>
    </row>
    <row r="235" spans="10:17" ht="15">
      <c r="J235" s="100"/>
      <c r="K235" s="77"/>
      <c r="L235" s="77"/>
      <c r="M235" s="77"/>
      <c r="N235" s="77"/>
      <c r="O235" s="77"/>
      <c r="P235" s="77"/>
      <c r="Q235" s="77"/>
    </row>
    <row r="236" spans="10:17" ht="15">
      <c r="J236" s="100"/>
      <c r="K236" s="77"/>
      <c r="L236" s="77"/>
      <c r="M236" s="77"/>
      <c r="N236" s="77"/>
      <c r="O236" s="77"/>
      <c r="P236" s="77"/>
      <c r="Q236" s="77"/>
    </row>
    <row r="237" spans="10:17" ht="15">
      <c r="J237" s="100"/>
      <c r="K237" s="77"/>
      <c r="L237" s="77"/>
      <c r="M237" s="77"/>
      <c r="N237" s="77"/>
      <c r="O237" s="77"/>
      <c r="P237" s="77"/>
      <c r="Q237" s="77"/>
    </row>
    <row r="238" spans="10:17" ht="15">
      <c r="J238" s="100"/>
      <c r="K238" s="77"/>
      <c r="L238" s="77"/>
      <c r="M238" s="77"/>
      <c r="N238" s="77"/>
      <c r="O238" s="77"/>
      <c r="P238" s="77"/>
      <c r="Q238" s="77"/>
    </row>
    <row r="239" spans="10:17" ht="15">
      <c r="J239" s="100"/>
      <c r="K239" s="77"/>
      <c r="L239" s="77"/>
      <c r="M239" s="77"/>
      <c r="N239" s="77"/>
      <c r="O239" s="77"/>
      <c r="P239" s="77"/>
      <c r="Q239" s="77"/>
    </row>
    <row r="240" spans="10:17" ht="15">
      <c r="J240" s="100"/>
      <c r="K240" s="77"/>
      <c r="L240" s="77"/>
      <c r="M240" s="77"/>
      <c r="N240" s="77"/>
      <c r="O240" s="77"/>
      <c r="P240" s="77"/>
      <c r="Q240" s="77"/>
    </row>
    <row r="241" spans="10:17" ht="15">
      <c r="J241" s="100"/>
      <c r="K241" s="77"/>
      <c r="L241" s="77"/>
      <c r="M241" s="77"/>
      <c r="N241" s="77"/>
      <c r="O241" s="77"/>
      <c r="P241" s="77"/>
      <c r="Q241" s="77"/>
    </row>
    <row r="242" spans="10:17" ht="15">
      <c r="J242" s="100"/>
      <c r="K242" s="77"/>
      <c r="L242" s="77"/>
      <c r="M242" s="77"/>
      <c r="N242" s="77"/>
      <c r="O242" s="77"/>
      <c r="P242" s="77"/>
      <c r="Q242" s="77"/>
    </row>
    <row r="243" spans="10:17" ht="15">
      <c r="J243" s="100"/>
      <c r="K243" s="77"/>
      <c r="L243" s="77"/>
      <c r="M243" s="77"/>
      <c r="N243" s="77"/>
      <c r="O243" s="77"/>
      <c r="P243" s="77"/>
      <c r="Q243" s="77"/>
    </row>
    <row r="244" spans="10:17" ht="15">
      <c r="J244" s="100"/>
      <c r="K244" s="77"/>
      <c r="L244" s="77"/>
      <c r="M244" s="77"/>
      <c r="N244" s="77"/>
      <c r="O244" s="77"/>
      <c r="P244" s="77"/>
      <c r="Q244" s="77"/>
    </row>
    <row r="245" spans="10:17" ht="15">
      <c r="J245" s="100"/>
      <c r="K245" s="77"/>
      <c r="L245" s="77"/>
      <c r="M245" s="77"/>
      <c r="N245" s="77"/>
      <c r="O245" s="77"/>
      <c r="P245" s="77"/>
      <c r="Q245" s="77"/>
    </row>
    <row r="246" spans="10:17" ht="15">
      <c r="J246" s="100"/>
      <c r="K246" s="77"/>
      <c r="L246" s="77"/>
      <c r="M246" s="77"/>
      <c r="N246" s="77"/>
      <c r="O246" s="77"/>
      <c r="P246" s="77"/>
      <c r="Q246" s="77"/>
    </row>
    <row r="247" spans="10:17" ht="15">
      <c r="J247" s="100"/>
      <c r="K247" s="77"/>
      <c r="L247" s="77"/>
      <c r="M247" s="77"/>
      <c r="N247" s="77"/>
      <c r="O247" s="77"/>
      <c r="P247" s="77"/>
      <c r="Q247" s="77"/>
    </row>
    <row r="248" spans="10:17" ht="15">
      <c r="J248" s="100"/>
      <c r="K248" s="77"/>
      <c r="L248" s="77"/>
      <c r="M248" s="77"/>
      <c r="N248" s="77"/>
      <c r="O248" s="77"/>
      <c r="P248" s="77"/>
      <c r="Q248" s="77"/>
    </row>
    <row r="249" spans="10:17" ht="15">
      <c r="J249" s="100"/>
      <c r="K249" s="77"/>
      <c r="L249" s="77"/>
      <c r="M249" s="77"/>
      <c r="N249" s="77"/>
      <c r="O249" s="77"/>
      <c r="P249" s="77"/>
      <c r="Q249" s="77"/>
    </row>
    <row r="250" spans="10:17" ht="15">
      <c r="J250" s="100"/>
      <c r="K250" s="77"/>
      <c r="L250" s="77"/>
      <c r="M250" s="77"/>
      <c r="N250" s="77"/>
      <c r="O250" s="77"/>
      <c r="P250" s="77"/>
      <c r="Q250" s="77"/>
    </row>
    <row r="251" spans="10:17" ht="15">
      <c r="J251" s="100"/>
      <c r="K251" s="77"/>
      <c r="L251" s="77"/>
      <c r="M251" s="77"/>
      <c r="N251" s="77"/>
      <c r="O251" s="77"/>
      <c r="P251" s="77"/>
      <c r="Q251" s="77"/>
    </row>
    <row r="252" spans="10:17" ht="15">
      <c r="J252" s="100"/>
      <c r="K252" s="77"/>
      <c r="L252" s="77"/>
      <c r="M252" s="77"/>
      <c r="N252" s="77"/>
      <c r="O252" s="77"/>
      <c r="P252" s="77"/>
      <c r="Q252" s="77"/>
    </row>
    <row r="253" spans="10:17" ht="15">
      <c r="J253" s="100"/>
      <c r="K253" s="77"/>
      <c r="L253" s="77"/>
      <c r="M253" s="77"/>
      <c r="N253" s="77"/>
      <c r="O253" s="77"/>
      <c r="P253" s="77"/>
      <c r="Q253" s="77"/>
    </row>
    <row r="254" spans="10:17" ht="15">
      <c r="J254" s="100"/>
      <c r="K254" s="77"/>
      <c r="L254" s="77"/>
      <c r="M254" s="77"/>
      <c r="N254" s="77"/>
      <c r="O254" s="77"/>
      <c r="P254" s="77"/>
      <c r="Q254" s="77"/>
    </row>
    <row r="255" spans="10:17" ht="15">
      <c r="J255" s="100"/>
      <c r="K255" s="77"/>
      <c r="L255" s="77"/>
      <c r="M255" s="77"/>
      <c r="N255" s="77"/>
      <c r="O255" s="77"/>
      <c r="P255" s="77"/>
      <c r="Q255" s="77"/>
    </row>
    <row r="256" spans="10:17" ht="15">
      <c r="J256" s="100"/>
      <c r="K256" s="77"/>
      <c r="L256" s="77"/>
      <c r="M256" s="77"/>
      <c r="N256" s="77"/>
      <c r="O256" s="77"/>
      <c r="P256" s="77"/>
      <c r="Q256" s="77"/>
    </row>
    <row r="257" spans="10:17" ht="15">
      <c r="J257" s="100"/>
      <c r="K257" s="77"/>
      <c r="L257" s="77"/>
      <c r="M257" s="77"/>
      <c r="N257" s="77"/>
      <c r="O257" s="77"/>
      <c r="P257" s="77"/>
      <c r="Q257" s="77"/>
    </row>
    <row r="258" spans="10:17" ht="15">
      <c r="J258" s="100"/>
      <c r="K258" s="77"/>
      <c r="L258" s="77"/>
      <c r="M258" s="77"/>
      <c r="N258" s="77"/>
      <c r="O258" s="77"/>
      <c r="P258" s="77"/>
      <c r="Q258" s="77"/>
    </row>
    <row r="259" spans="10:17" ht="15">
      <c r="J259" s="100"/>
      <c r="K259" s="77"/>
      <c r="L259" s="77"/>
      <c r="M259" s="77"/>
      <c r="N259" s="77"/>
      <c r="O259" s="77"/>
      <c r="P259" s="77"/>
      <c r="Q259" s="77"/>
    </row>
    <row r="260" spans="10:17" ht="15">
      <c r="J260" s="100"/>
      <c r="K260" s="77"/>
      <c r="L260" s="77"/>
      <c r="M260" s="77"/>
      <c r="N260" s="77"/>
      <c r="O260" s="77"/>
      <c r="P260" s="77"/>
      <c r="Q260" s="77"/>
    </row>
    <row r="261" spans="10:17" ht="15">
      <c r="J261" s="100"/>
      <c r="K261" s="77"/>
      <c r="L261" s="77"/>
      <c r="M261" s="77"/>
      <c r="N261" s="77"/>
      <c r="O261" s="77"/>
      <c r="P261" s="77"/>
      <c r="Q261" s="77"/>
    </row>
    <row r="262" spans="10:17" ht="15">
      <c r="J262" s="100"/>
      <c r="K262" s="77"/>
      <c r="L262" s="77"/>
      <c r="M262" s="77"/>
      <c r="N262" s="77"/>
      <c r="O262" s="77"/>
      <c r="P262" s="77"/>
      <c r="Q262" s="77"/>
    </row>
    <row r="263" spans="10:17" ht="15">
      <c r="J263" s="100"/>
      <c r="K263" s="77"/>
      <c r="L263" s="77"/>
      <c r="M263" s="77"/>
      <c r="N263" s="77"/>
      <c r="O263" s="77"/>
      <c r="P263" s="77"/>
      <c r="Q263" s="77"/>
    </row>
    <row r="264" spans="10:17" ht="15">
      <c r="J264" s="100"/>
      <c r="K264" s="77"/>
      <c r="L264" s="77"/>
      <c r="M264" s="77"/>
      <c r="N264" s="77"/>
      <c r="O264" s="77"/>
      <c r="P264" s="77"/>
      <c r="Q264" s="77"/>
    </row>
    <row r="265" spans="10:17" ht="15">
      <c r="J265" s="100"/>
      <c r="K265" s="77"/>
      <c r="L265" s="77"/>
      <c r="M265" s="77"/>
      <c r="N265" s="77"/>
      <c r="O265" s="77"/>
      <c r="P265" s="77"/>
      <c r="Q265" s="77"/>
    </row>
    <row r="266" spans="10:17" ht="15">
      <c r="J266" s="100"/>
      <c r="K266" s="77"/>
      <c r="L266" s="77"/>
      <c r="M266" s="77"/>
      <c r="N266" s="77"/>
      <c r="O266" s="77"/>
      <c r="P266" s="77"/>
      <c r="Q266" s="77"/>
    </row>
    <row r="267" spans="10:17" ht="15">
      <c r="J267" s="100"/>
      <c r="K267" s="77"/>
      <c r="L267" s="77"/>
      <c r="M267" s="77"/>
      <c r="N267" s="77"/>
      <c r="O267" s="77"/>
      <c r="P267" s="77"/>
      <c r="Q267" s="77"/>
    </row>
    <row r="268" spans="10:17" ht="15">
      <c r="J268" s="100"/>
      <c r="K268" s="77"/>
      <c r="L268" s="77"/>
      <c r="M268" s="77"/>
      <c r="N268" s="77"/>
      <c r="O268" s="77"/>
      <c r="P268" s="77"/>
      <c r="Q268" s="77"/>
    </row>
    <row r="269" spans="10:17" ht="15">
      <c r="J269" s="100"/>
      <c r="K269" s="77"/>
      <c r="L269" s="77"/>
      <c r="M269" s="77"/>
      <c r="N269" s="77"/>
      <c r="O269" s="77"/>
      <c r="P269" s="77"/>
      <c r="Q269" s="77"/>
    </row>
    <row r="270" spans="10:17" ht="15">
      <c r="J270" s="100"/>
      <c r="K270" s="77"/>
      <c r="L270" s="77"/>
      <c r="M270" s="77"/>
      <c r="N270" s="77"/>
      <c r="O270" s="77"/>
      <c r="P270" s="77"/>
      <c r="Q270" s="77"/>
    </row>
    <row r="271" spans="10:17" ht="15">
      <c r="J271" s="100"/>
      <c r="K271" s="77"/>
      <c r="L271" s="77"/>
      <c r="M271" s="77"/>
      <c r="N271" s="77"/>
      <c r="O271" s="77"/>
      <c r="P271" s="77"/>
      <c r="Q271" s="77"/>
    </row>
    <row r="272" spans="10:17" ht="15">
      <c r="J272" s="100"/>
      <c r="K272" s="77"/>
      <c r="L272" s="77"/>
      <c r="M272" s="77"/>
      <c r="N272" s="77"/>
      <c r="O272" s="77"/>
      <c r="P272" s="77"/>
      <c r="Q272" s="77"/>
    </row>
    <row r="273" spans="10:17" ht="15">
      <c r="J273" s="100"/>
      <c r="K273" s="77"/>
      <c r="L273" s="77"/>
      <c r="M273" s="77"/>
      <c r="N273" s="77"/>
      <c r="O273" s="77"/>
      <c r="P273" s="77"/>
      <c r="Q273" s="77"/>
    </row>
    <row r="274" spans="10:17" ht="15">
      <c r="J274" s="100"/>
      <c r="K274" s="77"/>
      <c r="L274" s="77"/>
      <c r="M274" s="77"/>
      <c r="N274" s="77"/>
      <c r="O274" s="77"/>
      <c r="P274" s="77"/>
      <c r="Q274" s="77"/>
    </row>
    <row r="275" spans="10:17" ht="15">
      <c r="J275" s="100"/>
      <c r="K275" s="77"/>
      <c r="L275" s="77"/>
      <c r="M275" s="77"/>
      <c r="N275" s="77"/>
      <c r="O275" s="77"/>
      <c r="P275" s="77"/>
      <c r="Q275" s="77"/>
    </row>
    <row r="276" spans="10:17" ht="15">
      <c r="J276" s="100"/>
      <c r="K276" s="77"/>
      <c r="L276" s="77"/>
      <c r="M276" s="77"/>
      <c r="N276" s="77"/>
      <c r="O276" s="77"/>
      <c r="P276" s="77"/>
      <c r="Q276" s="77"/>
    </row>
    <row r="277" spans="10:17" ht="15">
      <c r="J277" s="100"/>
      <c r="K277" s="77"/>
      <c r="L277" s="77"/>
      <c r="M277" s="77"/>
      <c r="N277" s="77"/>
      <c r="O277" s="77"/>
      <c r="P277" s="77"/>
      <c r="Q277" s="77"/>
    </row>
    <row r="278" spans="10:17" ht="15">
      <c r="J278" s="100"/>
      <c r="K278" s="77"/>
      <c r="L278" s="77"/>
      <c r="M278" s="77"/>
      <c r="N278" s="77"/>
      <c r="O278" s="77"/>
      <c r="P278" s="77"/>
      <c r="Q278" s="77"/>
    </row>
    <row r="279" spans="10:17" ht="15">
      <c r="J279" s="100"/>
      <c r="K279" s="77"/>
      <c r="L279" s="77"/>
      <c r="M279" s="77"/>
      <c r="N279" s="77"/>
      <c r="O279" s="77"/>
      <c r="P279" s="77"/>
      <c r="Q279" s="77"/>
    </row>
    <row r="280" spans="10:17" ht="15">
      <c r="J280" s="100"/>
      <c r="K280" s="77"/>
      <c r="L280" s="77"/>
      <c r="M280" s="77"/>
      <c r="N280" s="77"/>
      <c r="O280" s="77"/>
      <c r="P280" s="77"/>
      <c r="Q280" s="77"/>
    </row>
    <row r="281" spans="10:17" ht="15">
      <c r="J281" s="100"/>
      <c r="K281" s="77"/>
      <c r="L281" s="77"/>
      <c r="M281" s="77"/>
      <c r="N281" s="77"/>
      <c r="O281" s="77"/>
      <c r="P281" s="77"/>
      <c r="Q281" s="77"/>
    </row>
    <row r="282" spans="10:17" ht="15">
      <c r="J282" s="100"/>
      <c r="K282" s="77"/>
      <c r="L282" s="77"/>
      <c r="M282" s="77"/>
      <c r="N282" s="77"/>
      <c r="O282" s="77"/>
      <c r="P282" s="77"/>
      <c r="Q282" s="77"/>
    </row>
    <row r="283" spans="10:17" ht="15">
      <c r="J283" s="100"/>
      <c r="K283" s="77"/>
      <c r="L283" s="77"/>
      <c r="M283" s="77"/>
      <c r="N283" s="77"/>
      <c r="O283" s="77"/>
      <c r="P283" s="77"/>
      <c r="Q283" s="77"/>
    </row>
    <row r="284" spans="10:17" ht="15">
      <c r="J284" s="100"/>
      <c r="K284" s="77"/>
      <c r="L284" s="77"/>
      <c r="M284" s="77"/>
      <c r="N284" s="77"/>
      <c r="O284" s="77"/>
      <c r="P284" s="77"/>
      <c r="Q284" s="77"/>
    </row>
    <row r="285" spans="10:17" ht="15">
      <c r="J285" s="100"/>
      <c r="K285" s="77"/>
      <c r="L285" s="77"/>
      <c r="M285" s="77"/>
      <c r="N285" s="77"/>
      <c r="O285" s="77"/>
      <c r="P285" s="77"/>
      <c r="Q285" s="77"/>
    </row>
    <row r="286" spans="10:17" ht="15">
      <c r="J286" s="100"/>
      <c r="K286" s="77"/>
      <c r="L286" s="77"/>
      <c r="M286" s="77"/>
      <c r="N286" s="77"/>
      <c r="O286" s="77"/>
      <c r="P286" s="77"/>
      <c r="Q286" s="77"/>
    </row>
    <row r="287" spans="10:17" ht="15">
      <c r="J287" s="100"/>
      <c r="K287" s="77"/>
      <c r="L287" s="77"/>
      <c r="M287" s="77"/>
      <c r="N287" s="77"/>
      <c r="O287" s="77"/>
      <c r="P287" s="77"/>
      <c r="Q287" s="77"/>
    </row>
    <row r="288" spans="10:17" ht="15">
      <c r="J288" s="100"/>
      <c r="K288" s="77"/>
      <c r="L288" s="77"/>
      <c r="M288" s="77"/>
      <c r="N288" s="77"/>
      <c r="O288" s="77"/>
      <c r="P288" s="77"/>
      <c r="Q288" s="77"/>
    </row>
    <row r="289" spans="10:17" ht="15">
      <c r="J289" s="100"/>
      <c r="K289" s="77"/>
      <c r="L289" s="77"/>
      <c r="M289" s="77"/>
      <c r="N289" s="77"/>
      <c r="O289" s="77"/>
      <c r="P289" s="77"/>
      <c r="Q289" s="77"/>
    </row>
    <row r="290" spans="10:17" ht="15">
      <c r="J290" s="100"/>
      <c r="K290" s="77"/>
      <c r="L290" s="77"/>
      <c r="M290" s="77"/>
      <c r="N290" s="77"/>
      <c r="O290" s="77"/>
      <c r="P290" s="77"/>
      <c r="Q290" s="77"/>
    </row>
    <row r="291" spans="10:17" ht="15">
      <c r="J291" s="100"/>
      <c r="K291" s="77"/>
      <c r="L291" s="77"/>
      <c r="M291" s="77"/>
      <c r="N291" s="77"/>
      <c r="O291" s="77"/>
      <c r="P291" s="77"/>
      <c r="Q291" s="77"/>
    </row>
    <row r="292" spans="10:17" ht="15">
      <c r="J292" s="100"/>
      <c r="K292" s="77"/>
      <c r="L292" s="77"/>
      <c r="M292" s="77"/>
      <c r="N292" s="77"/>
      <c r="O292" s="77"/>
      <c r="P292" s="77"/>
      <c r="Q292" s="77"/>
    </row>
    <row r="293" spans="10:17" ht="15">
      <c r="J293" s="100"/>
      <c r="K293" s="77"/>
      <c r="L293" s="77"/>
      <c r="M293" s="77"/>
      <c r="N293" s="77"/>
      <c r="O293" s="77"/>
      <c r="P293" s="77"/>
      <c r="Q293" s="77"/>
    </row>
    <row r="294" spans="10:17" ht="15">
      <c r="J294" s="100"/>
      <c r="K294" s="77"/>
      <c r="L294" s="77"/>
      <c r="M294" s="77"/>
      <c r="N294" s="77"/>
      <c r="O294" s="77"/>
      <c r="P294" s="77"/>
      <c r="Q294" s="77"/>
    </row>
    <row r="295" spans="10:17" ht="15">
      <c r="J295" s="100"/>
      <c r="K295" s="77"/>
      <c r="L295" s="77"/>
      <c r="M295" s="77"/>
      <c r="N295" s="77"/>
      <c r="O295" s="77"/>
      <c r="P295" s="77"/>
      <c r="Q295" s="77"/>
    </row>
    <row r="296" spans="10:17" ht="15">
      <c r="J296" s="100"/>
      <c r="K296" s="77"/>
      <c r="L296" s="77"/>
      <c r="M296" s="77"/>
      <c r="N296" s="77"/>
      <c r="O296" s="77"/>
      <c r="P296" s="77"/>
      <c r="Q296" s="77"/>
    </row>
    <row r="297" spans="10:17" ht="15">
      <c r="J297" s="100"/>
      <c r="K297" s="77"/>
      <c r="L297" s="77"/>
      <c r="M297" s="77"/>
      <c r="N297" s="77"/>
      <c r="O297" s="77"/>
      <c r="P297" s="77"/>
      <c r="Q297" s="77"/>
    </row>
    <row r="298" spans="10:17" ht="15">
      <c r="J298" s="100"/>
      <c r="K298" s="77"/>
      <c r="L298" s="77"/>
      <c r="M298" s="77"/>
      <c r="N298" s="77"/>
      <c r="O298" s="77"/>
      <c r="P298" s="77"/>
      <c r="Q298" s="77"/>
    </row>
    <row r="299" spans="10:17" ht="15">
      <c r="J299" s="100"/>
      <c r="K299" s="77"/>
      <c r="L299" s="77"/>
      <c r="M299" s="77"/>
      <c r="N299" s="77"/>
      <c r="O299" s="77"/>
      <c r="P299" s="77"/>
      <c r="Q299" s="77"/>
    </row>
    <row r="300" spans="10:17" ht="15">
      <c r="J300" s="100"/>
      <c r="K300" s="77"/>
      <c r="L300" s="77"/>
      <c r="M300" s="77"/>
      <c r="N300" s="77"/>
      <c r="O300" s="77"/>
      <c r="P300" s="77"/>
      <c r="Q300" s="77"/>
    </row>
    <row r="301" spans="10:17" ht="15">
      <c r="J301" s="100"/>
      <c r="K301" s="77"/>
      <c r="L301" s="77"/>
      <c r="M301" s="77"/>
      <c r="N301" s="77"/>
      <c r="O301" s="77"/>
      <c r="P301" s="77"/>
      <c r="Q301" s="77"/>
    </row>
    <row r="302" spans="10:17" ht="15">
      <c r="J302" s="100"/>
      <c r="K302" s="77"/>
      <c r="L302" s="77"/>
      <c r="M302" s="77"/>
      <c r="N302" s="77"/>
      <c r="O302" s="77"/>
      <c r="P302" s="77"/>
      <c r="Q302" s="77"/>
    </row>
    <row r="303" spans="10:17" ht="15">
      <c r="J303" s="100"/>
      <c r="K303" s="77"/>
      <c r="L303" s="77"/>
      <c r="M303" s="77"/>
      <c r="N303" s="77"/>
      <c r="O303" s="77"/>
      <c r="P303" s="77"/>
      <c r="Q303" s="77"/>
    </row>
    <row r="304" spans="10:17" ht="15">
      <c r="J304" s="100"/>
      <c r="K304" s="77"/>
      <c r="L304" s="77"/>
      <c r="M304" s="77"/>
      <c r="N304" s="77"/>
      <c r="O304" s="77"/>
      <c r="P304" s="77"/>
      <c r="Q304" s="77"/>
    </row>
    <row r="305" spans="10:17" ht="15">
      <c r="J305" s="100"/>
      <c r="K305" s="77"/>
      <c r="L305" s="77"/>
      <c r="M305" s="77"/>
      <c r="N305" s="77"/>
      <c r="O305" s="77"/>
      <c r="P305" s="77"/>
      <c r="Q305" s="77"/>
    </row>
    <row r="306" spans="10:17" ht="15">
      <c r="J306" s="100"/>
      <c r="K306" s="77"/>
      <c r="L306" s="77"/>
      <c r="M306" s="77"/>
      <c r="N306" s="77"/>
      <c r="O306" s="77"/>
      <c r="P306" s="77"/>
      <c r="Q306" s="77"/>
    </row>
    <row r="307" spans="10:17" ht="15">
      <c r="J307" s="100"/>
      <c r="K307" s="77"/>
      <c r="L307" s="77"/>
      <c r="M307" s="77"/>
      <c r="N307" s="77"/>
      <c r="O307" s="77"/>
      <c r="P307" s="77"/>
      <c r="Q307" s="77"/>
    </row>
    <row r="308" spans="10:17" ht="15">
      <c r="J308" s="100"/>
      <c r="K308" s="77"/>
      <c r="L308" s="77"/>
      <c r="M308" s="77"/>
      <c r="N308" s="77"/>
      <c r="O308" s="77"/>
      <c r="P308" s="77"/>
      <c r="Q308" s="77"/>
    </row>
    <row r="309" spans="10:17" ht="15">
      <c r="J309" s="100"/>
      <c r="K309" s="77"/>
      <c r="L309" s="77"/>
      <c r="M309" s="77"/>
      <c r="N309" s="77"/>
      <c r="O309" s="77"/>
      <c r="P309" s="77"/>
      <c r="Q309" s="77"/>
    </row>
    <row r="310" spans="10:17" ht="15">
      <c r="J310" s="100"/>
      <c r="K310" s="77"/>
      <c r="L310" s="77"/>
      <c r="M310" s="77"/>
      <c r="N310" s="77"/>
      <c r="O310" s="77"/>
      <c r="P310" s="77"/>
      <c r="Q310" s="77"/>
    </row>
    <row r="311" spans="10:17" ht="15">
      <c r="J311" s="100"/>
      <c r="K311" s="77"/>
      <c r="L311" s="77"/>
      <c r="M311" s="77"/>
      <c r="N311" s="77"/>
      <c r="O311" s="77"/>
      <c r="P311" s="77"/>
      <c r="Q311" s="77"/>
    </row>
    <row r="312" spans="10:17" ht="15">
      <c r="J312" s="100"/>
      <c r="K312" s="77"/>
      <c r="L312" s="77"/>
      <c r="M312" s="77"/>
      <c r="N312" s="77"/>
      <c r="O312" s="77"/>
      <c r="P312" s="77"/>
      <c r="Q312" s="77"/>
    </row>
    <row r="313" spans="10:17" ht="15">
      <c r="J313" s="100"/>
      <c r="K313" s="77"/>
      <c r="L313" s="77"/>
      <c r="M313" s="77"/>
      <c r="N313" s="77"/>
      <c r="O313" s="77"/>
      <c r="P313" s="77"/>
      <c r="Q313" s="77"/>
    </row>
    <row r="314" spans="10:17" ht="15">
      <c r="J314" s="100"/>
      <c r="K314" s="77"/>
      <c r="L314" s="77"/>
      <c r="M314" s="77"/>
      <c r="N314" s="77"/>
      <c r="O314" s="77"/>
      <c r="P314" s="77"/>
      <c r="Q314" s="77"/>
    </row>
    <row r="315" spans="10:17" ht="15">
      <c r="J315" s="100"/>
      <c r="K315" s="77"/>
      <c r="L315" s="77"/>
      <c r="M315" s="77"/>
      <c r="N315" s="77"/>
      <c r="O315" s="77"/>
      <c r="P315" s="77"/>
      <c r="Q315" s="77"/>
    </row>
    <row r="316" spans="10:17" ht="15">
      <c r="J316" s="100"/>
      <c r="K316" s="77"/>
      <c r="L316" s="77"/>
      <c r="M316" s="77"/>
      <c r="N316" s="77"/>
      <c r="O316" s="77"/>
      <c r="P316" s="77"/>
      <c r="Q316" s="77"/>
    </row>
    <row r="317" spans="10:17" ht="15">
      <c r="J317" s="100"/>
      <c r="K317" s="77"/>
      <c r="L317" s="77"/>
      <c r="M317" s="77"/>
      <c r="N317" s="77"/>
      <c r="O317" s="77"/>
      <c r="P317" s="77"/>
      <c r="Q317" s="77"/>
    </row>
    <row r="318" spans="10:17" ht="15">
      <c r="J318" s="100"/>
      <c r="K318" s="77"/>
      <c r="L318" s="77"/>
      <c r="M318" s="77"/>
      <c r="N318" s="77"/>
      <c r="O318" s="77"/>
      <c r="P318" s="77"/>
      <c r="Q318" s="77"/>
    </row>
    <row r="319" spans="10:17" ht="15">
      <c r="J319" s="100"/>
      <c r="K319" s="77"/>
      <c r="L319" s="77"/>
      <c r="M319" s="77"/>
      <c r="N319" s="77"/>
      <c r="O319" s="77"/>
      <c r="P319" s="77"/>
      <c r="Q319" s="77"/>
    </row>
    <row r="320" spans="10:17" ht="15">
      <c r="J320" s="100"/>
      <c r="K320" s="77"/>
      <c r="L320" s="77"/>
      <c r="M320" s="77"/>
      <c r="N320" s="77"/>
      <c r="O320" s="77"/>
      <c r="P320" s="77"/>
      <c r="Q320" s="77"/>
    </row>
    <row r="321" spans="10:17" ht="15">
      <c r="J321" s="100"/>
      <c r="K321" s="77"/>
      <c r="L321" s="77"/>
      <c r="M321" s="77"/>
      <c r="N321" s="77"/>
      <c r="O321" s="77"/>
      <c r="P321" s="77"/>
      <c r="Q321" s="77"/>
    </row>
    <row r="322" spans="10:17" ht="15">
      <c r="J322" s="100"/>
      <c r="K322" s="77"/>
      <c r="L322" s="77"/>
      <c r="M322" s="77"/>
      <c r="N322" s="77"/>
      <c r="O322" s="77"/>
      <c r="P322" s="77"/>
      <c r="Q322" s="77"/>
    </row>
    <row r="323" spans="10:17" ht="15">
      <c r="J323" s="100"/>
      <c r="K323" s="77"/>
      <c r="L323" s="77"/>
      <c r="M323" s="77"/>
      <c r="N323" s="77"/>
      <c r="O323" s="77"/>
      <c r="P323" s="77"/>
      <c r="Q323" s="77"/>
    </row>
    <row r="324" spans="10:17" ht="15">
      <c r="J324" s="100"/>
      <c r="K324" s="77"/>
      <c r="L324" s="77"/>
      <c r="M324" s="77"/>
      <c r="N324" s="77"/>
      <c r="O324" s="77"/>
      <c r="P324" s="77"/>
      <c r="Q324" s="77"/>
    </row>
    <row r="325" spans="10:17" ht="15">
      <c r="J325" s="100"/>
      <c r="K325" s="77"/>
      <c r="L325" s="77"/>
      <c r="M325" s="77"/>
      <c r="N325" s="77"/>
      <c r="O325" s="77"/>
      <c r="P325" s="77"/>
      <c r="Q325" s="77"/>
    </row>
    <row r="326" spans="10:17" ht="15">
      <c r="J326" s="100"/>
      <c r="K326" s="77"/>
      <c r="L326" s="77"/>
      <c r="M326" s="77"/>
      <c r="N326" s="77"/>
      <c r="O326" s="77"/>
      <c r="P326" s="77"/>
      <c r="Q326" s="77"/>
    </row>
    <row r="327" spans="10:17" ht="15">
      <c r="J327" s="100"/>
      <c r="K327" s="77"/>
      <c r="L327" s="77"/>
      <c r="M327" s="77"/>
      <c r="N327" s="77"/>
      <c r="O327" s="77"/>
      <c r="P327" s="77"/>
      <c r="Q327" s="77"/>
    </row>
    <row r="328" spans="10:17" ht="15">
      <c r="J328" s="100"/>
      <c r="K328" s="77"/>
      <c r="L328" s="77"/>
      <c r="M328" s="77"/>
      <c r="N328" s="77"/>
      <c r="O328" s="77"/>
      <c r="P328" s="77"/>
      <c r="Q328" s="77"/>
    </row>
    <row r="329" spans="10:17" ht="15">
      <c r="J329" s="100"/>
      <c r="K329" s="77"/>
      <c r="L329" s="77"/>
      <c r="M329" s="77"/>
      <c r="N329" s="77"/>
      <c r="O329" s="77"/>
      <c r="P329" s="77"/>
      <c r="Q329" s="77"/>
    </row>
    <row r="330" spans="10:17" ht="15">
      <c r="J330" s="100"/>
      <c r="K330" s="77"/>
      <c r="L330" s="77"/>
      <c r="M330" s="77"/>
      <c r="N330" s="77"/>
      <c r="O330" s="77"/>
      <c r="P330" s="77"/>
      <c r="Q330" s="77"/>
    </row>
    <row r="331" spans="10:17" ht="15">
      <c r="J331" s="100"/>
      <c r="K331" s="77"/>
      <c r="L331" s="77"/>
      <c r="M331" s="77"/>
      <c r="N331" s="77"/>
      <c r="O331" s="77"/>
      <c r="P331" s="77"/>
      <c r="Q331" s="77"/>
    </row>
    <row r="332" spans="10:17" ht="15">
      <c r="J332" s="100"/>
      <c r="K332" s="77"/>
      <c r="L332" s="77"/>
      <c r="M332" s="77"/>
      <c r="N332" s="77"/>
      <c r="O332" s="77"/>
      <c r="P332" s="77"/>
      <c r="Q332" s="77"/>
    </row>
    <row r="333" spans="10:17" ht="15">
      <c r="J333" s="100"/>
      <c r="K333" s="77"/>
      <c r="L333" s="77"/>
      <c r="M333" s="77"/>
      <c r="N333" s="77"/>
      <c r="O333" s="77"/>
      <c r="P333" s="77"/>
      <c r="Q333" s="77"/>
    </row>
    <row r="334" spans="10:17" ht="15">
      <c r="J334" s="100"/>
      <c r="K334" s="77"/>
      <c r="L334" s="77"/>
      <c r="M334" s="77"/>
      <c r="N334" s="77"/>
      <c r="O334" s="77"/>
      <c r="P334" s="77"/>
      <c r="Q334" s="77"/>
    </row>
    <row r="335" spans="10:17" ht="15">
      <c r="J335" s="100"/>
      <c r="K335" s="77"/>
      <c r="L335" s="77"/>
      <c r="M335" s="77"/>
      <c r="N335" s="77"/>
      <c r="O335" s="77"/>
      <c r="P335" s="77"/>
      <c r="Q335" s="77"/>
    </row>
    <row r="336" spans="10:17" ht="15">
      <c r="J336" s="100"/>
      <c r="K336" s="77"/>
      <c r="L336" s="77"/>
      <c r="M336" s="77"/>
      <c r="N336" s="77"/>
      <c r="O336" s="77"/>
      <c r="P336" s="77"/>
      <c r="Q336" s="77"/>
    </row>
    <row r="337" spans="10:17" ht="15">
      <c r="J337" s="100"/>
      <c r="K337" s="77"/>
      <c r="L337" s="77"/>
      <c r="M337" s="77"/>
      <c r="N337" s="77"/>
      <c r="O337" s="77"/>
      <c r="P337" s="77"/>
      <c r="Q337" s="77"/>
    </row>
    <row r="338" spans="10:17" ht="15">
      <c r="J338" s="100"/>
      <c r="K338" s="77"/>
      <c r="L338" s="77"/>
      <c r="M338" s="77"/>
      <c r="N338" s="77"/>
      <c r="O338" s="77"/>
      <c r="P338" s="77"/>
      <c r="Q338" s="77"/>
    </row>
    <row r="339" spans="10:17" ht="15">
      <c r="J339" s="100"/>
      <c r="K339" s="77"/>
      <c r="L339" s="77"/>
      <c r="M339" s="77"/>
      <c r="N339" s="77"/>
      <c r="O339" s="77"/>
      <c r="P339" s="77"/>
      <c r="Q339" s="77"/>
    </row>
    <row r="340" spans="10:17" ht="15">
      <c r="J340" s="100"/>
      <c r="K340" s="77"/>
      <c r="L340" s="77"/>
      <c r="M340" s="77"/>
      <c r="N340" s="77"/>
      <c r="O340" s="77"/>
      <c r="P340" s="77"/>
      <c r="Q340" s="77"/>
    </row>
    <row r="341" spans="10:17" ht="15">
      <c r="J341" s="100"/>
      <c r="K341" s="77"/>
      <c r="L341" s="77"/>
      <c r="M341" s="77"/>
      <c r="N341" s="77"/>
      <c r="O341" s="77"/>
      <c r="P341" s="77"/>
      <c r="Q341" s="77"/>
    </row>
    <row r="342" spans="10:17" ht="15">
      <c r="J342" s="100"/>
      <c r="K342" s="77"/>
      <c r="L342" s="77"/>
      <c r="M342" s="77"/>
      <c r="N342" s="77"/>
      <c r="O342" s="77"/>
      <c r="P342" s="77"/>
      <c r="Q342" s="77"/>
    </row>
    <row r="343" spans="10:17" ht="15">
      <c r="J343" s="100"/>
      <c r="K343" s="77"/>
      <c r="L343" s="77"/>
      <c r="M343" s="77"/>
      <c r="N343" s="77"/>
      <c r="O343" s="77"/>
      <c r="P343" s="77"/>
      <c r="Q343" s="77"/>
    </row>
    <row r="344" spans="10:17" ht="15">
      <c r="J344" s="100"/>
      <c r="K344" s="77"/>
      <c r="L344" s="77"/>
      <c r="M344" s="77"/>
      <c r="N344" s="77"/>
      <c r="O344" s="77"/>
      <c r="P344" s="77"/>
      <c r="Q344" s="77"/>
    </row>
    <row r="345" spans="10:17" ht="15">
      <c r="J345" s="100"/>
      <c r="K345" s="77"/>
      <c r="L345" s="77"/>
      <c r="M345" s="77"/>
      <c r="N345" s="77"/>
      <c r="O345" s="77"/>
      <c r="P345" s="77"/>
      <c r="Q345" s="77"/>
    </row>
    <row r="346" spans="10:17" ht="15">
      <c r="J346" s="100"/>
      <c r="K346" s="77"/>
      <c r="L346" s="77"/>
      <c r="M346" s="77"/>
      <c r="N346" s="77"/>
      <c r="O346" s="77"/>
      <c r="P346" s="77"/>
      <c r="Q346" s="77"/>
    </row>
    <row r="347" spans="10:17" ht="15">
      <c r="J347" s="100"/>
      <c r="K347" s="77"/>
      <c r="L347" s="77"/>
      <c r="M347" s="77"/>
      <c r="N347" s="77"/>
      <c r="O347" s="77"/>
      <c r="P347" s="77"/>
      <c r="Q347" s="77"/>
    </row>
    <row r="348" spans="10:17" ht="15">
      <c r="J348" s="100"/>
      <c r="K348" s="77"/>
      <c r="L348" s="77"/>
      <c r="M348" s="77"/>
      <c r="N348" s="77"/>
      <c r="O348" s="77"/>
      <c r="P348" s="77"/>
      <c r="Q348" s="77"/>
    </row>
    <row r="349" spans="10:17" ht="15">
      <c r="J349" s="100"/>
      <c r="K349" s="77"/>
      <c r="L349" s="77"/>
      <c r="M349" s="77"/>
      <c r="N349" s="77"/>
      <c r="O349" s="77"/>
      <c r="P349" s="77"/>
      <c r="Q349" s="77"/>
    </row>
    <row r="350" spans="10:17" ht="15">
      <c r="J350" s="100"/>
      <c r="K350" s="77"/>
      <c r="L350" s="77"/>
      <c r="M350" s="77"/>
      <c r="N350" s="77"/>
      <c r="O350" s="77"/>
      <c r="P350" s="77"/>
      <c r="Q350" s="77"/>
    </row>
  </sheetData>
  <mergeCells count="23">
    <mergeCell ref="A205:J208"/>
    <mergeCell ref="A211:J214"/>
    <mergeCell ref="P158:Q158"/>
    <mergeCell ref="J158:K158"/>
    <mergeCell ref="L158:M158"/>
    <mergeCell ref="P7:Q7"/>
    <mergeCell ref="A1:I1"/>
    <mergeCell ref="A2:I2"/>
    <mergeCell ref="A3:I3"/>
    <mergeCell ref="A4:I4"/>
    <mergeCell ref="A5:I5"/>
    <mergeCell ref="A6:E6"/>
    <mergeCell ref="F6:I6"/>
    <mergeCell ref="J7:K7"/>
    <mergeCell ref="L7:M7"/>
    <mergeCell ref="N7:O7"/>
    <mergeCell ref="J157:K157"/>
    <mergeCell ref="L157:M157"/>
    <mergeCell ref="A8:I8"/>
    <mergeCell ref="N157:O157"/>
    <mergeCell ref="A202:E202"/>
    <mergeCell ref="N158:O158"/>
    <mergeCell ref="A157:I15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LOTE 1 AGRICOLA</vt:lpstr>
      <vt:lpstr>LOTE 2 PECUARIO</vt:lpstr>
      <vt:lpstr>LOTE 3 AGROINDUSTRIA</vt:lpstr>
      <vt:lpstr>'LOTE 1 AGRICOLA'!Área_de_impresión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Servicio.tunja Agroautomotora</dc:creator>
  <cp:lastModifiedBy>Usuario</cp:lastModifiedBy>
  <cp:lastPrinted>2025-03-25T22:22:08Z</cp:lastPrinted>
  <dcterms:created xsi:type="dcterms:W3CDTF">2025-03-18T21:06:27Z</dcterms:created>
  <dcterms:modified xsi:type="dcterms:W3CDTF">2026-06-17T17:33:25Z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2025-03-19T13:36:57Z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1a41cfd8-97b7-48c2-86f2-f5db3101f1c8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