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3.xml" ContentType="application/vnd.openxmlformats-officedocument.drawing+xml"/>
  <Override PartName="/xl/ctrlProps/ctrlProp16.xml" ContentType="application/vnd.ms-excel.controlpropertie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mc:AlternateContent xmlns:mc="http://schemas.openxmlformats.org/markup-compatibility/2006">
    <mc:Choice Requires="x15">
      <x15ac:absPath xmlns:x15ac="http://schemas.microsoft.com/office/spreadsheetml/2010/11/ac" url="https://etbcsj-my.sharepoint.com/personal/gsanchep_cendoj_ramajudicial_gov_co/Documents/2026/CONTROL ACCESO RIVER/"/>
    </mc:Choice>
  </mc:AlternateContent>
  <xr:revisionPtr revIDLastSave="174" documentId="8_{4669FB26-4791-4795-8BF3-8E2127A86636}" xr6:coauthVersionLast="47" xr6:coauthVersionMax="47" xr10:uidLastSave="{1A4EE18B-7B45-4D0E-A297-FE37A516E068}"/>
  <bookViews>
    <workbookView xWindow="-120" yWindow="-120" windowWidth="29040" windowHeight="15840" firstSheet="1" activeTab="1" xr2:uid="{00000000-000D-0000-FFFF-FFFF00000000}"/>
  </bookViews>
  <sheets>
    <sheet name="Ficha Avance" sheetId="3" state="hidden" r:id="rId1"/>
    <sheet name="Inf. Supervisión AFCJ" sheetId="2" r:id="rId2"/>
    <sheet name="Hoja1" sheetId="6" state="hidden" r:id="rId3"/>
    <sheet name="Control de pagos" sheetId="5" state="hidden" r:id="rId4"/>
    <sheet name="Datos" sheetId="4" r:id="rId5"/>
  </sheets>
  <definedNames>
    <definedName name="_xlnm.Print_Area" localSheetId="3">'Control de pagos'!$A$1:$S$74</definedName>
    <definedName name="_xlnm.Print_Area" localSheetId="0">'Ficha Avance'!$A$1:$L$108</definedName>
    <definedName name="_xlnm.Print_Area" localSheetId="1">'Inf. Supervisión AFCJ'!$A$1:$L$96</definedName>
    <definedName name="_xlnm.Print_Titles" localSheetId="0">'Ficha Avance'!$1:$4</definedName>
    <definedName name="_xlnm.Print_Titles" localSheetId="1">'Inf. Supervisión AFCJ'!$1:$2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2" i="2" l="1"/>
  <c r="D34" i="2" s="1"/>
  <c r="F44" i="2"/>
  <c r="I29" i="2"/>
  <c r="H48" i="2" l="1"/>
  <c r="L44" i="2"/>
  <c r="K30" i="2"/>
  <c r="E30" i="2"/>
  <c r="H71" i="2" l="1"/>
  <c r="H87" i="2" s="1"/>
  <c r="J29" i="2" l="1"/>
  <c r="J30" i="2" s="1"/>
  <c r="L29" i="2"/>
  <c r="H30" i="2" l="1"/>
  <c r="I30" i="2" l="1"/>
  <c r="L30" i="2"/>
  <c r="D35" i="2" l="1"/>
  <c r="K32" i="2" s="1"/>
  <c r="A4" i="6"/>
  <c r="H22" i="5" l="1"/>
  <c r="H48" i="5" s="1"/>
  <c r="H23" i="5"/>
  <c r="H49" i="5" l="1"/>
  <c r="H47" i="5"/>
  <c r="H46" i="5"/>
  <c r="H45" i="5"/>
  <c r="H44" i="5"/>
  <c r="H43" i="5"/>
  <c r="H42" i="5"/>
  <c r="H41" i="5"/>
  <c r="H40" i="5"/>
  <c r="H39" i="5"/>
  <c r="H38" i="5"/>
  <c r="H37" i="5"/>
  <c r="H36" i="5"/>
  <c r="B48" i="5"/>
  <c r="C48" i="5"/>
  <c r="D48" i="5"/>
  <c r="E48" i="5"/>
  <c r="F48" i="5"/>
  <c r="B49" i="5"/>
  <c r="C49" i="5"/>
  <c r="D49" i="5"/>
  <c r="E49" i="5"/>
  <c r="F49" i="5"/>
  <c r="I9" i="5"/>
  <c r="I8" i="5"/>
  <c r="D10" i="5"/>
  <c r="D9" i="5"/>
  <c r="B8" i="5"/>
  <c r="F3" i="5"/>
  <c r="F2" i="5"/>
  <c r="C6" i="5"/>
  <c r="C5" i="5"/>
  <c r="O76" i="3"/>
  <c r="P76" i="3"/>
  <c r="O77" i="3"/>
  <c r="O78" i="3"/>
  <c r="O82" i="3"/>
  <c r="O84" i="3"/>
  <c r="D47" i="2"/>
  <c r="N82" i="3" l="1"/>
  <c r="N77" i="3"/>
  <c r="N76" i="3"/>
  <c r="N84" i="3"/>
  <c r="N78" i="3"/>
  <c r="A44" i="2"/>
  <c r="J59" i="3" l="1"/>
  <c r="C71" i="3"/>
  <c r="G32" i="2"/>
  <c r="K71" i="3"/>
  <c r="A10" i="4"/>
  <c r="H36" i="3"/>
  <c r="H38" i="3"/>
  <c r="H39" i="3"/>
  <c r="B9" i="3"/>
  <c r="E23" i="2" l="1"/>
  <c r="D33" i="2" s="1"/>
  <c r="J35" i="2" l="1"/>
  <c r="L71" i="2"/>
  <c r="H39" i="2"/>
  <c r="H42" i="2"/>
  <c r="H41" i="2"/>
  <c r="H40" i="2"/>
  <c r="H43" i="2"/>
  <c r="A5" i="2"/>
  <c r="H33" i="5"/>
  <c r="H32" i="5"/>
  <c r="H31" i="5"/>
  <c r="H30" i="5"/>
  <c r="H29" i="5"/>
  <c r="H28" i="5"/>
  <c r="H27" i="5"/>
  <c r="H26" i="5"/>
  <c r="H25" i="5"/>
  <c r="H24" i="5"/>
  <c r="H44" i="2" l="1"/>
  <c r="H40" i="3"/>
  <c r="E35" i="2" l="1"/>
  <c r="E42" i="3"/>
  <c r="J17" i="3" l="1"/>
  <c r="D71" i="3" l="1"/>
  <c r="E59" i="3" l="1"/>
  <c r="E60" i="3" l="1"/>
  <c r="L71"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tc={C7F073BE-BE88-4ADC-B7D2-F60DA66E34A5}</author>
  </authors>
  <commentList>
    <comment ref="B19" authorId="0" shapeId="0" xr:uid="{00000000-0006-0000-0200-000001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incluir rubro a nivel de contabilización y uso.</t>
      </text>
    </comment>
  </commentList>
</comments>
</file>

<file path=xl/sharedStrings.xml><?xml version="1.0" encoding="utf-8"?>
<sst xmlns="http://schemas.openxmlformats.org/spreadsheetml/2006/main" count="558" uniqueCount="411">
  <si>
    <t xml:space="preserve">Dirección Ejecutiva de Administración Judicial </t>
  </si>
  <si>
    <t>SIGCMA</t>
  </si>
  <si>
    <t>FICHA DE AVANCE DE EJECUCIÓN DE CONTRATO</t>
  </si>
  <si>
    <t>A. INFORMACIÓN GENERAL</t>
  </si>
  <si>
    <t>Entidad</t>
  </si>
  <si>
    <t>NACION -CONSEJO SUPERIOR DE LA JUDICATURA</t>
  </si>
  <si>
    <t>Contrato / Convenio</t>
  </si>
  <si>
    <t>No. interno</t>
  </si>
  <si>
    <t>082 DE 2023</t>
  </si>
  <si>
    <t>Fecha reporte</t>
  </si>
  <si>
    <t xml:space="preserve">Ficha No. </t>
  </si>
  <si>
    <t xml:space="preserve">No. SECOP o TVEC </t>
  </si>
  <si>
    <t>CO1.PCCNTR.5293634</t>
  </si>
  <si>
    <t xml:space="preserve">Supervisor(a) AFCJ </t>
  </si>
  <si>
    <t>RODRIGO JOSE ZABALETA BAÑOL</t>
  </si>
  <si>
    <r>
      <t xml:space="preserve">Fecha
</t>
    </r>
    <r>
      <rPr>
        <sz val="8"/>
        <rFont val="Arial"/>
        <family val="2"/>
      </rPr>
      <t>(AAAA-MM-DD)</t>
    </r>
  </si>
  <si>
    <t>Suscripción</t>
  </si>
  <si>
    <t>18 de agosto de 2023</t>
  </si>
  <si>
    <t>Supervisión Técnica</t>
  </si>
  <si>
    <t>Unidad Responsable</t>
  </si>
  <si>
    <t>División de Mantenimiento y Mejoramiento</t>
  </si>
  <si>
    <r>
      <t>Inicio</t>
    </r>
    <r>
      <rPr>
        <sz val="8"/>
        <rFont val="Arial"/>
        <family val="2"/>
      </rPr>
      <t xml:space="preserve"> </t>
    </r>
  </si>
  <si>
    <t>31 de agosto de 2023</t>
  </si>
  <si>
    <t>Nombre supervisor(a)</t>
  </si>
  <si>
    <t>Néstor Andrés Sánchez Hernández</t>
  </si>
  <si>
    <r>
      <t xml:space="preserve">Terminación 
</t>
    </r>
    <r>
      <rPr>
        <sz val="8"/>
        <rFont val="Arial"/>
        <family val="2"/>
      </rPr>
      <t>(inicialmente pactada)</t>
    </r>
  </si>
  <si>
    <r>
      <t xml:space="preserve">Interventoría
</t>
    </r>
    <r>
      <rPr>
        <sz val="8"/>
        <rFont val="Arial"/>
        <family val="2"/>
      </rPr>
      <t>(si aplica)</t>
    </r>
  </si>
  <si>
    <t>No aplica</t>
  </si>
  <si>
    <r>
      <t xml:space="preserve">Terminación definitiva
</t>
    </r>
    <r>
      <rPr>
        <sz val="8"/>
        <rFont val="Arial"/>
        <family val="2"/>
      </rPr>
      <t>(incluídas prórrogas, si aplica)</t>
    </r>
  </si>
  <si>
    <t>Contratista</t>
  </si>
  <si>
    <t>Razón social</t>
  </si>
  <si>
    <t>DETECTA CORP S.A.</t>
  </si>
  <si>
    <t>Plazo inicial</t>
  </si>
  <si>
    <t>NIT</t>
  </si>
  <si>
    <t>Plazo final</t>
  </si>
  <si>
    <t>Modalidad de Selección</t>
  </si>
  <si>
    <t>CONTRATACIÓN DIRECTA</t>
  </si>
  <si>
    <t>Valor Inicial</t>
  </si>
  <si>
    <t>No. proceso de selección</t>
  </si>
  <si>
    <t>CD-045-2023</t>
  </si>
  <si>
    <r>
      <t xml:space="preserve">Valor total </t>
    </r>
    <r>
      <rPr>
        <sz val="8"/>
        <color theme="5" tint="-0.499984740745262"/>
        <rFont val="Arial"/>
        <family val="2"/>
      </rPr>
      <t>(Incluídas adiciones)</t>
    </r>
  </si>
  <si>
    <t>Pertenece al Plan Operativo</t>
  </si>
  <si>
    <t>SI</t>
  </si>
  <si>
    <t>NO</t>
  </si>
  <si>
    <t>% Avance</t>
  </si>
  <si>
    <t>Ejecución presupuestal</t>
  </si>
  <si>
    <t>Link consulta en SECOP o TVEC</t>
  </si>
  <si>
    <t>Tiempo</t>
  </si>
  <si>
    <r>
      <t>Entregables</t>
    </r>
    <r>
      <rPr>
        <sz val="8"/>
        <rFont val="Arial"/>
        <family val="2"/>
      </rPr>
      <t xml:space="preserve"> (si aplica)</t>
    </r>
  </si>
  <si>
    <t xml:space="preserve">Objeto </t>
  </si>
  <si>
    <t>Prestar el servicio de mantenimiento integral para los equipos de rayos X marca Smith Detection y el arco detector de metales marca CEIA</t>
  </si>
  <si>
    <t>Lugar de ejecución</t>
  </si>
  <si>
    <t>Bogotá D.C.</t>
  </si>
  <si>
    <t>Póliza No.</t>
  </si>
  <si>
    <t>33-44-101238863</t>
  </si>
  <si>
    <t>Aseguradora</t>
  </si>
  <si>
    <t>Vigencia</t>
  </si>
  <si>
    <t>Amparos</t>
  </si>
  <si>
    <t>Desde</t>
  </si>
  <si>
    <t>Hasta</t>
  </si>
  <si>
    <t>Fecha aprobación</t>
  </si>
  <si>
    <t>Mundial de Seguros S.A.</t>
  </si>
  <si>
    <t>Cumplimiento</t>
  </si>
  <si>
    <t>Pago de salarios, prestaciones sociales legales e indemnizaciones laborales.</t>
  </si>
  <si>
    <t>Calidad del servicio</t>
  </si>
  <si>
    <t>Calidad de los bienes</t>
  </si>
  <si>
    <t>Modificaciones a la póliza</t>
  </si>
  <si>
    <t>Tipo de modificación</t>
  </si>
  <si>
    <t>Fecha</t>
  </si>
  <si>
    <t>Observaciones</t>
  </si>
  <si>
    <t xml:space="preserve">B. MODIFICACIONES </t>
  </si>
  <si>
    <t xml:space="preserve">Tipo </t>
  </si>
  <si>
    <t>Modificación No.</t>
  </si>
  <si>
    <t>No. SECOP o TVEC</t>
  </si>
  <si>
    <r>
      <t xml:space="preserve">Valor
</t>
    </r>
    <r>
      <rPr>
        <sz val="8"/>
        <rFont val="Arial"/>
        <family val="2"/>
      </rPr>
      <t>(Si aplica)</t>
    </r>
  </si>
  <si>
    <r>
      <t xml:space="preserve">Desde
</t>
    </r>
    <r>
      <rPr>
        <sz val="6"/>
        <rFont val="Arial"/>
        <family val="2"/>
      </rPr>
      <t>(AAAA-MM-DD)</t>
    </r>
    <r>
      <rPr>
        <b/>
        <sz val="6"/>
        <rFont val="Arial"/>
        <family val="2"/>
      </rPr>
      <t xml:space="preserve"> </t>
    </r>
  </si>
  <si>
    <r>
      <t xml:space="preserve">Hasta
</t>
    </r>
    <r>
      <rPr>
        <sz val="6"/>
        <rFont val="Arial"/>
        <family val="2"/>
      </rPr>
      <t>(AAAA-MM-DD)</t>
    </r>
  </si>
  <si>
    <r>
      <t xml:space="preserve">Comentarios / Observaciones
</t>
    </r>
    <r>
      <rPr>
        <sz val="6"/>
        <rFont val="Arial"/>
        <family val="2"/>
      </rPr>
      <t>(Registrar #RP, #CDP y Unidad Ejecutora, en caso de adiciones o reducciones)</t>
    </r>
  </si>
  <si>
    <t>ADICIÓN</t>
  </si>
  <si>
    <t>PRÓRROGA</t>
  </si>
  <si>
    <t>-</t>
  </si>
  <si>
    <t>OTROSÍ</t>
  </si>
  <si>
    <t>REDUCCIÓN</t>
  </si>
  <si>
    <t>Total adiciones</t>
  </si>
  <si>
    <t>C. INFORMACIÓN PRESUPUESTAL</t>
  </si>
  <si>
    <t>Unidad Ejecutora</t>
  </si>
  <si>
    <t>CDP</t>
  </si>
  <si>
    <r>
      <t xml:space="preserve">Rubro(s) </t>
    </r>
    <r>
      <rPr>
        <sz val="7"/>
        <color rgb="FF000000"/>
        <rFont val="Arial"/>
        <family val="2"/>
      </rPr>
      <t>(Posición catálogo del gasto)</t>
    </r>
  </si>
  <si>
    <t>Valor CDP</t>
  </si>
  <si>
    <t>Movimientos</t>
  </si>
  <si>
    <t>Registro Presupuestal</t>
  </si>
  <si>
    <t>No.</t>
  </si>
  <si>
    <t>Valor</t>
  </si>
  <si>
    <t>02 - CONSEJO SUPERIOR DE LA JUDICATURA</t>
  </si>
  <si>
    <t>A-02-02-02-008-007 SERVICIOS DE 
MANTENIMIENTO, REPARACIÓN E INSTALACIÓN 
(EXCEPTO SERVICIOS DE CONSTRUCCIÓN</t>
  </si>
  <si>
    <t>N/A</t>
  </si>
  <si>
    <t>03 - CORTE SUPREMA DE JUSTICIA</t>
  </si>
  <si>
    <t>04 - CONSEJO DE ESTADO</t>
  </si>
  <si>
    <t>05 - CORTE CONSTITUCIONAL</t>
  </si>
  <si>
    <t>09 - COMISIÓN NACIONAL DE DISCIPLINA JUDICIAL</t>
  </si>
  <si>
    <t>TOTAL</t>
  </si>
  <si>
    <t>D. AVANCE EJECUCIÓN PRESUPUESTAL</t>
  </si>
  <si>
    <r>
      <t>Total pagado a la fecha</t>
    </r>
    <r>
      <rPr>
        <b/>
        <sz val="9"/>
        <color theme="5" tint="-0.499984740745262"/>
        <rFont val="Arial"/>
        <family val="2"/>
      </rPr>
      <t xml:space="preserve"> </t>
    </r>
    <r>
      <rPr>
        <sz val="9"/>
        <color theme="5" tint="-0.499984740745262"/>
        <rFont val="Arial"/>
        <family val="2"/>
      </rPr>
      <t>(incluido anticipo)</t>
    </r>
  </si>
  <si>
    <t>Valor anticipo</t>
  </si>
  <si>
    <t>Saldo por pagar a la fecha</t>
  </si>
  <si>
    <t>Fecha pago anticipo</t>
  </si>
  <si>
    <t>I. PAGOS REALIZADOS SIIF NACIÓN</t>
  </si>
  <si>
    <r>
      <t>II. AMORTIZACIÓN ANTICIPO</t>
    </r>
    <r>
      <rPr>
        <sz val="8"/>
        <rFont val="Arial"/>
        <family val="2"/>
      </rPr>
      <t xml:space="preserve"> (si aplica)</t>
    </r>
  </si>
  <si>
    <r>
      <t xml:space="preserve">No. OP </t>
    </r>
    <r>
      <rPr>
        <sz val="8"/>
        <rFont val="Arial"/>
        <family val="2"/>
      </rPr>
      <t>(SIIF)</t>
    </r>
  </si>
  <si>
    <t>Fecha OP</t>
  </si>
  <si>
    <t xml:space="preserve">Valor </t>
  </si>
  <si>
    <t>% ejecución</t>
  </si>
  <si>
    <t>Factura(s) No.</t>
  </si>
  <si>
    <t xml:space="preserve">Fecha </t>
  </si>
  <si>
    <t>Soporte / actividad</t>
  </si>
  <si>
    <t>%</t>
  </si>
  <si>
    <t>Total pagos SIIF</t>
  </si>
  <si>
    <t>Total amortizado</t>
  </si>
  <si>
    <r>
      <t xml:space="preserve">E. AVANCE DE EJECUCIÓN </t>
    </r>
    <r>
      <rPr>
        <sz val="10"/>
        <rFont val="Arial"/>
        <family val="2"/>
      </rPr>
      <t>(Tiempo)</t>
    </r>
  </si>
  <si>
    <t>Obligaciones del contratista</t>
  </si>
  <si>
    <t>Obligación(es) específica(s) (No.)</t>
  </si>
  <si>
    <r>
      <t xml:space="preserve">Actividades realizadas para el cumplimiento de las obligaciones 
</t>
    </r>
    <r>
      <rPr>
        <sz val="7"/>
        <rFont val="Arial"/>
        <family val="2"/>
      </rPr>
      <t>(Soportes, entregables, productos, evidencias, etc.)</t>
    </r>
  </si>
  <si>
    <t>Factura relacionada</t>
  </si>
  <si>
    <t>RP a afectar</t>
  </si>
  <si>
    <t>Fecha de reporte
(AAAA-MM-DD)</t>
  </si>
  <si>
    <t>Diferencia entre la fecha de reporte y la fecha de inicio</t>
  </si>
  <si>
    <t>Diferencia entre la fecha de terminación definitiva y la fecha de inicio</t>
  </si>
  <si>
    <t>Periodo facturado</t>
  </si>
  <si>
    <t>1. Obrar con buena fe en las distintas etapas contractuales evitando las dilaciones y tropiezos que puedan presentarse y obligándose no sólo a lo pactado expresamente en el presente contrato, sino a todo lo que corresponda a la naturaleza del mismo, según la ley, la costumbre o la equidad natural. 2. No acceder a peticiones o amenazas de quienes actúen por fuera de la ley, con el fin de obligarlos a hacer u omitir algún acto o hecho. Cuando una situación así se presente, el Contratista debe informar inmediatamente su ocurrencia a la Entidad y a las demás autoridades competentes. 3. Constituir las garantías requeridas por la Nación – Consejo Superior de la Judicatura, en los términos del Decreto 1082 de 2015 y solicitar la ampliación o modificación de las garantías en el evento de presentarse alguna adición o prórroga o suspensión del contrato. Así como informar a la aseguradora sobre las suspensiones y reanudaciones que se llegaran a presentar, dentro de los 5 días hábiles siguientes a su suscripción. 4. Garantizar la calidad del servicio objeto del contrato y responder por ello de conformidad con lo establecido por el numeral 4 del artículo 5 de la Ley 80 de 1993. 5. Cumplir el objeto contractual, en los tiempos establecidos, obedeciendo las condiciones y características señaladas en el estudio previo y la oferta respecto del servicio contratado. 6. Informar toda suspensión y reinicio del contrato a la compañía aseguradora, a efectos de prorrogar la vigencia de las pólizas. 7. Asumir todos los gastos que se ocasionen en relación con la ejecución del contrato. 8. Designar y mantener a su costa, durante todo el período de ejecución del contrato, al personal idóneo solicitado en el proceso y demás profesionales y personal de apoyo que se requiera para la correcta y normal ejecución del contrato. 9. Tomar las previsiones necesarias e indispensables para garantizar la seguridad industrial del personal a su cargo o servicio, de acuerdo con las reglamentaciones vigentes. 10. Pagar oportunamente los salarios y prestaciones sociales a todo el personal empleado en la ejecución del contrato y, en general, dar estricto cumplimiento a la totalidad de obligaciones con el sistema integral de seguridad social y aportes parafiscales derivadas de la ejecución del contrato. El incumplimiento de estas obligaciones por parte del contratista para con sus empleados podrá generar la imposición de multas sucesivas, de conformidad con lo establecido en el artículo 23 de la Ley 1150 de 2007. 11. Entregar los documentos requeridos para el pago de conformidad con la forma de pago estipulada en el presente contrato. 12. Suministrar a la Dirección Ejecutiva de Administración Judicial para la realización de cada pago derivado del contrato y a la finalización del mismo, la información que acredite el pago de las obligaciones con el sistema integral de seguridad. 13. Reportar de forma inmediata a la Dirección Ejecutiva de Administración Judicial - DEAJ - cualquier novedad o anomalía presentada en la continuidad y correcta prestación del servicio. El incidente debe ser comunicado al supervisor del contrato por escrito por los medios tecnológicos disponibles. 14. Suministrar al Consejo Superior de la Judicatura - Dirección Ejecutiva de Administración Judicial y al supervisor, cuando lo soliciten, informe sobre cualquier aspecto del contrato, para verificar el correcto y oportuno cumplimiento de las obligaciones que contrae. 15. Suministrar al supervisor del contrato la información necesaria para elaborar el proyecto de acta de liquidación del mismo, dentro de los cuatro (4) meses siguientes a la terminación del contrato, conforme a lo establecido en el artículo 11 Ley 1150 de 2007. 16. Realizar el mantenimiento preventivo y correctivo de acuerdo con los procedimientos técnicos establecidos en las especificaciones técnicas del Proceso de Selección CD-045-2023 y en la oferta presentada, de acuerdo con los tiempos establecido en el cronograma aprobado por el Supervisor del Contrato. 17. Atender de lunes a domingo, las solicitudes de mantenimiento correctivo con un tiempo de respuesta no superior a cuatro (4) horas. 18. Ejecutar las labores contratadas con personal experimentado, especializado, certificado y calificado por DETECTA CORP, SMITHS DETECTION INC. y CEIA. para intervenir equipos de la marca y características del estudio previo. 19. Mantener a los técnicos certificados y aprobados por fábrica para realizar procedimientos de control avanzados y para los casos que ameriten conceptos o soluciones para los equipos que forman parte del contrato. 20. Suministrar los repuestos nuevos y originales de consumo básico de cada rutina tales como: tornillos, lubricantes, arandelas, partes, y todos los demás insumos que sean necesarios para la intervención técnica básica y para garantizar la continuidad del servicio y el funcionamiento de cada máquina de RX y del arco detector de metales. En caso de que se requiera hacer efectiva alguna garantía, durante los plazos antes señalados, bien sea por la prestación de servicios o por los repuestos, la misma no conllevará ninguna contraprestación adicional para el contratista a cargo de la entidad. 21. Ejecutar las rutinas de mantenimiento de conformidad con el “programa de mantenimiento preventivo y correctivo proyecto Consejo Superior de la Judicatura”, definido por el contratista y la supervisión del contrato. Se debe presentar un informe sobre la actividad desarrollada. 22. Mantener vigente la certificación en la que acredita que es la representante comercial autorizada para Colombia de la empresa SMITHS DETECTION INC., para ejecutar contratos de mantenimiento y la intervención técnica de equipos. 23. Mantener vigente la certificación en la que acredita que es el único distribuidor autorizado para Colombia de la firma CEIA COSTRUZIONI ELETTRONICHE INDUSTRIALI AUTOMATISMI S.A. para suministrar sus productos, proporcionar la puesta en marcha, mantenimiento y servicio post venta, incluyendo el suministro de piezas de repuesto. 24. Adelantar las labores de mantenimiento preventivo de forma trimestral, dentro del plazo estipulado, en un cronograma de ejecución presentado por el contratista y aprobado previamente por el supervisor del contrato. 25. Reparar, dentro del plazo señalado por el supervisor del contrato, cualquier daño que ocurra a los equipos por causa imputable a sus empleados. 26. Garantizar la consecución y entrega oportuna, dentro de los términos establecidos por el supervisor del contrato, de los repuestos requeridos para el servicio contratado. 27. Las demás obligaciones relacionadas con la naturaleza del servicio que se va a contratar.</t>
  </si>
  <si>
    <t>% Ejecución en tiempo (acumulado)</t>
  </si>
  <si>
    <r>
      <t>F. AVANCE ENTREGA DE BIENES, PRODUCTOS Y/O SERVICIOS</t>
    </r>
    <r>
      <rPr>
        <sz val="10"/>
        <rFont val="Arial"/>
        <family val="2"/>
      </rPr>
      <t xml:space="preserve"> (Si se han establecido entregables)</t>
    </r>
  </si>
  <si>
    <t>Cantidad entregables pactados</t>
  </si>
  <si>
    <t xml:space="preserve">Entregable No. </t>
  </si>
  <si>
    <t>Descripción del bien, producto o servicio PACTADO</t>
  </si>
  <si>
    <t>Descripción del bien, producto o servicio RECIBIDO</t>
  </si>
  <si>
    <t>Fecha Recibido</t>
  </si>
  <si>
    <t>% acumulado entregables</t>
  </si>
  <si>
    <t>G. REQUERIMIENTOS ENVIADOS AL CONTRATISTA</t>
  </si>
  <si>
    <t>Fecha presentación requerimiento</t>
  </si>
  <si>
    <t>Descripción (Causas, hechos)</t>
  </si>
  <si>
    <t>Alternativas de solución</t>
  </si>
  <si>
    <t>Acciones y/o compromisos adelantados por el contratista como respuesta</t>
  </si>
  <si>
    <t>Fecha solución</t>
  </si>
  <si>
    <t>Resultados</t>
  </si>
  <si>
    <t>FIRMAS</t>
  </si>
  <si>
    <t>Firma</t>
  </si>
  <si>
    <t>Nombre</t>
  </si>
  <si>
    <t xml:space="preserve">                       RODRIGO JOSE ZABALETA BAÑOL</t>
  </si>
  <si>
    <t>Cargo</t>
  </si>
  <si>
    <t>Supervisor Administrativo, financiero, contable y jurídico - Profesional Universitario Grado 13</t>
  </si>
  <si>
    <t>Elaboró</t>
  </si>
  <si>
    <t xml:space="preserve">Revisó: </t>
  </si>
  <si>
    <t>DIANA CAROLINA RODRIGUEZ RAMOS</t>
  </si>
  <si>
    <t xml:space="preserve">Aprobó: </t>
  </si>
  <si>
    <t>DIRECCION EJECUTIVA DE ADMINISTRACION JUDICIAL</t>
  </si>
  <si>
    <t>INFORME DE SUPERVISION TÉCNICA, ADMINISTRATIVA, FINANCIERA, CONTABLE Y JURÍDICA</t>
  </si>
  <si>
    <t>Fecha de Presentación del informe</t>
  </si>
  <si>
    <t>Período del Informe - Entregable No.</t>
  </si>
  <si>
    <t xml:space="preserve">Contratista </t>
  </si>
  <si>
    <t xml:space="preserve">Pago No. </t>
  </si>
  <si>
    <t>C.C. /NIT</t>
  </si>
  <si>
    <t>Objeto contractual</t>
  </si>
  <si>
    <t>Nombres Supervisores</t>
  </si>
  <si>
    <t>Sup. Técnica</t>
  </si>
  <si>
    <t>Sup. AFJC</t>
  </si>
  <si>
    <t>CONTRATO / CONVENIO</t>
  </si>
  <si>
    <t xml:space="preserve">No. Interno </t>
  </si>
  <si>
    <t>No. SECOP o TEVC (Si aplica)</t>
  </si>
  <si>
    <t>Tipo</t>
  </si>
  <si>
    <t>Valor Inicial del Contrato</t>
  </si>
  <si>
    <t xml:space="preserve">Póliza No. </t>
  </si>
  <si>
    <t>Vigencia póliza:</t>
  </si>
  <si>
    <t>CONTRATO</t>
  </si>
  <si>
    <t>Fecha de suscripción</t>
  </si>
  <si>
    <r>
      <t xml:space="preserve">Fecha de terminación </t>
    </r>
    <r>
      <rPr>
        <sz val="10"/>
        <rFont val="Arial"/>
        <family val="2"/>
      </rPr>
      <t>(inicialmente pactada)</t>
    </r>
  </si>
  <si>
    <r>
      <t>Fecha de inicio</t>
    </r>
    <r>
      <rPr>
        <sz val="10"/>
        <rFont val="Arial"/>
        <family val="2"/>
      </rPr>
      <t xml:space="preserve"> </t>
    </r>
  </si>
  <si>
    <r>
      <t xml:space="preserve">Fecha final </t>
    </r>
    <r>
      <rPr>
        <sz val="10"/>
        <rFont val="Arial"/>
        <family val="2"/>
      </rPr>
      <t>(incluídas prórrogas, si aplica)</t>
    </r>
  </si>
  <si>
    <r>
      <t xml:space="preserve">Modificación No. </t>
    </r>
    <r>
      <rPr>
        <sz val="10"/>
        <rFont val="Arial"/>
        <family val="2"/>
      </rPr>
      <t>(consecutivo)</t>
    </r>
  </si>
  <si>
    <r>
      <t xml:space="preserve">Valor
</t>
    </r>
    <r>
      <rPr>
        <sz val="10"/>
        <rFont val="Arial"/>
        <family val="2"/>
      </rPr>
      <t>(Si aplica)</t>
    </r>
  </si>
  <si>
    <r>
      <t xml:space="preserve">Desde
</t>
    </r>
    <r>
      <rPr>
        <sz val="10"/>
        <rFont val="Arial"/>
        <family val="2"/>
      </rPr>
      <t>(AAAA-MM-DD)</t>
    </r>
    <r>
      <rPr>
        <b/>
        <sz val="10"/>
        <rFont val="Arial"/>
        <family val="2"/>
      </rPr>
      <t xml:space="preserve"> </t>
    </r>
  </si>
  <si>
    <r>
      <t xml:space="preserve">Hasta
</t>
    </r>
    <r>
      <rPr>
        <sz val="10"/>
        <rFont val="Arial"/>
        <family val="2"/>
      </rPr>
      <t>(AAAA-MM-DD)</t>
    </r>
  </si>
  <si>
    <r>
      <t xml:space="preserve">Tiempo
</t>
    </r>
    <r>
      <rPr>
        <sz val="10"/>
        <rFont val="Arial"/>
        <family val="2"/>
      </rPr>
      <t>(años, meses y días)</t>
    </r>
  </si>
  <si>
    <r>
      <t xml:space="preserve">Comentarios / Observaciones
</t>
    </r>
    <r>
      <rPr>
        <sz val="10"/>
        <rFont val="Arial"/>
        <family val="2"/>
      </rPr>
      <t>(Registrar #RP, #CDP y Unidad Ejecutora, en caso de adiciones o reducciones)</t>
    </r>
  </si>
  <si>
    <t>C. INFORMACIÓN FINANCIERA</t>
  </si>
  <si>
    <r>
      <t xml:space="preserve">Rubro(s) 
</t>
    </r>
    <r>
      <rPr>
        <sz val="10"/>
        <color rgb="FF000000"/>
        <rFont val="Arial"/>
        <family val="2"/>
      </rPr>
      <t>(Posición catálogo del gasto)</t>
    </r>
  </si>
  <si>
    <t>No. RP</t>
  </si>
  <si>
    <t>Fecha del RP</t>
  </si>
  <si>
    <t>Valor RP</t>
  </si>
  <si>
    <t>Total Pagos Realizados con el RP</t>
  </si>
  <si>
    <t>% de Ejecución del RP</t>
  </si>
  <si>
    <t>Liberaciones</t>
  </si>
  <si>
    <t>Saldo Por Utilizar RP</t>
  </si>
  <si>
    <t>27-01-02-032</t>
  </si>
  <si>
    <t xml:space="preserve">Total </t>
  </si>
  <si>
    <t>Total</t>
  </si>
  <si>
    <t>Valor inicial del contrato</t>
  </si>
  <si>
    <t>Valor Adiciones o Reucciones</t>
  </si>
  <si>
    <t>Valor total (Incluídas adiciones)</t>
  </si>
  <si>
    <t>Total pagado a la fecha (incluido anticipo)</t>
  </si>
  <si>
    <r>
      <t>Valor anticipo</t>
    </r>
    <r>
      <rPr>
        <sz val="10"/>
        <rFont val="Arial"/>
        <family val="2"/>
      </rPr>
      <t xml:space="preserve"> (Si aplica)</t>
    </r>
  </si>
  <si>
    <t>II. AMORTIZACIÓN ANTICIPO (si aplica)</t>
  </si>
  <si>
    <t>RP</t>
  </si>
  <si>
    <t>Sub-Unidad</t>
  </si>
  <si>
    <t>Rubro</t>
  </si>
  <si>
    <t>Fecha del Pago</t>
  </si>
  <si>
    <r>
      <t xml:space="preserve">No. Orden de Pago </t>
    </r>
    <r>
      <rPr>
        <sz val="10"/>
        <rFont val="Arial"/>
        <family val="2"/>
      </rPr>
      <t>(SIIF)</t>
    </r>
  </si>
  <si>
    <t>Valor Orden de Pago SIIF</t>
  </si>
  <si>
    <t>Factura No. - Cuenta de Cobro</t>
  </si>
  <si>
    <t>Porcentaje Valor Pagado</t>
  </si>
  <si>
    <t>Soporte/Actividad</t>
  </si>
  <si>
    <t>Total Porcentaje Ejecución Financiera</t>
  </si>
  <si>
    <t>Para el caso de convenios interadministrativos y otros relacionados, se deberán anexar todos los soportes adicionales solicitados por el supervisor y/o interventor. 
(Facturas, comprobantes de pago de rendimientos, de acuerdo con el formato establecido)</t>
  </si>
  <si>
    <r>
      <t xml:space="preserve">D. CUMPLIMIENTO DE LAS OBLIGACIONES </t>
    </r>
    <r>
      <rPr>
        <b/>
        <u/>
        <sz val="10"/>
        <rFont val="Arial"/>
        <family val="2"/>
      </rPr>
      <t>DURANTE EL PERIODO REPORTADO</t>
    </r>
  </si>
  <si>
    <t>Obligaciones contractuales</t>
  </si>
  <si>
    <t>Obligación Especifica</t>
  </si>
  <si>
    <t>Factura  No. /Cuenta de Cobro No.</t>
  </si>
  <si>
    <t>Valor factura - Valor a Cobrar</t>
  </si>
  <si>
    <t>Sub-unidad Ejecutora</t>
  </si>
  <si>
    <t>% del Pago a realizar</t>
  </si>
  <si>
    <t>9825</t>
  </si>
  <si>
    <t>Total de pagos solicitados al corte del informe</t>
  </si>
  <si>
    <t>% Total de pagos solicitados al corte del informe</t>
  </si>
  <si>
    <t>% Ejecución Fisica del Contrato al corte de este informe:</t>
  </si>
  <si>
    <t>E. CONCEPTO DE LA SUPERVISIÓN TÉCNICA, ADMINISTRATIVA, FINANCIERA, CONTABLE Y JURÍDICA</t>
  </si>
  <si>
    <t>¿El contrato se está ejecutando normalmente?</t>
  </si>
  <si>
    <t>¿El contrato presenta retraso?</t>
  </si>
  <si>
    <t>¿La prestación del objeto contratado cumple con las especificaciones y obligaciones pactadas?</t>
  </si>
  <si>
    <t>I. Resumen ejecución del contrato:</t>
  </si>
  <si>
    <t>II. Resumen asuntos pendientes del contratista:</t>
  </si>
  <si>
    <t>El contrato se está ejecutando con normalidad</t>
  </si>
  <si>
    <t>III. Matriz de Riesgo (Seguimiento Mensual)</t>
  </si>
  <si>
    <t>¿Se configuró algún riesgo contemplado en la matriz?</t>
  </si>
  <si>
    <t>DESCRIPCION SEGUIMIENTO A MATRIZ DE RIESGO (S). Describir riesgo configurado, en caso de señalar la opción SI y medidas a adoptar y/o adoptadas para mitigarlo.
No aplica, contrato financiado con recursos BID</t>
  </si>
  <si>
    <t xml:space="preserve">   IV Validación de Pagos de Salarios, Aportes Parafiscales y Seguridad Social</t>
  </si>
  <si>
    <t>Declaración Juramentada o Certificación de Parafiscales (Si Aplica)</t>
  </si>
  <si>
    <t>Fecha Certificación o Declaración Juramentada</t>
  </si>
  <si>
    <t>Certificado antecedentes Revisor Fiscal (Si aplica)</t>
  </si>
  <si>
    <t>Fecha certificado antecedentes Revisor Fiscal (Si aplica)</t>
  </si>
  <si>
    <t>Nombre de quien expide certificado y/o declaración juramentada (Si aplica)</t>
  </si>
  <si>
    <t>Mes de la Planilla de Pago Seguridad Social (Si aplica)</t>
  </si>
  <si>
    <t>No. de la Planilla de Pago Seguridad Social (Si aplica)</t>
  </si>
  <si>
    <t>¿Validación de la Planilla del Pago de Seguridad Social? (Si aplica)</t>
  </si>
  <si>
    <t>MI PLANILLA</t>
  </si>
  <si>
    <t xml:space="preserve">¿El contrato tiene Personal de trabajo?       </t>
  </si>
  <si>
    <t>¿Cantidad del Personal de trabajo del Contrato?</t>
  </si>
  <si>
    <t>Observación: (Planilla)
N/A</t>
  </si>
  <si>
    <t>V. Observaciones:</t>
  </si>
  <si>
    <t>UNIDAD</t>
  </si>
  <si>
    <t>RP AFECTAR</t>
  </si>
  <si>
    <t xml:space="preserve">VALOR </t>
  </si>
  <si>
    <t>TOTAL A PAGAR</t>
  </si>
  <si>
    <t>F. SUSCRIPCIÓN DEL INFORME</t>
  </si>
  <si>
    <t>Período del Informe y/ Entregable</t>
  </si>
  <si>
    <t xml:space="preserve">Pago Realizados No. </t>
  </si>
  <si>
    <t>MATRIZ DE CONTROL DE PAGOS</t>
  </si>
  <si>
    <t>Contrato N°</t>
  </si>
  <si>
    <t>No. Interno</t>
  </si>
  <si>
    <t>082 de 2023</t>
  </si>
  <si>
    <t>Objeto</t>
  </si>
  <si>
    <t>Proceso de selección</t>
  </si>
  <si>
    <t>Dirección</t>
  </si>
  <si>
    <t>Avenida Calle 26 No 96J-66  Bogotá</t>
  </si>
  <si>
    <t>e-mail</t>
  </si>
  <si>
    <t>contabilidad@detectacorp.com</t>
  </si>
  <si>
    <t>Teléfono</t>
  </si>
  <si>
    <t>(601) 2968900</t>
  </si>
  <si>
    <r>
      <t xml:space="preserve">Fecha terminación  </t>
    </r>
    <r>
      <rPr>
        <sz val="10"/>
        <rFont val="Arial"/>
        <family val="2"/>
      </rPr>
      <t>(inicialmente pactada)</t>
    </r>
  </si>
  <si>
    <r>
      <t>Fecha  de inicio</t>
    </r>
    <r>
      <rPr>
        <sz val="10"/>
        <rFont val="Arial"/>
        <family val="2"/>
      </rPr>
      <t xml:space="preserve"> </t>
    </r>
  </si>
  <si>
    <r>
      <t xml:space="preserve">Terminación definitiva
</t>
    </r>
    <r>
      <rPr>
        <sz val="10"/>
        <rFont val="Arial"/>
        <family val="2"/>
      </rPr>
      <t>(incluídas prórrogas, si aplica)</t>
    </r>
  </si>
  <si>
    <t xml:space="preserve"> </t>
  </si>
  <si>
    <t>C-2701-0800-36-0-2701048-021</t>
  </si>
  <si>
    <t>Valor inicial</t>
  </si>
  <si>
    <t>Valor adiciones</t>
  </si>
  <si>
    <t>Valor total</t>
  </si>
  <si>
    <t>Forma de pago</t>
  </si>
  <si>
    <t>De acuerdo a lo pactado en el contrato.</t>
  </si>
  <si>
    <t>Fecha oportuna Liquidación</t>
  </si>
  <si>
    <t>02</t>
  </si>
  <si>
    <t>03</t>
  </si>
  <si>
    <t>04</t>
  </si>
  <si>
    <t>05</t>
  </si>
  <si>
    <t>08</t>
  </si>
  <si>
    <t>09</t>
  </si>
  <si>
    <t>FACTURA</t>
  </si>
  <si>
    <t>FECHA RADICADO EN OLIMPIA IT</t>
  </si>
  <si>
    <t>FECHA APROBACIÓN SUPERVISOR (en olimpia IT)</t>
  </si>
  <si>
    <t>PERÍODO FACTURADO</t>
  </si>
  <si>
    <t>MEMORANDO PAGO</t>
  </si>
  <si>
    <t>OBLIGACIÓN</t>
  </si>
  <si>
    <t>ORDEN DE PAGO SIIF</t>
  </si>
  <si>
    <t>FECHA</t>
  </si>
  <si>
    <t>ORDEN DE PAGO SIIF UNIDAD 03</t>
  </si>
  <si>
    <t>ORDEN DE PAGO SIIF UNIDAD 04</t>
  </si>
  <si>
    <t>ORDEN DE PAGO SIIF UNIDAD 05</t>
  </si>
  <si>
    <t xml:space="preserve">No. </t>
  </si>
  <si>
    <t>RP VIGENCIA</t>
  </si>
  <si>
    <t>VALOR</t>
  </si>
  <si>
    <t>VALOR FACTURADO</t>
  </si>
  <si>
    <t xml:space="preserve">  </t>
  </si>
  <si>
    <t xml:space="preserve">SALDO </t>
  </si>
  <si>
    <t>FACTURADO - PAGADO</t>
  </si>
  <si>
    <t>EJECUCION FISICA</t>
  </si>
  <si>
    <t xml:space="preserve">TIPO DE MODIFICACIÓN </t>
  </si>
  <si>
    <t>RANGO MAX Y MIN</t>
  </si>
  <si>
    <t>Fórmula conteo tiempo (quitando datos en ceros)</t>
  </si>
  <si>
    <t>MODALIDAD DE SELECCIÓN</t>
  </si>
  <si>
    <t>UNIDADES EJECUTORAS</t>
  </si>
  <si>
    <t>AMPAROS</t>
  </si>
  <si>
    <t>01/01/2000</t>
  </si>
  <si>
    <t>.=SI(SIFECHA(fecha inicial,fecha final,"y")=0,"", SIFECHA(fecha inicial,fecha final,"y") &amp; " años ") &amp; SI(SIFECHA(fecha inicial,fecha final,"ym")=0,"",SIFECHA(fecha inicial,fecha final,"ym") &amp; " meses ") &amp; SI(SIFECHA(fecha inicial,fecha final,"md")=0,"",SIFECHA(fecha inicial,fecha final,"md") &amp; " días")</t>
  </si>
  <si>
    <t>LICITACIÓN PÚBLICA</t>
  </si>
  <si>
    <t>27-01-02-000</t>
  </si>
  <si>
    <t>31/12/2050</t>
  </si>
  <si>
    <t>SELECCIÓN ABREVIADA MENOR CUANTÍA</t>
  </si>
  <si>
    <t>27-01-03-000</t>
  </si>
  <si>
    <t>Responsabilidad Civil Extracontractual</t>
  </si>
  <si>
    <t>SELECCIÓN ABREVIADA SUBASTA INVERSA</t>
  </si>
  <si>
    <t>27-01-04-000</t>
  </si>
  <si>
    <t>Buen manejo y correcta inversión del anticipo</t>
  </si>
  <si>
    <t>SUSPENSIÓN</t>
  </si>
  <si>
    <t>SELECCIÓN ABREVIADA AMP</t>
  </si>
  <si>
    <t>27-01-05-000</t>
  </si>
  <si>
    <t>Pago anticipado</t>
  </si>
  <si>
    <t>REINICIO</t>
  </si>
  <si>
    <t>MÍNIMA CUANTÍA</t>
  </si>
  <si>
    <t>27-01-08-000</t>
  </si>
  <si>
    <t>GRANDES SUPERFICIES TVEC</t>
  </si>
  <si>
    <t>27-01-09-000</t>
  </si>
  <si>
    <t>Estabilidad y calidad de la obra</t>
  </si>
  <si>
    <t>CAMBIO DE SUPERVISIÓN</t>
  </si>
  <si>
    <t xml:space="preserve">Condicionante </t>
  </si>
  <si>
    <t>CONCURSO DE MÉRITOS</t>
  </si>
  <si>
    <t>27-01-01-200</t>
  </si>
  <si>
    <t>27-01-01-300</t>
  </si>
  <si>
    <t>27-01-01-400</t>
  </si>
  <si>
    <t>27-01-01-500</t>
  </si>
  <si>
    <t>CONVENIO</t>
  </si>
  <si>
    <t>27-01-01-900</t>
  </si>
  <si>
    <t xml:space="preserve">PRÓRROGA Y ADICIÓN </t>
  </si>
  <si>
    <t>OTROSI Y PRÓRROGA</t>
  </si>
  <si>
    <t>OTROSÍ Y ADICIÓN</t>
  </si>
  <si>
    <t xml:space="preserve">OTROSÍ ADICIÓN Y PRÓRROGA </t>
  </si>
  <si>
    <t>Supervisora Técnica</t>
  </si>
  <si>
    <t>Supervisor Administrativo, Financiero, Contable y Jurídico</t>
  </si>
  <si>
    <t>Apoyo a la Supervisión Administrativo, Financiero, Contable y Jurídico</t>
  </si>
  <si>
    <t>CUENTA DE COBRO -FACTURA DE VENTA</t>
  </si>
  <si>
    <t>GINNA SANCHEZ PUCHE</t>
  </si>
  <si>
    <t>INFORME 1</t>
  </si>
  <si>
    <t>MINIMA CUANTIA</t>
  </si>
  <si>
    <t>SOLIDARIA DE COLOMBIA</t>
  </si>
  <si>
    <t>27-01-01-811</t>
  </si>
  <si>
    <t>El contratista presentó los elementos de las referencias solicitadas, esto fue validado y probado por el Supervisor, así mismo el contratista se encargó del transporte a los sitios en donde fueron instalados los elementos objeto de este contrato.</t>
  </si>
  <si>
    <t>GINNA MARIA SANCHEZ PUCHE</t>
  </si>
  <si>
    <t>PROFESIONAL UNIVERSITARIO</t>
  </si>
  <si>
    <t>A-02-02-01-004-006 MAQUINARIA Y APARATOS ELÉCTRICOS</t>
  </si>
  <si>
    <t>Responsabilizarse de cualquier daño o perjuicio que por su culpa o la de su personal cause al CONSEJO SUPERIOR y/o terceras personas, comprometiéndose a repararla en forma inmediata.</t>
  </si>
  <si>
    <t>Cumplir con el objeto contractual en el tiempo indicado, con los amparos, valores asegurados y vigencias.</t>
  </si>
  <si>
    <t>Las demás inherentes a la naturaleza del contrato.</t>
  </si>
  <si>
    <t xml:space="preserve">El contratista presentó los docuemtnos necesarios y obligatorios con el sistema de seguridad social. </t>
  </si>
  <si>
    <t>No se presentaron inconvenientes en la entrega de los elementos contratados.</t>
  </si>
  <si>
    <t>LISIN EMPRESARIAL S.A.S</t>
  </si>
  <si>
    <t>CONTRATAR EL SUMINISTRO E INSTALACIÓN DE CONTROLES DE ACCESO, LICENCIAS PARA GESTIÓN DE VISITANTES – FUNCIONARIOS, Y LA INTEGRACIÓN CON SISTEMAS DE SEGURIDAD ELECTRÓNICA Y CCTV EN EL EDIFICIO RIVER PARK – MONTERÍA, ADSCRITO A LA RAMA DEL PODER JUDICIAL EN EL DEPARTAMENTO DE CÓRDOBA.</t>
  </si>
  <si>
    <t>MC018 DE 2026</t>
  </si>
  <si>
    <t>COM 005 DE 2026</t>
  </si>
  <si>
    <t>Fecha de terminación 7/08/2026</t>
  </si>
  <si>
    <t>Fecha final 7/08/2026</t>
  </si>
  <si>
    <t>540-47-994000039149 - 540-47-994000008475</t>
  </si>
  <si>
    <t>25226</t>
  </si>
  <si>
    <t>06/05/2026</t>
  </si>
  <si>
    <r>
      <t>Con base en el seguimiento realizado por el(la) supervisor(a) del contrato COM005</t>
    </r>
    <r>
      <rPr>
        <b/>
        <sz val="10"/>
        <rFont val="Arial"/>
        <family val="2"/>
      </rPr>
      <t xml:space="preserve"> DE 2026</t>
    </r>
    <r>
      <rPr>
        <sz val="10"/>
        <rFont val="Arial"/>
        <family val="2"/>
      </rPr>
      <t xml:space="preserve"> en lo técnico, administrativo, financiero, contable y juridico, se CERTIFICA que </t>
    </r>
    <r>
      <rPr>
        <b/>
        <sz val="10"/>
        <color rgb="FFFF0000"/>
        <rFont val="Arial"/>
        <family val="2"/>
      </rPr>
      <t>LISIN EMPRESARIAL S.A.S</t>
    </r>
    <r>
      <rPr>
        <sz val="10"/>
        <rFont val="Arial"/>
        <family val="2"/>
      </rPr>
      <t>, cumplió con el objeto contratado, por lo cual se autoriza el pago de acuerdo a lo descrito a continuación:</t>
    </r>
  </si>
  <si>
    <t>LSE-37</t>
  </si>
  <si>
    <t>A efectuar los cambios y adiciones, órdenes u objeciones solicitadas por el supervisor, ciñéndose a las especificaciones técnicas tanto generales como particulares acordados.</t>
  </si>
  <si>
    <t>Designar y mantener en la labor, durante todo el tiempo de su ejecución, a un profesional y/o técnico con la experiencia suficiente, quien estará a cargo de la misma.</t>
  </si>
  <si>
    <t>El CONTRATISTA es el único responsable por la adquisición de materiales y por la vinculación de personal de manera que los errores u omisiones del personal, corren por cuenta y riesgo del CONTRATISTA sin que el CONSEJO SUPERIOR adquiera responsabilidad alguna.</t>
  </si>
  <si>
    <t>Contar con una sucursal o agencia en el departamento de Córdoba.</t>
  </si>
  <si>
    <t>Suministrar al CONSEJO SUPERIOR y/o al supervisor cuando lo solicite, informes sobre cualquier aspecto de la labor contratada.</t>
  </si>
  <si>
    <t>El contratista debe dar cumplimiento a las normas laborales, en lo referente al personal que utilice en la ejecución del contrato y en especial a las obligaciones establecidas en la Ley 100 de 1993 y sus decretos reglamentarios.</t>
  </si>
  <si>
    <t>Suministrar al supervisor o interventor del contrato la información que acredite el pago de las obligaciones con el Sistema Integral de Seguridad Social (ARP, EPS, Pensiones y Parafiscales ICBF, Cajas de Compensación Familiar y SENA cuando a ello haya lugar) Presentar al supervisor o interventor del contrato, constancia de cumplimiento de los aportes al Sistema General de Seguridad Social y Parafiscales, expedida por el Representante Legal o Revisor Fiscal , estableciendo una correcta relación de los montos adeudados y las sumas que debieron haber sido cotizadas, correspondientes al personal que utilizó en la ejecución del contrato.</t>
  </si>
  <si>
    <t>El contratista tomará las previsiones necesarias para garantizar la seguridad industrial del personal a su cargo o servicio, de acuerdo a las reglamentaciones vigentes en el país</t>
  </si>
  <si>
    <t>Atender las reclamaciones e instrucciones que durante el desarrollo del contrato se le impartan por parte del CONSEJO SUPERIOR DE LA JUDICATURA – DIRECCIÓN EJECUTIVA SECCIONAL DE ADMINISTRACIÓN JUDICIAL.</t>
  </si>
  <si>
    <t>Instruir a los funcionarios del CONSEJO SUPERIOR DE LA JUDICATURA – DIRECCIÓN EJECUTIVA SECCIONAL DE ADMINISTRACIÓN JUDICIAL o Terceros eventualmente afectados, sobre los trámites y requisitos para hacer efectivas las reclamaciones.</t>
  </si>
  <si>
    <t>Programar las actividades que deba desarrollar para el cumplimiento del objeto del contrato.</t>
  </si>
  <si>
    <t>Obrar con lealtad y buena fe en las distintas etapas contractuales, evitando dilaciones o demoras injustificadas.</t>
  </si>
  <si>
    <t>Informar oportunamente a la Dirección Seccional de Administración Judicial de Montería todo inconveniente que se presente y que pueda afectar la debida ejecución del contrato.</t>
  </si>
  <si>
    <t>Mantener la reserva profesional sobre la información que le sea suministrada para el desarrollo del objeto del contrato.</t>
  </si>
  <si>
    <t>Radicar las facturas o cuentas de cobro de cobro por las actividades ejecutadas y ajustes dentro de los plazos convenidos</t>
  </si>
  <si>
    <t>Cumplir con las obligaciones laborales del personal contratado en la ejecución del contrato.</t>
  </si>
  <si>
    <t>El CONTRATISTA será responsable ante las autoridades de los actos u omisiones en el ejercicio de las actividades que desarrolle en virtud del contrato, cuando con ellos cause perjuicio a la Administración o a terceros.</t>
  </si>
  <si>
    <t>Deberá realizar una capacitación al funcionario encargado de administrar el sistema de control de acceso instalado, a fin de que pueda realizar el manejo y administración de los videos para cada cámara y realizar un backup mensual de la información si así lo requiere la dirección de sistemas, la cual deberá implementar las políticas de seguridad para la realización de las copias y que a su vez manejará la cadena de custodia de los videos y grabaciones de todo el edificio.</t>
  </si>
  <si>
    <t>Certificar antes del inicio del contrato que va a proveer soporte local en los municipios a intervenir durante los meses que dure el contrato, a partir de la firma del acta de inicio, con un tiempo de respuesta a los requerimientos no mayor a 2 Horas, de lunes a sábado en horario laboral de 8:00 a 12:00 am y de 2:00 a 6 Pm.</t>
  </si>
  <si>
    <t xml:space="preserve">El CONTRATISTA será responsable de realizar todas las obras civiles complementarias que se requieran al momento de la ejecución del contrato, teniendo en cuenta que podría afectarse Pisos, Muros y cielo raso al momento de la instalación de los equipos objeto de este contrato. </t>
  </si>
  <si>
    <t>Los elementos recibidos cumplieron con las especificaciones técnicas descritas y fueron recibidos e instalados en los tiempos acordados en el contrato.</t>
  </si>
  <si>
    <t>A la fecha no se han realizado adiciones u objeciones, dado que hasta el momento todo ha sido ceñido como lo estipula las especificaciones del contrato.</t>
  </si>
  <si>
    <t>El contratista presentó y ha mantenido a personal técnico a cargo de las actividades.</t>
  </si>
  <si>
    <t>Hasta la fecha NO se han presentado errores u omisiones del personal o causade daños en la ejecución del contrato.</t>
  </si>
  <si>
    <t>El supervisor realizó recomendaciones en las divisiones de acero, ya que se encontraban cerradas y era necesario que quedara con una abertura o puerta en esta zona.</t>
  </si>
  <si>
    <t>De acuerdo a Certificado de Cámara y Comercio se puede verificar que cuenta la empresa contratista con sucuersal en la ciudad de Montería.</t>
  </si>
  <si>
    <t>El contratista presentó informes con la factura 1 y se realizó visita en el lugar</t>
  </si>
  <si>
    <t>Por parte de la supervisión se le informó con claridad al contratista las prevenciones a tomar, de acuerdo a la seguridad industrial del personal a cargo.</t>
  </si>
  <si>
    <t>El contratiste ha estado muy atento en las instrucciones y/o recomendaciones dadas por la parte de la supervisión.</t>
  </si>
  <si>
    <t>Se ha socializado con empleados y funcionarios sobre algunas recomendaciones impartidas en la ejecución del contrato.</t>
  </si>
  <si>
    <t>Por parte del contratista y la supervisión se programó en conjunto las actividades a realizar para el buen desarrollo y ejecución del contrato.</t>
  </si>
  <si>
    <t>La firma contratista ha realizado sus actividades sin demoras o perjucios.</t>
  </si>
  <si>
    <t>Hasta la fecha No se han presentado inconvenientes que pueda afectar el desarrollo normal del contrato.</t>
  </si>
  <si>
    <t>La firma contratista garantiza la reserva de la información suministrada en este contrato.</t>
  </si>
  <si>
    <t>Con la entrega de este informe se presenta una factura por parte del contratista, con sus correspondientes anexos requeridos.</t>
  </si>
  <si>
    <t>El contratista cumplió con su obligación a cerca del personal contratado.</t>
  </si>
  <si>
    <t>Hasta la fecha No se presentaron actos u omisiones que cauce perjuicio a la entidad o terceros.</t>
  </si>
  <si>
    <t>El contratista realiza capacitaciones al supervisor y vigilante para administrar el control de acceso instaldo.</t>
  </si>
  <si>
    <t>El contratista garantiza el soporte durantes los meses y los horarios establecidos en el contrato.</t>
  </si>
  <si>
    <t>Se nota porparte del supervisor que NO quedó afectaciones por realizar en muros, pisos y cierlo razo en el lugar donde se realizaron las actividades, objeto de este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</si>
</sst>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5" formatCode="&quot;$&quot;\ #,##0;\-&quot;$&quot;\ #,##0"/>
    <numFmt numFmtId="44" formatCode="_-&quot;$&quot;\ * #,##0.00_-;\-&quot;$&quot;\ * #,##0.00_-;_-&quot;$&quot;\ * &quot;-&quot;??_-;_-@_-"/>
    <numFmt numFmtId="43" formatCode="_-* #,##0.00_-;\-* #,##0.00_-;_-* &quot;-&quot;??_-;_-@_-"/>
    <numFmt numFmtId="164" formatCode="&quot;$&quot;#,##0;\-&quot;$&quot;#,##0"/>
    <numFmt numFmtId="165" formatCode="_-&quot;$&quot;* #,##0.00_-;\-&quot;$&quot;* #,##0.00_-;_-&quot;$&quot;* &quot;-&quot;??_-;_-@_-"/>
    <numFmt numFmtId="166" formatCode="_-&quot;$&quot;* #,##0_-;\-&quot;$&quot;* #,##0_-;_-&quot;$&quot;* &quot;-&quot;??_-;_-@_-"/>
    <numFmt numFmtId="167" formatCode="[$-240A]d&quot; de &quot;mmmm&quot; de &quot;yyyy;@"/>
    <numFmt numFmtId="168" formatCode="&quot;$&quot;\ #,##0.00"/>
    <numFmt numFmtId="169" formatCode="_ * #,##0.00_ ;_ * \-#,##0.00_ ;_ * &quot;-&quot;??_ ;_ @_ "/>
    <numFmt numFmtId="170" formatCode="_ &quot;$&quot;\ * #,##0.00_ ;_ &quot;$&quot;\ * \-#,##0.00_ ;_ &quot;$&quot;\ * &quot;-&quot;??_ ;_ @_ "/>
    <numFmt numFmtId="171" formatCode="_ &quot;$&quot;\ * #,##0_ ;_ &quot;$&quot;\ * \-#,##0_ ;_ &quot;$&quot;\ * &quot;-&quot;??_ ;_ @_ "/>
    <numFmt numFmtId="172" formatCode="d/mm/yyyy;@"/>
    <numFmt numFmtId="173" formatCode="&quot;$&quot;#,##0"/>
    <numFmt numFmtId="174" formatCode="0.0%"/>
    <numFmt numFmtId="175" formatCode="yyyy/mm/dd;@"/>
    <numFmt numFmtId="176" formatCode="dd/mm/yyyy;@"/>
    <numFmt numFmtId="177" formatCode="_-* #,##0.00\ _P_t_s_-;\-* #,##0.00\ _P_t_s_-;_-* &quot;-&quot;??\ _P_t_s_-;_-@_-"/>
    <numFmt numFmtId="178" formatCode="[$-C0A]d\ &quot;de&quot;\ mmmm\ &quot;de&quot;\ yyyy;@"/>
    <numFmt numFmtId="179" formatCode="dd/mm/yy;@"/>
    <numFmt numFmtId="180" formatCode="&quot;$&quot;\ #,##0"/>
    <numFmt numFmtId="181" formatCode="yyyy\-mm\-dd;@"/>
    <numFmt numFmtId="182" formatCode="&quot;$&quot;#,##0.00"/>
  </numFmts>
  <fonts count="5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family val="2"/>
    </font>
    <font>
      <sz val="8"/>
      <name val="Arial"/>
      <family val="2"/>
    </font>
    <font>
      <sz val="10"/>
      <name val="Arial"/>
      <family val="2"/>
    </font>
    <font>
      <b/>
      <i/>
      <sz val="8"/>
      <name val="Arial"/>
      <family val="2"/>
    </font>
    <font>
      <b/>
      <sz val="12"/>
      <name val="Arial"/>
      <family val="2"/>
    </font>
    <font>
      <b/>
      <sz val="10"/>
      <name val="Arial"/>
      <family val="2"/>
    </font>
    <font>
      <b/>
      <sz val="8"/>
      <name val="Arial"/>
      <family val="2"/>
    </font>
    <font>
      <sz val="7"/>
      <name val="Arial"/>
      <family val="2"/>
    </font>
    <font>
      <sz val="8"/>
      <color rgb="FFFF0000"/>
      <name val="Arial"/>
      <family val="2"/>
    </font>
    <font>
      <b/>
      <sz val="6"/>
      <name val="Arial"/>
      <family val="2"/>
    </font>
    <font>
      <sz val="9"/>
      <name val="Arial"/>
      <family val="2"/>
    </font>
    <font>
      <b/>
      <sz val="7"/>
      <name val="Arial"/>
      <family val="2"/>
    </font>
    <font>
      <sz val="6"/>
      <name val="Arial"/>
      <family val="2"/>
    </font>
    <font>
      <b/>
      <sz val="22"/>
      <name val="Arial"/>
      <family val="2"/>
    </font>
    <font>
      <b/>
      <sz val="7"/>
      <color theme="1"/>
      <name val="Arial"/>
      <family val="2"/>
    </font>
    <font>
      <sz val="7"/>
      <color theme="1"/>
      <name val="Arial"/>
      <family val="2"/>
    </font>
    <font>
      <sz val="10"/>
      <color theme="1"/>
      <name val="Arial"/>
      <family val="2"/>
    </font>
    <font>
      <u/>
      <sz val="10"/>
      <color theme="10"/>
      <name val="Arial"/>
      <family val="2"/>
    </font>
    <font>
      <b/>
      <sz val="9"/>
      <name val="Arial"/>
      <family val="2"/>
    </font>
    <font>
      <b/>
      <sz val="9"/>
      <name val="Calibri"/>
      <family val="2"/>
    </font>
    <font>
      <sz val="9"/>
      <name val="Calibri"/>
      <family val="2"/>
    </font>
    <font>
      <b/>
      <sz val="14"/>
      <name val="Arial"/>
      <family val="2"/>
    </font>
    <font>
      <b/>
      <sz val="11"/>
      <name val="Arial"/>
      <family val="2"/>
    </font>
    <font>
      <b/>
      <sz val="10"/>
      <color rgb="FFC00000"/>
      <name val="Arial"/>
      <family val="2"/>
    </font>
    <font>
      <b/>
      <u/>
      <sz val="10"/>
      <name val="Arial"/>
      <family val="2"/>
    </font>
    <font>
      <b/>
      <sz val="9"/>
      <color theme="5" tint="-0.499984740745262"/>
      <name val="Arial"/>
      <family val="2"/>
    </font>
    <font>
      <sz val="9"/>
      <color theme="5" tint="-0.499984740745262"/>
      <name val="Arial"/>
      <family val="2"/>
    </font>
    <font>
      <i/>
      <sz val="10"/>
      <name val="Arial"/>
      <family val="2"/>
    </font>
    <font>
      <b/>
      <i/>
      <sz val="12"/>
      <name val="Arial"/>
      <family val="2"/>
    </font>
    <font>
      <b/>
      <sz val="9"/>
      <color indexed="8"/>
      <name val="Arial"/>
      <family val="2"/>
    </font>
    <font>
      <sz val="7"/>
      <color rgb="FF000000"/>
      <name val="Arial"/>
      <family val="2"/>
    </font>
    <font>
      <b/>
      <sz val="16"/>
      <name val="Arial"/>
      <family val="2"/>
    </font>
    <font>
      <sz val="8"/>
      <color theme="5" tint="-0.499984740745262"/>
      <name val="Arial"/>
      <family val="2"/>
    </font>
    <font>
      <u/>
      <sz val="8"/>
      <color theme="10"/>
      <name val="Arial"/>
      <family val="2"/>
    </font>
    <font>
      <sz val="10"/>
      <color rgb="FFC00000"/>
      <name val="Arial"/>
      <family val="2"/>
    </font>
    <font>
      <b/>
      <sz val="10"/>
      <color indexed="8"/>
      <name val="Arial"/>
      <family val="2"/>
    </font>
    <font>
      <sz val="10"/>
      <color rgb="FF000000"/>
      <name val="Arial"/>
      <family val="2"/>
    </font>
    <font>
      <b/>
      <sz val="10"/>
      <color theme="5" tint="-0.499984740745262"/>
      <name val="Arial"/>
      <family val="2"/>
    </font>
    <font>
      <sz val="8"/>
      <color indexed="8"/>
      <name val="Arial"/>
      <family val="2"/>
    </font>
    <font>
      <sz val="8"/>
      <color theme="1"/>
      <name val="Arial"/>
      <family val="2"/>
    </font>
    <font>
      <sz val="10"/>
      <color rgb="FFFF0000"/>
      <name val="Arial"/>
      <family val="2"/>
    </font>
    <font>
      <b/>
      <sz val="10"/>
      <color rgb="FFFF0000"/>
      <name val="Arial"/>
      <family val="2"/>
    </font>
    <font>
      <sz val="10"/>
      <color indexed="8"/>
      <name val="Arial"/>
      <family val="2"/>
    </font>
    <font>
      <b/>
      <sz val="9"/>
      <color theme="1"/>
      <name val="Arial"/>
      <family val="2"/>
    </font>
    <font>
      <sz val="10"/>
      <name val="Arial"/>
      <family val="2"/>
    </font>
    <font>
      <b/>
      <sz val="8"/>
      <color indexed="8"/>
      <name val="Arial"/>
      <family val="2"/>
    </font>
    <font>
      <b/>
      <sz val="10"/>
      <color theme="1"/>
      <name val="Arial"/>
      <family val="2"/>
    </font>
    <font>
      <sz val="8"/>
      <color rgb="FF000000"/>
      <name val="Segoe UI"/>
      <family val="2"/>
    </font>
    <font>
      <sz val="9.5"/>
      <name val="Arial"/>
      <family val="2"/>
    </font>
  </fonts>
  <fills count="1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9"/>
        <bgColor indexed="64"/>
      </patternFill>
    </fill>
    <fill>
      <patternFill patternType="solid">
        <fgColor indexed="22"/>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indexed="42"/>
        <bgColor indexed="64"/>
      </patternFill>
    </fill>
    <fill>
      <patternFill patternType="solid">
        <fgColor theme="8" tint="0.59999389629810485"/>
        <bgColor indexed="64"/>
      </patternFill>
    </fill>
    <fill>
      <patternFill patternType="solid">
        <fgColor theme="0" tint="-0.34998626667073579"/>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theme="4"/>
        <bgColor indexed="64"/>
      </patternFill>
    </fill>
  </fills>
  <borders count="7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style="hair">
        <color theme="1" tint="0.34998626667073579"/>
      </left>
      <right style="hair">
        <color theme="1" tint="0.34998626667073579"/>
      </right>
      <top style="hair">
        <color theme="1" tint="0.34998626667073579"/>
      </top>
      <bottom style="hair">
        <color theme="1" tint="0.34998626667073579"/>
      </bottom>
      <diagonal/>
    </border>
    <border>
      <left style="hair">
        <color theme="1" tint="0.34998626667073579"/>
      </left>
      <right/>
      <top style="hair">
        <color theme="1" tint="0.34998626667073579"/>
      </top>
      <bottom style="hair">
        <color theme="1" tint="0.34998626667073579"/>
      </bottom>
      <diagonal/>
    </border>
    <border>
      <left/>
      <right/>
      <top style="hair">
        <color theme="1" tint="0.34998626667073579"/>
      </top>
      <bottom style="hair">
        <color theme="1" tint="0.34998626667073579"/>
      </bottom>
      <diagonal/>
    </border>
    <border>
      <left/>
      <right style="hair">
        <color theme="1" tint="0.34998626667073579"/>
      </right>
      <top style="hair">
        <color theme="1" tint="0.34998626667073579"/>
      </top>
      <bottom style="hair">
        <color theme="1" tint="0.34998626667073579"/>
      </bottom>
      <diagonal/>
    </border>
    <border>
      <left/>
      <right/>
      <top style="hair">
        <color theme="1" tint="0.34998626667073579"/>
      </top>
      <bottom/>
      <diagonal/>
    </border>
    <border>
      <left/>
      <right style="hair">
        <color theme="1" tint="0.34998626667073579"/>
      </right>
      <top style="hair">
        <color theme="1" tint="0.34998626667073579"/>
      </top>
      <bottom/>
      <diagonal/>
    </border>
    <border>
      <left/>
      <right style="hair">
        <color theme="1" tint="0.34998626667073579"/>
      </right>
      <top/>
      <bottom/>
      <diagonal/>
    </border>
    <border>
      <left/>
      <right/>
      <top/>
      <bottom style="hair">
        <color theme="1" tint="0.34998626667073579"/>
      </bottom>
      <diagonal/>
    </border>
    <border>
      <left/>
      <right style="hair">
        <color theme="1" tint="0.34998626667073579"/>
      </right>
      <top/>
      <bottom style="hair">
        <color theme="1" tint="0.34998626667073579"/>
      </bottom>
      <diagonal/>
    </border>
    <border>
      <left style="hair">
        <color theme="1" tint="0.34998626667073579"/>
      </left>
      <right style="hair">
        <color theme="1" tint="0.34998626667073579"/>
      </right>
      <top style="hair">
        <color theme="1" tint="0.34998626667073579"/>
      </top>
      <bottom/>
      <diagonal/>
    </border>
    <border>
      <left style="hair">
        <color theme="1" tint="0.34998626667073579"/>
      </left>
      <right/>
      <top style="hair">
        <color theme="1" tint="0.34998626667073579"/>
      </top>
      <bottom/>
      <diagonal/>
    </border>
    <border>
      <left style="hair">
        <color theme="1" tint="0.34998626667073579"/>
      </left>
      <right/>
      <top/>
      <bottom style="hair">
        <color theme="1" tint="0.34998626667073579"/>
      </bottom>
      <diagonal/>
    </border>
    <border>
      <left style="hair">
        <color theme="1" tint="0.34998626667073579"/>
      </left>
      <right/>
      <top/>
      <bottom/>
      <diagonal/>
    </border>
    <border>
      <left style="hair">
        <color theme="1" tint="0.34998626667073579"/>
      </left>
      <right style="hair">
        <color theme="1" tint="0.34998626667073579"/>
      </right>
      <top/>
      <bottom style="hair">
        <color theme="1" tint="0.34998626667073579"/>
      </bottom>
      <diagonal/>
    </border>
    <border>
      <left style="hair">
        <color indexed="64"/>
      </left>
      <right style="hair">
        <color indexed="64"/>
      </right>
      <top/>
      <bottom style="hair">
        <color indexed="64"/>
      </bottom>
      <diagonal/>
    </border>
    <border>
      <left style="hair">
        <color indexed="64"/>
      </left>
      <right/>
      <top style="hair">
        <color theme="1" tint="0.34998626667073579"/>
      </top>
      <bottom style="hair">
        <color theme="1" tint="0.34998626667073579"/>
      </bottom>
      <diagonal/>
    </border>
    <border>
      <left/>
      <right style="hair">
        <color indexed="64"/>
      </right>
      <top style="hair">
        <color theme="1" tint="0.34998626667073579"/>
      </top>
      <bottom style="hair">
        <color theme="1" tint="0.34998626667073579"/>
      </bottom>
      <diagonal/>
    </border>
    <border>
      <left/>
      <right style="hair">
        <color indexed="64"/>
      </right>
      <top/>
      <bottom style="hair">
        <color theme="1" tint="0.34998626667073579"/>
      </bottom>
      <diagonal/>
    </border>
    <border>
      <left style="hair">
        <color indexed="64"/>
      </left>
      <right style="hair">
        <color indexed="64"/>
      </right>
      <top style="hair">
        <color indexed="64"/>
      </top>
      <bottom/>
      <diagonal/>
    </border>
    <border>
      <left style="thin">
        <color indexed="64"/>
      </left>
      <right style="thin">
        <color indexed="64"/>
      </right>
      <top/>
      <bottom style="thin">
        <color indexed="64"/>
      </bottom>
      <diagonal/>
    </border>
    <border>
      <left style="hair">
        <color indexed="64"/>
      </left>
      <right style="hair">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hair">
        <color indexed="64"/>
      </top>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dashed">
        <color rgb="FF000000"/>
      </left>
      <right/>
      <top style="dashed">
        <color rgb="FF000000"/>
      </top>
      <bottom/>
      <diagonal/>
    </border>
    <border>
      <left/>
      <right/>
      <top style="dashed">
        <color rgb="FF000000"/>
      </top>
      <bottom/>
      <diagonal/>
    </border>
    <border>
      <left/>
      <right style="dashed">
        <color rgb="FF000000"/>
      </right>
      <top style="dashed">
        <color rgb="FF000000"/>
      </top>
      <bottom/>
      <diagonal/>
    </border>
    <border>
      <left style="dashed">
        <color rgb="FF000000"/>
      </left>
      <right/>
      <top/>
      <bottom style="dashed">
        <color rgb="FF000000"/>
      </bottom>
      <diagonal/>
    </border>
    <border>
      <left/>
      <right/>
      <top/>
      <bottom style="dashed">
        <color rgb="FF000000"/>
      </bottom>
      <diagonal/>
    </border>
    <border>
      <left/>
      <right style="dashed">
        <color rgb="FF000000"/>
      </right>
      <top/>
      <bottom style="dashed">
        <color rgb="FF000000"/>
      </bottom>
      <diagonal/>
    </border>
    <border>
      <left style="thin">
        <color rgb="FF000000"/>
      </left>
      <right style="thin">
        <color rgb="FF000000"/>
      </right>
      <top/>
      <bottom style="thin">
        <color rgb="FF000000"/>
      </bottom>
      <diagonal/>
    </border>
    <border>
      <left style="dashed">
        <color rgb="FF000000"/>
      </left>
      <right style="hair">
        <color theme="1" tint="0.34998626667073579"/>
      </right>
      <top style="dashed">
        <color rgb="FF000000"/>
      </top>
      <bottom style="hair">
        <color theme="1" tint="0.34998626667073579"/>
      </bottom>
      <diagonal/>
    </border>
    <border>
      <left style="hair">
        <color theme="1" tint="0.34998626667073579"/>
      </left>
      <right style="hair">
        <color theme="1" tint="0.34998626667073579"/>
      </right>
      <top style="dashed">
        <color rgb="FF000000"/>
      </top>
      <bottom/>
      <diagonal/>
    </border>
    <border>
      <left style="hair">
        <color theme="1" tint="0.34998626667073579"/>
      </left>
      <right/>
      <top style="dashed">
        <color rgb="FF000000"/>
      </top>
      <bottom/>
      <diagonal/>
    </border>
    <border>
      <left style="dashed">
        <color rgb="FF000000"/>
      </left>
      <right/>
      <top style="hair">
        <color theme="1" tint="0.34998626667073579"/>
      </top>
      <bottom style="hair">
        <color theme="1" tint="0.34998626667073579"/>
      </bottom>
      <diagonal/>
    </border>
    <border>
      <left style="dashed">
        <color rgb="FF000000"/>
      </left>
      <right/>
      <top style="hair">
        <color theme="1" tint="0.34998626667073579"/>
      </top>
      <bottom style="dashed">
        <color rgb="FF000000"/>
      </bottom>
      <diagonal/>
    </border>
    <border>
      <left/>
      <right style="dashed">
        <color rgb="FF000000"/>
      </right>
      <top style="dashed">
        <color rgb="FF000000"/>
      </top>
      <bottom style="hair">
        <color theme="1" tint="0.34998626667073579"/>
      </bottom>
      <diagonal/>
    </border>
    <border>
      <left/>
      <right style="dashed">
        <color rgb="FF000000"/>
      </right>
      <top style="hair">
        <color theme="1" tint="0.34998626667073579"/>
      </top>
      <bottom style="hair">
        <color theme="1" tint="0.34998626667073579"/>
      </bottom>
      <diagonal/>
    </border>
    <border>
      <left/>
      <right style="dashed">
        <color rgb="FF000000"/>
      </right>
      <top style="hair">
        <color theme="1" tint="0.34998626667073579"/>
      </top>
      <bottom style="dashed">
        <color rgb="FF000000"/>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hair">
        <color theme="1" tint="0.34998626667073579"/>
      </left>
      <right/>
      <top style="hair">
        <color indexed="64"/>
      </top>
      <bottom style="hair">
        <color theme="1" tint="0.34998626667073579"/>
      </bottom>
      <diagonal/>
    </border>
    <border>
      <left/>
      <right/>
      <top style="hair">
        <color indexed="64"/>
      </top>
      <bottom style="hair">
        <color theme="1" tint="0.34998626667073579"/>
      </bottom>
      <diagonal/>
    </border>
    <border>
      <left/>
      <right style="hair">
        <color theme="1" tint="0.34998626667073579"/>
      </right>
      <top style="hair">
        <color indexed="64"/>
      </top>
      <bottom style="hair">
        <color theme="1" tint="0.34998626667073579"/>
      </bottom>
      <diagonal/>
    </border>
    <border>
      <left style="thin">
        <color indexed="64"/>
      </left>
      <right/>
      <top style="hair">
        <color indexed="64"/>
      </top>
      <bottom/>
      <diagonal/>
    </border>
    <border>
      <left style="thin">
        <color indexed="64"/>
      </left>
      <right/>
      <top/>
      <bottom style="hair">
        <color indexed="64"/>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21">
    <xf numFmtId="0" fontId="0" fillId="0" borderId="0" applyNumberFormat="0" applyFont="0" applyFill="0" applyBorder="0" applyAlignment="0" applyProtection="0">
      <alignment vertical="top"/>
    </xf>
    <xf numFmtId="165"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7" fillId="0" borderId="0"/>
    <xf numFmtId="169" fontId="7" fillId="0" borderId="0" applyFont="0" applyFill="0" applyBorder="0" applyAlignment="0" applyProtection="0"/>
    <xf numFmtId="170" fontId="7" fillId="0" borderId="0" applyFont="0" applyFill="0" applyBorder="0" applyAlignment="0" applyProtection="0"/>
    <xf numFmtId="9" fontId="7" fillId="0" borderId="0" applyFont="0" applyFill="0" applyBorder="0" applyAlignment="0" applyProtection="0"/>
    <xf numFmtId="0" fontId="3" fillId="0" borderId="0"/>
    <xf numFmtId="165" fontId="4" fillId="0" borderId="0" applyFont="0" applyFill="0" applyBorder="0" applyAlignment="0" applyProtection="0"/>
    <xf numFmtId="0" fontId="2" fillId="0" borderId="0"/>
    <xf numFmtId="165" fontId="4" fillId="0" borderId="0" applyFont="0" applyFill="0" applyBorder="0" applyAlignment="0" applyProtection="0"/>
    <xf numFmtId="0" fontId="1" fillId="0" borderId="0"/>
    <xf numFmtId="0" fontId="22" fillId="0" borderId="0" applyNumberFormat="0" applyFill="0" applyBorder="0" applyAlignment="0" applyProtection="0"/>
    <xf numFmtId="177" fontId="7" fillId="0" borderId="0" applyFont="0" applyFill="0" applyBorder="0" applyAlignment="0" applyProtection="0"/>
    <xf numFmtId="177" fontId="4" fillId="0" borderId="0" applyFont="0" applyFill="0" applyBorder="0" applyAlignment="0" applyProtection="0"/>
    <xf numFmtId="0" fontId="22" fillId="0" borderId="0" applyNumberFormat="0" applyFill="0" applyBorder="0" applyAlignment="0" applyProtection="0">
      <alignment vertical="top"/>
    </xf>
    <xf numFmtId="43" fontId="49" fillId="0" borderId="0" applyFont="0" applyFill="0" applyBorder="0" applyAlignment="0" applyProtection="0"/>
    <xf numFmtId="9" fontId="4" fillId="0" borderId="0" applyFont="0" applyFill="0" applyBorder="0" applyAlignment="0" applyProtection="0"/>
    <xf numFmtId="0" fontId="4" fillId="0" borderId="0"/>
  </cellStyleXfs>
  <cellXfs count="783">
    <xf numFmtId="0" fontId="4" fillId="0" borderId="0" xfId="0" applyNumberFormat="1" applyFont="1" applyFill="1" applyBorder="1" applyAlignment="1" applyProtection="1">
      <alignment vertical="top"/>
    </xf>
    <xf numFmtId="0" fontId="10" fillId="10" borderId="17" xfId="0" applyNumberFormat="1" applyFont="1" applyFill="1" applyBorder="1" applyAlignment="1" applyProtection="1">
      <alignment horizontal="center" vertical="center" wrapText="1"/>
    </xf>
    <xf numFmtId="0" fontId="10" fillId="7" borderId="17" xfId="0" applyNumberFormat="1" applyFont="1" applyFill="1" applyBorder="1" applyAlignment="1" applyProtection="1">
      <alignment horizontal="center" vertical="center" wrapText="1"/>
    </xf>
    <xf numFmtId="0" fontId="4" fillId="7" borderId="17" xfId="0" applyNumberFormat="1" applyFont="1" applyFill="1" applyBorder="1" applyAlignment="1" applyProtection="1">
      <alignment vertical="top"/>
    </xf>
    <xf numFmtId="0" fontId="10" fillId="8" borderId="17" xfId="0" applyNumberFormat="1" applyFont="1" applyFill="1" applyBorder="1" applyAlignment="1" applyProtection="1">
      <alignment horizontal="center" vertical="center"/>
    </xf>
    <xf numFmtId="0" fontId="4" fillId="8" borderId="17" xfId="0" applyNumberFormat="1" applyFont="1" applyFill="1" applyBorder="1" applyAlignment="1" applyProtection="1">
      <alignment horizontal="center" vertical="top"/>
    </xf>
    <xf numFmtId="0" fontId="10" fillId="9" borderId="17" xfId="0" applyNumberFormat="1" applyFont="1" applyFill="1" applyBorder="1" applyAlignment="1" applyProtection="1">
      <alignment horizontal="center" vertical="top" wrapText="1"/>
    </xf>
    <xf numFmtId="9" fontId="4" fillId="9" borderId="17" xfId="0" applyNumberFormat="1" applyFont="1" applyFill="1" applyBorder="1" applyAlignment="1" applyProtection="1">
      <alignment vertical="top"/>
    </xf>
    <xf numFmtId="0" fontId="10" fillId="9" borderId="0" xfId="0" applyNumberFormat="1" applyFont="1" applyFill="1" applyBorder="1" applyAlignment="1" applyProtection="1">
      <alignment horizontal="center" vertical="center" wrapText="1"/>
    </xf>
    <xf numFmtId="0" fontId="4" fillId="0" borderId="17" xfId="0" applyNumberFormat="1" applyFont="1" applyFill="1" applyBorder="1" applyAlignment="1" applyProtection="1">
      <alignment horizontal="center" vertical="center"/>
    </xf>
    <xf numFmtId="0" fontId="4" fillId="0" borderId="19" xfId="0" applyNumberFormat="1" applyFont="1" applyFill="1" applyBorder="1" applyAlignment="1" applyProtection="1">
      <alignment vertical="top"/>
    </xf>
    <xf numFmtId="0" fontId="10" fillId="15" borderId="19" xfId="0" applyNumberFormat="1" applyFont="1" applyFill="1" applyBorder="1" applyAlignment="1" applyProtection="1">
      <alignment horizontal="center" vertical="center" wrapText="1"/>
    </xf>
    <xf numFmtId="14" fontId="4" fillId="0" borderId="17" xfId="0" applyNumberFormat="1" applyFont="1" applyFill="1" applyBorder="1" applyAlignment="1" applyProtection="1">
      <alignment vertical="top"/>
    </xf>
    <xf numFmtId="0" fontId="28" fillId="0" borderId="17" xfId="0" applyNumberFormat="1" applyFont="1" applyFill="1" applyBorder="1" applyAlignment="1" applyProtection="1">
      <alignment horizontal="center" vertical="center"/>
    </xf>
    <xf numFmtId="0" fontId="4" fillId="0" borderId="17" xfId="0" applyNumberFormat="1" applyFont="1" applyFill="1" applyBorder="1" applyAlignment="1" applyProtection="1">
      <alignment vertical="top"/>
    </xf>
    <xf numFmtId="0" fontId="6" fillId="0" borderId="0" xfId="5" applyFont="1" applyAlignment="1" applyProtection="1">
      <alignment vertical="center"/>
      <protection locked="0"/>
    </xf>
    <xf numFmtId="0" fontId="8" fillId="0" borderId="0" xfId="5" applyFont="1" applyAlignment="1" applyProtection="1">
      <alignment vertical="center"/>
      <protection locked="0"/>
    </xf>
    <xf numFmtId="0" fontId="11" fillId="6" borderId="19" xfId="5" applyFont="1" applyFill="1" applyBorder="1" applyAlignment="1" applyProtection="1">
      <alignment horizontal="center" vertical="center" wrapText="1"/>
      <protection locked="0"/>
    </xf>
    <xf numFmtId="0" fontId="11" fillId="0" borderId="20" xfId="5" applyFont="1" applyBorder="1" applyAlignment="1" applyProtection="1">
      <alignment horizontal="center" vertical="center" wrapText="1"/>
      <protection locked="0"/>
    </xf>
    <xf numFmtId="0" fontId="11" fillId="6" borderId="0" xfId="5" applyFont="1" applyFill="1" applyAlignment="1" applyProtection="1">
      <alignment horizontal="center" vertical="center"/>
      <protection locked="0"/>
    </xf>
    <xf numFmtId="0" fontId="11" fillId="6" borderId="28" xfId="5" applyFont="1" applyFill="1" applyBorder="1" applyAlignment="1" applyProtection="1">
      <alignment horizontal="center" vertical="center"/>
      <protection locked="0"/>
    </xf>
    <xf numFmtId="0" fontId="11" fillId="6" borderId="20" xfId="5" applyFont="1" applyFill="1" applyBorder="1" applyAlignment="1" applyProtection="1">
      <alignment horizontal="center" vertical="center" wrapText="1"/>
      <protection locked="0"/>
    </xf>
    <xf numFmtId="0" fontId="6" fillId="0" borderId="17" xfId="5" applyFont="1" applyBorder="1" applyAlignment="1" applyProtection="1">
      <alignment horizontal="center" vertical="center"/>
      <protection locked="0"/>
    </xf>
    <xf numFmtId="0" fontId="6" fillId="0" borderId="19" xfId="5" applyFont="1" applyBorder="1" applyAlignment="1" applyProtection="1">
      <alignment horizontal="center" vertical="center"/>
      <protection locked="0"/>
    </xf>
    <xf numFmtId="0" fontId="6" fillId="0" borderId="20" xfId="5" applyFont="1" applyBorder="1" applyAlignment="1" applyProtection="1">
      <alignment horizontal="center" vertical="center"/>
      <protection locked="0"/>
    </xf>
    <xf numFmtId="0" fontId="6" fillId="0" borderId="19" xfId="5" applyFont="1" applyBorder="1" applyAlignment="1" applyProtection="1">
      <alignment horizontal="center" vertical="center" wrapText="1"/>
      <protection locked="0"/>
    </xf>
    <xf numFmtId="0" fontId="11" fillId="6" borderId="28" xfId="5" applyFont="1" applyFill="1" applyBorder="1" applyAlignment="1" applyProtection="1">
      <alignment horizontal="center" vertical="center" wrapText="1"/>
      <protection locked="0"/>
    </xf>
    <xf numFmtId="0" fontId="11" fillId="0" borderId="0" xfId="5" applyFont="1" applyAlignment="1" applyProtection="1">
      <alignment horizontal="center" vertical="center" wrapText="1"/>
      <protection locked="0"/>
    </xf>
    <xf numFmtId="0" fontId="6" fillId="0" borderId="0" xfId="5" applyFont="1" applyAlignment="1" applyProtection="1">
      <alignment horizontal="center" vertical="center" wrapText="1"/>
      <protection locked="0"/>
    </xf>
    <xf numFmtId="0" fontId="11" fillId="6" borderId="17" xfId="5" applyFont="1" applyFill="1" applyBorder="1" applyAlignment="1" applyProtection="1">
      <alignment horizontal="center" vertical="center"/>
      <protection locked="0"/>
    </xf>
    <xf numFmtId="0" fontId="11" fillId="0" borderId="19" xfId="0" applyNumberFormat="1" applyFont="1" applyFill="1" applyBorder="1" applyAlignment="1" applyProtection="1">
      <alignment horizontal="center" vertical="center" wrapText="1"/>
      <protection locked="0"/>
    </xf>
    <xf numFmtId="0" fontId="4" fillId="0" borderId="0" xfId="0" applyNumberFormat="1" applyFont="1" applyFill="1" applyBorder="1" applyAlignment="1" applyProtection="1">
      <alignment vertical="top"/>
      <protection locked="0"/>
    </xf>
    <xf numFmtId="0" fontId="11" fillId="0" borderId="14" xfId="5" applyFont="1" applyBorder="1" applyAlignment="1" applyProtection="1">
      <alignment horizontal="left" vertical="top"/>
      <protection locked="0"/>
    </xf>
    <xf numFmtId="0" fontId="11" fillId="0" borderId="19" xfId="5" applyFont="1" applyBorder="1" applyAlignment="1" applyProtection="1">
      <alignment horizontal="center" vertical="center"/>
      <protection locked="0"/>
    </xf>
    <xf numFmtId="14" fontId="6" fillId="0" borderId="19" xfId="5" applyNumberFormat="1" applyFont="1" applyBorder="1" applyAlignment="1" applyProtection="1">
      <alignment horizontal="center" vertical="center" wrapText="1"/>
      <protection locked="0"/>
    </xf>
    <xf numFmtId="173" fontId="6" fillId="0" borderId="19" xfId="5" applyNumberFormat="1" applyFont="1" applyBorder="1" applyAlignment="1" applyProtection="1">
      <alignment horizontal="center" vertical="center"/>
      <protection locked="0"/>
    </xf>
    <xf numFmtId="175" fontId="12" fillId="0" borderId="19" xfId="0" applyNumberFormat="1" applyFont="1" applyFill="1" applyBorder="1" applyAlignment="1" applyProtection="1">
      <alignment horizontal="center" vertical="center"/>
      <protection locked="0"/>
    </xf>
    <xf numFmtId="0" fontId="11" fillId="0" borderId="19" xfId="5" applyFont="1" applyBorder="1" applyAlignment="1" applyProtection="1">
      <alignment vertical="center"/>
      <protection locked="0"/>
    </xf>
    <xf numFmtId="0" fontId="4" fillId="0" borderId="0" xfId="0" applyNumberFormat="1" applyFont="1" applyFill="1" applyBorder="1" applyAlignment="1" applyProtection="1">
      <alignment horizontal="center" vertical="top"/>
      <protection locked="0"/>
    </xf>
    <xf numFmtId="173" fontId="11" fillId="0" borderId="17" xfId="5" applyNumberFormat="1" applyFont="1" applyBorder="1" applyAlignment="1" applyProtection="1">
      <alignment horizontal="center" vertical="center"/>
      <protection locked="0"/>
    </xf>
    <xf numFmtId="1" fontId="11" fillId="0" borderId="0" xfId="5" applyNumberFormat="1" applyFont="1" applyAlignment="1" applyProtection="1">
      <alignment vertical="center" wrapText="1"/>
      <protection locked="0"/>
    </xf>
    <xf numFmtId="0" fontId="6" fillId="0" borderId="0" xfId="5" applyFont="1" applyAlignment="1" applyProtection="1">
      <alignment horizontal="center" vertical="center"/>
      <protection locked="0"/>
    </xf>
    <xf numFmtId="0" fontId="11" fillId="0" borderId="11" xfId="5" applyFont="1" applyBorder="1" applyAlignment="1" applyProtection="1">
      <alignment horizontal="center" vertical="center"/>
      <protection locked="0"/>
    </xf>
    <xf numFmtId="0" fontId="11" fillId="0" borderId="0" xfId="5" applyFont="1" applyAlignment="1" applyProtection="1">
      <alignment horizontal="center" vertical="center"/>
      <protection locked="0"/>
    </xf>
    <xf numFmtId="1" fontId="6" fillId="0" borderId="0" xfId="5" applyNumberFormat="1" applyFont="1" applyAlignment="1" applyProtection="1">
      <alignment horizontal="center" vertical="center"/>
      <protection locked="0"/>
    </xf>
    <xf numFmtId="0" fontId="6" fillId="0" borderId="0" xfId="5" applyFont="1" applyAlignment="1" applyProtection="1">
      <alignment vertical="center" wrapText="1"/>
      <protection locked="0"/>
    </xf>
    <xf numFmtId="0" fontId="23" fillId="6" borderId="17" xfId="0" applyNumberFormat="1" applyFont="1" applyFill="1" applyBorder="1" applyAlignment="1" applyProtection="1">
      <alignment horizontal="center" vertical="center"/>
      <protection locked="0"/>
    </xf>
    <xf numFmtId="166" fontId="6" fillId="0" borderId="17" xfId="7" applyNumberFormat="1" applyFont="1" applyFill="1" applyBorder="1" applyAlignment="1" applyProtection="1">
      <alignment vertical="center"/>
      <protection locked="0"/>
    </xf>
    <xf numFmtId="9" fontId="11" fillId="6" borderId="17" xfId="2" applyFont="1" applyFill="1" applyBorder="1" applyAlignment="1" applyProtection="1">
      <alignment horizontal="center" vertical="center"/>
      <protection locked="0"/>
    </xf>
    <xf numFmtId="0" fontId="11" fillId="0" borderId="0" xfId="5" applyFont="1" applyAlignment="1" applyProtection="1">
      <alignment vertical="center"/>
      <protection locked="0"/>
    </xf>
    <xf numFmtId="0" fontId="11" fillId="6" borderId="32" xfId="5" applyFont="1" applyFill="1" applyBorder="1" applyAlignment="1" applyProtection="1">
      <alignment horizontal="center" vertical="center"/>
      <protection locked="0"/>
    </xf>
    <xf numFmtId="0" fontId="11" fillId="6" borderId="30" xfId="5" applyFont="1" applyFill="1" applyBorder="1" applyAlignment="1" applyProtection="1">
      <alignment horizontal="center" vertical="center"/>
      <protection locked="0"/>
    </xf>
    <xf numFmtId="0" fontId="16" fillId="6" borderId="33" xfId="5" applyFont="1" applyFill="1" applyBorder="1" applyAlignment="1" applyProtection="1">
      <alignment horizontal="center" vertical="center"/>
      <protection locked="0"/>
    </xf>
    <xf numFmtId="0" fontId="16" fillId="6" borderId="17" xfId="5" applyFont="1" applyFill="1" applyBorder="1" applyAlignment="1" applyProtection="1">
      <alignment horizontal="center" vertical="center"/>
      <protection locked="0"/>
    </xf>
    <xf numFmtId="0" fontId="11" fillId="6" borderId="17" xfId="0" applyNumberFormat="1" applyFont="1" applyFill="1" applyBorder="1" applyAlignment="1" applyProtection="1">
      <alignment horizontal="center" vertical="center" wrapText="1"/>
      <protection locked="0"/>
    </xf>
    <xf numFmtId="9" fontId="11" fillId="6" borderId="17" xfId="2" applyFont="1" applyFill="1" applyBorder="1" applyAlignment="1" applyProtection="1">
      <alignment horizontal="center" vertical="center" wrapText="1"/>
      <protection locked="0"/>
    </xf>
    <xf numFmtId="1" fontId="6" fillId="0" borderId="20" xfId="8" applyNumberFormat="1" applyFont="1" applyFill="1" applyBorder="1" applyAlignment="1" applyProtection="1">
      <alignment horizontal="center" vertical="center"/>
      <protection locked="0"/>
    </xf>
    <xf numFmtId="176" fontId="6" fillId="0" borderId="19" xfId="8" applyNumberFormat="1" applyFont="1" applyFill="1" applyBorder="1" applyAlignment="1" applyProtection="1">
      <alignment horizontal="center" vertical="center"/>
      <protection locked="0"/>
    </xf>
    <xf numFmtId="166" fontId="6" fillId="0" borderId="20" xfId="5" applyNumberFormat="1" applyFont="1" applyBorder="1" applyAlignment="1" applyProtection="1">
      <alignment horizontal="center" vertical="center"/>
      <protection locked="0"/>
    </xf>
    <xf numFmtId="174" fontId="12" fillId="0" borderId="17" xfId="2" applyNumberFormat="1" applyFont="1" applyFill="1" applyBorder="1" applyAlignment="1" applyProtection="1">
      <alignment horizontal="center" vertical="center"/>
      <protection locked="0"/>
    </xf>
    <xf numFmtId="0" fontId="6" fillId="0" borderId="17" xfId="0" applyNumberFormat="1" applyFont="1" applyFill="1" applyBorder="1" applyAlignment="1" applyProtection="1">
      <alignment horizontal="center" vertical="center" wrapText="1"/>
      <protection locked="0"/>
    </xf>
    <xf numFmtId="166" fontId="6" fillId="0" borderId="17" xfId="2" applyNumberFormat="1" applyFont="1" applyBorder="1" applyAlignment="1" applyProtection="1">
      <alignment vertical="center"/>
      <protection locked="0"/>
    </xf>
    <xf numFmtId="174" fontId="6" fillId="0" borderId="17" xfId="2" applyNumberFormat="1" applyFont="1" applyBorder="1" applyAlignment="1" applyProtection="1">
      <alignment horizontal="center" vertical="center"/>
      <protection locked="0"/>
    </xf>
    <xf numFmtId="14" fontId="6" fillId="0" borderId="19" xfId="8" applyNumberFormat="1" applyFont="1" applyFill="1" applyBorder="1" applyAlignment="1" applyProtection="1">
      <alignment horizontal="center" vertical="center"/>
      <protection locked="0"/>
    </xf>
    <xf numFmtId="0" fontId="4" fillId="0" borderId="17" xfId="0" applyNumberFormat="1" applyFont="1" applyFill="1" applyBorder="1" applyAlignment="1" applyProtection="1">
      <alignment vertical="center" wrapText="1"/>
      <protection locked="0"/>
    </xf>
    <xf numFmtId="1" fontId="6" fillId="0" borderId="29" xfId="8" applyNumberFormat="1" applyFont="1" applyFill="1" applyBorder="1" applyAlignment="1" applyProtection="1">
      <alignment horizontal="center" vertical="center"/>
      <protection locked="0"/>
    </xf>
    <xf numFmtId="171" fontId="6" fillId="0" borderId="21" xfId="7" applyNumberFormat="1" applyFont="1" applyFill="1" applyBorder="1" applyAlignment="1" applyProtection="1">
      <alignment vertical="center"/>
      <protection locked="0"/>
    </xf>
    <xf numFmtId="174" fontId="11" fillId="3" borderId="33" xfId="5" applyNumberFormat="1" applyFont="1" applyFill="1" applyBorder="1" applyAlignment="1" applyProtection="1">
      <alignment horizontal="center" vertical="center"/>
      <protection locked="0"/>
    </xf>
    <xf numFmtId="174" fontId="6" fillId="0" borderId="0" xfId="8" applyNumberFormat="1" applyFont="1" applyBorder="1" applyAlignment="1" applyProtection="1">
      <alignment vertical="top" wrapText="1"/>
      <protection locked="0"/>
    </xf>
    <xf numFmtId="0" fontId="16" fillId="6" borderId="0" xfId="5" applyFont="1" applyFill="1" applyAlignment="1" applyProtection="1">
      <alignment horizontal="center" vertical="center"/>
      <protection locked="0"/>
    </xf>
    <xf numFmtId="9" fontId="6" fillId="0" borderId="19" xfId="2" applyFont="1" applyBorder="1" applyAlignment="1" applyProtection="1">
      <alignment horizontal="center" vertical="center"/>
      <protection locked="0"/>
    </xf>
    <xf numFmtId="0" fontId="16" fillId="6" borderId="16" xfId="5" applyFont="1" applyFill="1" applyBorder="1" applyAlignment="1" applyProtection="1">
      <alignment horizontal="center" vertical="center" wrapText="1"/>
      <protection locked="0"/>
    </xf>
    <xf numFmtId="0" fontId="16" fillId="6" borderId="31" xfId="5" applyFont="1" applyFill="1" applyBorder="1" applyAlignment="1" applyProtection="1">
      <alignment horizontal="center" vertical="center" wrapText="1"/>
      <protection locked="0"/>
    </xf>
    <xf numFmtId="0" fontId="16" fillId="6" borderId="18" xfId="5" applyFont="1" applyFill="1" applyBorder="1" applyAlignment="1" applyProtection="1">
      <alignment horizontal="center" vertical="center"/>
      <protection locked="0"/>
    </xf>
    <xf numFmtId="0" fontId="11" fillId="0" borderId="20" xfId="5" applyFont="1" applyBorder="1" applyAlignment="1" applyProtection="1">
      <alignment vertical="center" wrapText="1"/>
      <protection locked="0"/>
    </xf>
    <xf numFmtId="0" fontId="19" fillId="9" borderId="19" xfId="9" applyFont="1" applyFill="1" applyBorder="1" applyAlignment="1" applyProtection="1">
      <alignment horizontal="center" vertical="center"/>
      <protection locked="0"/>
    </xf>
    <xf numFmtId="0" fontId="20" fillId="0" borderId="0" xfId="9" applyFont="1" applyAlignment="1" applyProtection="1">
      <alignment vertical="center"/>
      <protection locked="0"/>
    </xf>
    <xf numFmtId="0" fontId="12" fillId="0" borderId="0" xfId="5" applyFont="1" applyAlignment="1" applyProtection="1">
      <alignment vertical="center"/>
      <protection locked="0"/>
    </xf>
    <xf numFmtId="0" fontId="6" fillId="0" borderId="17" xfId="5" applyFont="1" applyBorder="1" applyAlignment="1" applyProtection="1">
      <alignment horizontal="center" vertical="center" wrapText="1"/>
      <protection locked="0"/>
    </xf>
    <xf numFmtId="0" fontId="11" fillId="6" borderId="19" xfId="5" applyFont="1" applyFill="1" applyBorder="1" applyAlignment="1" applyProtection="1">
      <alignment horizontal="left" vertical="center" indent="1"/>
      <protection locked="0"/>
    </xf>
    <xf numFmtId="9" fontId="11" fillId="0" borderId="17" xfId="5" applyNumberFormat="1" applyFont="1" applyBorder="1" applyAlignment="1" applyProtection="1">
      <alignment vertical="center"/>
      <protection locked="0"/>
    </xf>
    <xf numFmtId="174" fontId="11" fillId="6" borderId="17" xfId="2" applyNumberFormat="1" applyFont="1" applyFill="1" applyBorder="1" applyAlignment="1" applyProtection="1">
      <alignment horizontal="center" vertical="center"/>
      <protection locked="0"/>
    </xf>
    <xf numFmtId="0" fontId="12" fillId="0" borderId="0" xfId="5" applyFont="1" applyAlignment="1" applyProtection="1">
      <alignment vertical="center" wrapText="1"/>
      <protection locked="0"/>
    </xf>
    <xf numFmtId="167" fontId="6" fillId="0" borderId="0" xfId="5" applyNumberFormat="1" applyFont="1" applyAlignment="1" applyProtection="1">
      <alignment vertical="center"/>
      <protection locked="0"/>
    </xf>
    <xf numFmtId="14" fontId="6" fillId="0" borderId="17" xfId="5" applyNumberFormat="1" applyFont="1" applyBorder="1" applyAlignment="1" applyProtection="1">
      <alignment horizontal="center" vertical="center"/>
      <protection locked="0"/>
    </xf>
    <xf numFmtId="174" fontId="11" fillId="0" borderId="17" xfId="8" applyNumberFormat="1" applyFont="1" applyBorder="1" applyAlignment="1" applyProtection="1">
      <alignment horizontal="right" vertical="center"/>
      <protection locked="0"/>
    </xf>
    <xf numFmtId="176" fontId="6" fillId="0" borderId="21" xfId="0" applyNumberFormat="1" applyFont="1" applyFill="1" applyBorder="1" applyAlignment="1" applyProtection="1">
      <alignment horizontal="center" vertical="center"/>
      <protection locked="0"/>
    </xf>
    <xf numFmtId="2" fontId="6" fillId="11" borderId="17" xfId="5" applyNumberFormat="1" applyFont="1" applyFill="1" applyBorder="1" applyAlignment="1" applyProtection="1">
      <alignment vertical="center"/>
      <protection locked="0"/>
    </xf>
    <xf numFmtId="174" fontId="6" fillId="0" borderId="17" xfId="8" applyNumberFormat="1" applyFont="1" applyBorder="1" applyAlignment="1" applyProtection="1">
      <alignment horizontal="center" vertical="center"/>
      <protection locked="0"/>
    </xf>
    <xf numFmtId="174" fontId="6" fillId="0" borderId="17" xfId="8" applyNumberFormat="1" applyFont="1" applyBorder="1" applyAlignment="1" applyProtection="1">
      <alignment horizontal="center" vertical="center" wrapText="1"/>
      <protection locked="0"/>
    </xf>
    <xf numFmtId="174" fontId="11" fillId="0" borderId="17" xfId="5" applyNumberFormat="1" applyFont="1" applyBorder="1" applyAlignment="1" applyProtection="1">
      <alignment horizontal="center" vertical="center"/>
      <protection locked="0"/>
    </xf>
    <xf numFmtId="0" fontId="9" fillId="0" borderId="0" xfId="5" applyFont="1" applyAlignment="1" applyProtection="1">
      <alignment vertical="center"/>
      <protection locked="0"/>
    </xf>
    <xf numFmtId="0" fontId="11" fillId="6" borderId="24" xfId="5" applyFont="1" applyFill="1" applyBorder="1" applyAlignment="1" applyProtection="1">
      <alignment horizontal="center" vertical="center" wrapText="1"/>
      <protection locked="0"/>
    </xf>
    <xf numFmtId="0" fontId="4" fillId="6" borderId="17" xfId="0" applyNumberFormat="1" applyFont="1" applyFill="1" applyBorder="1" applyAlignment="1" applyProtection="1">
      <alignment horizontal="center" vertical="center"/>
    </xf>
    <xf numFmtId="0" fontId="10" fillId="0" borderId="0" xfId="0" applyNumberFormat="1" applyFont="1" applyFill="1" applyBorder="1" applyAlignment="1" applyProtection="1">
      <alignment vertical="center" wrapText="1"/>
      <protection locked="0"/>
    </xf>
    <xf numFmtId="0" fontId="10" fillId="0" borderId="6" xfId="0" applyNumberFormat="1" applyFont="1" applyFill="1" applyBorder="1" applyAlignment="1" applyProtection="1">
      <alignment vertical="center" wrapText="1"/>
      <protection locked="0"/>
    </xf>
    <xf numFmtId="0" fontId="10" fillId="0" borderId="0" xfId="0" applyNumberFormat="1" applyFont="1" applyFill="1" applyBorder="1" applyAlignment="1" applyProtection="1">
      <alignment horizontal="center" vertical="center"/>
      <protection locked="0"/>
    </xf>
    <xf numFmtId="0" fontId="4" fillId="0" borderId="0" xfId="0" applyNumberFormat="1" applyFont="1" applyFill="1" applyBorder="1" applyAlignment="1" applyProtection="1">
      <alignment vertical="center"/>
      <protection locked="0"/>
    </xf>
    <xf numFmtId="176" fontId="25" fillId="0" borderId="0" xfId="3" applyNumberFormat="1" applyFont="1" applyAlignment="1" applyProtection="1">
      <alignment vertical="top"/>
      <protection locked="0"/>
    </xf>
    <xf numFmtId="0" fontId="25" fillId="0" borderId="0" xfId="3" applyFont="1" applyAlignment="1" applyProtection="1">
      <alignment vertical="top"/>
      <protection locked="0"/>
    </xf>
    <xf numFmtId="49" fontId="25" fillId="12" borderId="3" xfId="3" applyNumberFormat="1" applyFont="1" applyFill="1" applyBorder="1" applyAlignment="1" applyProtection="1">
      <alignment horizontal="left" vertical="top" wrapText="1"/>
      <protection locked="0"/>
    </xf>
    <xf numFmtId="49" fontId="24" fillId="12" borderId="3" xfId="3" applyNumberFormat="1" applyFont="1" applyFill="1" applyBorder="1" applyAlignment="1" applyProtection="1">
      <alignment horizontal="left" vertical="top" wrapText="1"/>
      <protection locked="0"/>
    </xf>
    <xf numFmtId="49" fontId="24" fillId="12" borderId="4" xfId="3" applyNumberFormat="1" applyFont="1" applyFill="1" applyBorder="1" applyAlignment="1" applyProtection="1">
      <alignment horizontal="left" vertical="top" wrapText="1"/>
      <protection locked="0"/>
    </xf>
    <xf numFmtId="176" fontId="24" fillId="0" borderId="0" xfId="3" applyNumberFormat="1" applyFont="1" applyAlignment="1" applyProtection="1">
      <alignment vertical="top"/>
      <protection locked="0"/>
    </xf>
    <xf numFmtId="0" fontId="24" fillId="0" borderId="0" xfId="3" applyFont="1" applyAlignment="1" applyProtection="1">
      <alignment vertical="top"/>
      <protection locked="0"/>
    </xf>
    <xf numFmtId="49" fontId="25" fillId="12" borderId="0" xfId="3" applyNumberFormat="1" applyFont="1" applyFill="1" applyAlignment="1" applyProtection="1">
      <alignment horizontal="left" vertical="top" wrapText="1"/>
      <protection locked="0"/>
    </xf>
    <xf numFmtId="49" fontId="24" fillId="12" borderId="0" xfId="3" applyNumberFormat="1" applyFont="1" applyFill="1" applyAlignment="1" applyProtection="1">
      <alignment horizontal="left" vertical="top" wrapText="1"/>
      <protection locked="0"/>
    </xf>
    <xf numFmtId="49" fontId="24" fillId="12" borderId="5" xfId="3" applyNumberFormat="1" applyFont="1" applyFill="1" applyBorder="1" applyAlignment="1" applyProtection="1">
      <alignment horizontal="left" vertical="top" wrapText="1"/>
      <protection locked="0"/>
    </xf>
    <xf numFmtId="0" fontId="25" fillId="12" borderId="0" xfId="3" applyFont="1" applyFill="1" applyAlignment="1" applyProtection="1">
      <alignment horizontal="left" vertical="top" wrapText="1"/>
      <protection locked="0"/>
    </xf>
    <xf numFmtId="0" fontId="25" fillId="12" borderId="5" xfId="3" applyFont="1" applyFill="1" applyBorder="1" applyAlignment="1" applyProtection="1">
      <alignment horizontal="left" vertical="top" wrapText="1"/>
      <protection locked="0"/>
    </xf>
    <xf numFmtId="0" fontId="25" fillId="12" borderId="0" xfId="3" applyFont="1" applyFill="1" applyAlignment="1" applyProtection="1">
      <alignment vertical="top"/>
      <protection locked="0"/>
    </xf>
    <xf numFmtId="0" fontId="25" fillId="12" borderId="5" xfId="3" applyFont="1" applyFill="1" applyBorder="1" applyAlignment="1" applyProtection="1">
      <alignment vertical="top"/>
      <protection locked="0"/>
    </xf>
    <xf numFmtId="14" fontId="25" fillId="12" borderId="0" xfId="3" applyNumberFormat="1" applyFont="1" applyFill="1" applyAlignment="1" applyProtection="1">
      <alignment horizontal="left" vertical="top"/>
      <protection locked="0"/>
    </xf>
    <xf numFmtId="14" fontId="25" fillId="12" borderId="5" xfId="3" applyNumberFormat="1" applyFont="1" applyFill="1" applyBorder="1" applyAlignment="1" applyProtection="1">
      <alignment horizontal="left" vertical="top"/>
      <protection locked="0"/>
    </xf>
    <xf numFmtId="49" fontId="24" fillId="13" borderId="1" xfId="3" applyNumberFormat="1" applyFont="1" applyFill="1" applyBorder="1" applyAlignment="1" applyProtection="1">
      <alignment horizontal="justify" vertical="top"/>
      <protection locked="0"/>
    </xf>
    <xf numFmtId="49" fontId="24" fillId="13" borderId="1" xfId="3" applyNumberFormat="1" applyFont="1" applyFill="1" applyBorder="1" applyAlignment="1" applyProtection="1">
      <alignment horizontal="center" vertical="top"/>
      <protection locked="0"/>
    </xf>
    <xf numFmtId="176" fontId="25" fillId="0" borderId="0" xfId="3" applyNumberFormat="1" applyFont="1" applyAlignment="1" applyProtection="1">
      <alignment horizontal="justify" vertical="top"/>
      <protection locked="0"/>
    </xf>
    <xf numFmtId="0" fontId="25" fillId="0" borderId="0" xfId="3" applyFont="1" applyAlignment="1" applyProtection="1">
      <alignment horizontal="justify" vertical="top"/>
      <protection locked="0"/>
    </xf>
    <xf numFmtId="14" fontId="24" fillId="13" borderId="1" xfId="3" applyNumberFormat="1" applyFont="1" applyFill="1" applyBorder="1" applyAlignment="1" applyProtection="1">
      <alignment horizontal="center" vertical="top"/>
      <protection locked="0"/>
    </xf>
    <xf numFmtId="14" fontId="25" fillId="13" borderId="1" xfId="3" applyNumberFormat="1" applyFont="1" applyFill="1" applyBorder="1" applyAlignment="1" applyProtection="1">
      <alignment vertical="top"/>
      <protection locked="0"/>
    </xf>
    <xf numFmtId="1" fontId="25" fillId="0" borderId="0" xfId="3" applyNumberFormat="1" applyFont="1" applyAlignment="1" applyProtection="1">
      <alignment vertical="top"/>
      <protection locked="0"/>
    </xf>
    <xf numFmtId="176" fontId="25" fillId="4" borderId="0" xfId="3" applyNumberFormat="1" applyFont="1" applyFill="1" applyAlignment="1" applyProtection="1">
      <alignment vertical="top"/>
      <protection locked="0"/>
    </xf>
    <xf numFmtId="0" fontId="25" fillId="0" borderId="1" xfId="3" applyFont="1" applyBorder="1" applyAlignment="1" applyProtection="1">
      <alignment vertical="top"/>
      <protection locked="0"/>
    </xf>
    <xf numFmtId="14" fontId="25" fillId="0" borderId="1" xfId="3" applyNumberFormat="1" applyFont="1" applyBorder="1" applyAlignment="1" applyProtection="1">
      <alignment vertical="top"/>
      <protection locked="0"/>
    </xf>
    <xf numFmtId="0" fontId="24" fillId="13" borderId="1" xfId="3" applyFont="1" applyFill="1" applyBorder="1" applyAlignment="1" applyProtection="1">
      <alignment vertical="top"/>
      <protection locked="0"/>
    </xf>
    <xf numFmtId="168" fontId="25" fillId="13" borderId="1" xfId="3" applyNumberFormat="1" applyFont="1" applyFill="1" applyBorder="1" applyAlignment="1" applyProtection="1">
      <alignment vertical="top"/>
      <protection locked="0"/>
    </xf>
    <xf numFmtId="1" fontId="6" fillId="0" borderId="17" xfId="8" applyNumberFormat="1" applyFont="1" applyBorder="1" applyAlignment="1" applyProtection="1">
      <alignment horizontal="center" vertical="center"/>
      <protection locked="0"/>
    </xf>
    <xf numFmtId="0" fontId="10" fillId="0" borderId="0" xfId="0" applyNumberFormat="1" applyFont="1" applyFill="1" applyBorder="1" applyAlignment="1" applyProtection="1">
      <alignment horizontal="center" vertical="center" wrapText="1"/>
      <protection locked="0"/>
    </xf>
    <xf numFmtId="0" fontId="10" fillId="0" borderId="19" xfId="5" applyFont="1" applyBorder="1" applyAlignment="1" applyProtection="1">
      <alignment horizontal="center" vertical="center"/>
      <protection locked="0"/>
    </xf>
    <xf numFmtId="0" fontId="4" fillId="0" borderId="19" xfId="5" applyFont="1" applyBorder="1" applyAlignment="1" applyProtection="1">
      <alignment horizontal="center" vertical="center" wrapText="1"/>
      <protection locked="0"/>
    </xf>
    <xf numFmtId="0" fontId="4" fillId="0" borderId="19" xfId="5" applyFont="1" applyBorder="1" applyAlignment="1" applyProtection="1">
      <alignment horizontal="center" vertical="center"/>
      <protection locked="0"/>
    </xf>
    <xf numFmtId="14" fontId="4" fillId="0" borderId="19" xfId="5" applyNumberFormat="1" applyFont="1" applyBorder="1" applyAlignment="1" applyProtection="1">
      <alignment horizontal="center" vertical="center" wrapText="1"/>
      <protection locked="0"/>
    </xf>
    <xf numFmtId="175" fontId="4" fillId="0" borderId="19" xfId="0" applyNumberFormat="1" applyFont="1" applyFill="1" applyBorder="1" applyAlignment="1" applyProtection="1">
      <alignment horizontal="center" vertical="center"/>
      <protection locked="0"/>
    </xf>
    <xf numFmtId="0" fontId="10" fillId="6" borderId="17" xfId="0" applyNumberFormat="1" applyFont="1" applyFill="1" applyBorder="1" applyAlignment="1" applyProtection="1">
      <alignment horizontal="center" vertical="center"/>
      <protection locked="0"/>
    </xf>
    <xf numFmtId="0" fontId="10" fillId="0" borderId="0" xfId="5" applyFont="1" applyAlignment="1" applyProtection="1">
      <alignment vertical="center"/>
      <protection locked="0"/>
    </xf>
    <xf numFmtId="165" fontId="39" fillId="0" borderId="0" xfId="7" applyNumberFormat="1" applyFont="1" applyFill="1" applyBorder="1" applyAlignment="1" applyProtection="1">
      <alignment horizontal="center" vertical="center"/>
      <protection locked="0"/>
    </xf>
    <xf numFmtId="9" fontId="11" fillId="0" borderId="19" xfId="8" applyFont="1" applyBorder="1" applyAlignment="1" applyProtection="1">
      <alignment horizontal="center" vertical="center"/>
    </xf>
    <xf numFmtId="0" fontId="5" fillId="0" borderId="19" xfId="5" applyFont="1" applyBorder="1" applyAlignment="1" applyProtection="1">
      <alignment horizontal="center" vertical="center"/>
      <protection locked="0"/>
    </xf>
    <xf numFmtId="14" fontId="6" fillId="0" borderId="17" xfId="0" applyNumberFormat="1" applyFont="1" applyFill="1" applyBorder="1" applyAlignment="1" applyProtection="1">
      <alignment horizontal="center" vertical="center" wrapText="1"/>
      <protection locked="0"/>
    </xf>
    <xf numFmtId="14" fontId="6" fillId="0" borderId="17" xfId="0" applyNumberFormat="1" applyFont="1" applyFill="1" applyBorder="1" applyAlignment="1" applyProtection="1">
      <alignment horizontal="center" vertical="center"/>
      <protection locked="0"/>
    </xf>
    <xf numFmtId="0" fontId="11" fillId="6" borderId="30" xfId="5" applyFont="1" applyFill="1" applyBorder="1" applyAlignment="1" applyProtection="1">
      <alignment horizontal="center" vertical="center" wrapText="1"/>
      <protection locked="0"/>
    </xf>
    <xf numFmtId="14" fontId="6" fillId="3" borderId="17" xfId="5" applyNumberFormat="1" applyFont="1" applyFill="1" applyBorder="1" applyAlignment="1" applyProtection="1">
      <alignment horizontal="center" vertical="center"/>
      <protection locked="0"/>
    </xf>
    <xf numFmtId="0" fontId="16" fillId="6" borderId="39" xfId="5" applyFont="1" applyFill="1" applyBorder="1" applyAlignment="1" applyProtection="1">
      <alignment horizontal="center" vertical="center"/>
      <protection locked="0"/>
    </xf>
    <xf numFmtId="174" fontId="6" fillId="0" borderId="33" xfId="8" applyNumberFormat="1" applyFont="1" applyBorder="1" applyAlignment="1" applyProtection="1">
      <alignment horizontal="center" vertical="center" wrapText="1"/>
      <protection locked="0"/>
    </xf>
    <xf numFmtId="180" fontId="6" fillId="0" borderId="49" xfId="8" applyNumberFormat="1" applyFont="1" applyBorder="1" applyAlignment="1" applyProtection="1">
      <alignment horizontal="center" vertical="center"/>
      <protection locked="0"/>
    </xf>
    <xf numFmtId="0" fontId="44" fillId="0" borderId="50" xfId="0" applyNumberFormat="1" applyFont="1" applyFill="1" applyBorder="1" applyAlignment="1" applyProtection="1">
      <alignment horizontal="center" vertical="center" wrapText="1"/>
      <protection locked="0"/>
    </xf>
    <xf numFmtId="174" fontId="6" fillId="0" borderId="9" xfId="8" applyNumberFormat="1" applyFont="1" applyBorder="1" applyAlignment="1" applyProtection="1">
      <alignment horizontal="center" vertical="center"/>
      <protection locked="0"/>
    </xf>
    <xf numFmtId="174" fontId="6" fillId="0" borderId="33" xfId="8" applyNumberFormat="1" applyFont="1" applyBorder="1" applyAlignment="1" applyProtection="1">
      <alignment horizontal="center" vertical="center"/>
      <protection locked="0"/>
    </xf>
    <xf numFmtId="0" fontId="11" fillId="6" borderId="9" xfId="5" applyFont="1" applyFill="1" applyBorder="1" applyAlignment="1" applyProtection="1">
      <alignment horizontal="center" vertical="center" wrapText="1"/>
      <protection locked="0"/>
    </xf>
    <xf numFmtId="0" fontId="11" fillId="0" borderId="60" xfId="5" applyFont="1" applyBorder="1" applyAlignment="1" applyProtection="1">
      <alignment horizontal="center" vertical="center"/>
      <protection locked="0"/>
    </xf>
    <xf numFmtId="0" fontId="6" fillId="0" borderId="52" xfId="5" applyFont="1" applyBorder="1" applyAlignment="1" applyProtection="1">
      <alignment vertical="center"/>
      <protection locked="0"/>
    </xf>
    <xf numFmtId="0" fontId="11" fillId="0" borderId="53" xfId="5" applyFont="1" applyBorder="1" applyAlignment="1" applyProtection="1">
      <alignment vertical="center"/>
      <protection locked="0"/>
    </xf>
    <xf numFmtId="174" fontId="6" fillId="0" borderId="37" xfId="8" applyNumberFormat="1" applyFont="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protection locked="0"/>
    </xf>
    <xf numFmtId="0" fontId="10" fillId="6" borderId="1" xfId="5" applyFont="1" applyFill="1" applyBorder="1" applyAlignment="1" applyProtection="1">
      <alignment horizontal="left" vertical="center" wrapText="1"/>
      <protection locked="0"/>
    </xf>
    <xf numFmtId="0" fontId="10" fillId="6" borderId="1" xfId="5" applyFont="1" applyFill="1" applyBorder="1" applyAlignment="1" applyProtection="1">
      <alignment vertical="center" wrapText="1"/>
      <protection locked="0"/>
    </xf>
    <xf numFmtId="0" fontId="10" fillId="6" borderId="1" xfId="5" applyFont="1" applyFill="1" applyBorder="1" applyAlignment="1" applyProtection="1">
      <alignment horizontal="center" vertical="center" wrapText="1"/>
      <protection locked="0"/>
    </xf>
    <xf numFmtId="0" fontId="10" fillId="0" borderId="1" xfId="0" applyNumberFormat="1" applyFont="1" applyFill="1" applyBorder="1" applyAlignment="1" applyProtection="1">
      <alignment horizontal="center" vertical="center" wrapText="1"/>
      <protection locked="0"/>
    </xf>
    <xf numFmtId="0" fontId="4" fillId="0" borderId="1" xfId="0" applyNumberFormat="1" applyFont="1" applyFill="1" applyBorder="1" applyAlignment="1" applyProtection="1">
      <alignment horizontal="center" vertical="center" wrapText="1"/>
    </xf>
    <xf numFmtId="0" fontId="28" fillId="0" borderId="1" xfId="0" applyNumberFormat="1" applyFont="1" applyFill="1" applyBorder="1" applyAlignment="1" applyProtection="1">
      <alignment horizontal="center" vertical="center"/>
      <protection locked="0"/>
    </xf>
    <xf numFmtId="0" fontId="10" fillId="6" borderId="1" xfId="5" applyFont="1" applyFill="1" applyBorder="1" applyAlignment="1" applyProtection="1">
      <alignment horizontal="center" vertical="center"/>
      <protection locked="0"/>
    </xf>
    <xf numFmtId="9" fontId="10" fillId="3" borderId="1" xfId="5" applyNumberFormat="1" applyFont="1" applyFill="1" applyBorder="1" applyAlignment="1">
      <alignment horizontal="center" vertical="center" wrapText="1"/>
    </xf>
    <xf numFmtId="9" fontId="10" fillId="6" borderId="1" xfId="2" applyFont="1" applyFill="1" applyBorder="1" applyAlignment="1" applyProtection="1">
      <alignment horizontal="center" vertical="center" wrapText="1"/>
      <protection locked="0"/>
    </xf>
    <xf numFmtId="0" fontId="6" fillId="0" borderId="1" xfId="0" applyNumberFormat="1" applyFont="1" applyFill="1" applyBorder="1" applyAlignment="1" applyProtection="1">
      <alignment horizontal="center" vertical="center" wrapText="1"/>
      <protection locked="0"/>
    </xf>
    <xf numFmtId="14" fontId="6" fillId="0" borderId="1" xfId="0" applyNumberFormat="1" applyFont="1" applyFill="1" applyBorder="1" applyAlignment="1" applyProtection="1">
      <alignment horizontal="center" vertical="center" wrapText="1"/>
      <protection locked="0"/>
    </xf>
    <xf numFmtId="0" fontId="6" fillId="0" borderId="1" xfId="0" applyNumberFormat="1" applyFont="1" applyFill="1" applyBorder="1" applyAlignment="1" applyProtection="1">
      <alignment horizontal="center" vertical="center"/>
      <protection locked="0"/>
    </xf>
    <xf numFmtId="181" fontId="6" fillId="0" borderId="1" xfId="0" applyNumberFormat="1" applyFont="1" applyFill="1" applyBorder="1" applyAlignment="1" applyProtection="1">
      <alignment horizontal="center" vertical="center"/>
      <protection locked="0"/>
    </xf>
    <xf numFmtId="49" fontId="43" fillId="0" borderId="1" xfId="5" applyNumberFormat="1" applyFont="1" applyBorder="1" applyAlignment="1" applyProtection="1">
      <alignment horizontal="center" vertical="center"/>
      <protection locked="0"/>
    </xf>
    <xf numFmtId="3" fontId="4" fillId="0" borderId="1" xfId="0" applyNumberFormat="1" applyFont="1" applyFill="1" applyBorder="1" applyAlignment="1" applyProtection="1">
      <alignment horizontal="center" vertical="center" wrapText="1"/>
    </xf>
    <xf numFmtId="0" fontId="10" fillId="0" borderId="0" xfId="5" applyFont="1" applyAlignment="1" applyProtection="1">
      <alignment vertical="center" wrapText="1"/>
      <protection locked="0"/>
    </xf>
    <xf numFmtId="180" fontId="4" fillId="0" borderId="0" xfId="5" applyNumberFormat="1" applyFont="1" applyAlignment="1" applyProtection="1">
      <alignment vertical="center" wrapText="1"/>
      <protection locked="0"/>
    </xf>
    <xf numFmtId="0" fontId="10" fillId="0" borderId="5" xfId="5" applyFont="1" applyBorder="1" applyAlignment="1" applyProtection="1">
      <alignment vertical="center" wrapText="1"/>
      <protection locked="0"/>
    </xf>
    <xf numFmtId="0" fontId="6" fillId="0" borderId="17" xfId="0" applyNumberFormat="1" applyFont="1" applyFill="1" applyBorder="1" applyAlignment="1" applyProtection="1">
      <alignment horizontal="center" vertical="center"/>
      <protection locked="0"/>
    </xf>
    <xf numFmtId="0" fontId="10" fillId="0" borderId="0" xfId="5" applyFont="1" applyAlignment="1" applyProtection="1">
      <alignment horizontal="center" vertical="center" wrapText="1"/>
      <protection locked="0"/>
    </xf>
    <xf numFmtId="180" fontId="4" fillId="0" borderId="0" xfId="5" applyNumberFormat="1" applyFont="1" applyAlignment="1" applyProtection="1">
      <alignment horizontal="center" vertical="center" wrapText="1"/>
      <protection locked="0"/>
    </xf>
    <xf numFmtId="180" fontId="6" fillId="0" borderId="17" xfId="0" applyNumberFormat="1" applyFont="1" applyFill="1" applyBorder="1" applyAlignment="1" applyProtection="1">
      <alignment horizontal="center" vertical="center"/>
      <protection locked="0"/>
    </xf>
    <xf numFmtId="0" fontId="12" fillId="0" borderId="10" xfId="5" applyFont="1" applyBorder="1" applyAlignment="1" applyProtection="1">
      <alignment vertical="center" wrapText="1"/>
      <protection locked="0"/>
    </xf>
    <xf numFmtId="0" fontId="23" fillId="6" borderId="37" xfId="0" applyNumberFormat="1" applyFont="1" applyFill="1" applyBorder="1" applyAlignment="1" applyProtection="1">
      <alignment horizontal="center" vertical="center" wrapText="1"/>
      <protection locked="0"/>
    </xf>
    <xf numFmtId="181" fontId="6" fillId="0" borderId="17" xfId="0" applyNumberFormat="1" applyFont="1" applyFill="1" applyBorder="1" applyAlignment="1" applyProtection="1">
      <alignment horizontal="center" vertical="center"/>
      <protection locked="0"/>
    </xf>
    <xf numFmtId="0" fontId="10" fillId="6" borderId="33" xfId="3" applyFont="1" applyFill="1" applyBorder="1" applyAlignment="1" applyProtection="1">
      <alignment horizontal="center" vertical="center" wrapText="1"/>
      <protection locked="0"/>
    </xf>
    <xf numFmtId="0" fontId="10" fillId="6" borderId="17" xfId="3" applyFont="1" applyFill="1" applyBorder="1" applyAlignment="1" applyProtection="1">
      <alignment horizontal="center" vertical="center" wrapText="1"/>
      <protection locked="0"/>
    </xf>
    <xf numFmtId="49" fontId="10" fillId="0" borderId="0" xfId="3" applyNumberFormat="1" applyFont="1" applyAlignment="1" applyProtection="1">
      <alignment horizontal="left" vertical="top" wrapText="1"/>
      <protection locked="0"/>
    </xf>
    <xf numFmtId="49" fontId="4" fillId="0" borderId="0" xfId="3" applyNumberFormat="1" applyAlignment="1" applyProtection="1">
      <alignment horizontal="left" vertical="top" wrapText="1"/>
      <protection locked="0"/>
    </xf>
    <xf numFmtId="0" fontId="10" fillId="6" borderId="17" xfId="5" applyFont="1" applyFill="1" applyBorder="1" applyAlignment="1" applyProtection="1">
      <alignment horizontal="center" vertical="center" wrapText="1"/>
      <protection locked="0"/>
    </xf>
    <xf numFmtId="0" fontId="4" fillId="0" borderId="0" xfId="3" applyAlignment="1" applyProtection="1">
      <alignment horizontal="left" vertical="top" wrapText="1"/>
      <protection locked="0"/>
    </xf>
    <xf numFmtId="0" fontId="10" fillId="6" borderId="17" xfId="3" applyFont="1" applyFill="1" applyBorder="1" applyAlignment="1" applyProtection="1">
      <alignment horizontal="center" vertical="top" wrapText="1"/>
      <protection locked="0"/>
    </xf>
    <xf numFmtId="0" fontId="10" fillId="0" borderId="2" xfId="3" applyFont="1" applyBorder="1" applyAlignment="1" applyProtection="1">
      <alignment horizontal="center" vertical="center" wrapText="1"/>
      <protection locked="0"/>
    </xf>
    <xf numFmtId="0" fontId="45" fillId="0" borderId="0" xfId="3" applyFont="1" applyAlignment="1" applyProtection="1">
      <alignment horizontal="left" vertical="top" wrapText="1"/>
      <protection locked="0"/>
    </xf>
    <xf numFmtId="0" fontId="10" fillId="0" borderId="0" xfId="3" applyFont="1" applyAlignment="1" applyProtection="1">
      <alignment horizontal="left" vertical="top" wrapText="1"/>
      <protection locked="0"/>
    </xf>
    <xf numFmtId="0" fontId="10" fillId="6" borderId="20" xfId="5" applyFont="1" applyFill="1" applyBorder="1" applyAlignment="1" applyProtection="1">
      <alignment horizontal="center" vertical="center" wrapText="1"/>
      <protection locked="0"/>
    </xf>
    <xf numFmtId="167" fontId="4" fillId="0" borderId="17" xfId="5" applyNumberFormat="1" applyFont="1" applyBorder="1" applyAlignment="1" applyProtection="1">
      <alignment horizontal="center" vertical="center"/>
      <protection locked="0"/>
    </xf>
    <xf numFmtId="0" fontId="4" fillId="0" borderId="0" xfId="3" applyAlignment="1" applyProtection="1">
      <alignment vertical="top"/>
      <protection locked="0"/>
    </xf>
    <xf numFmtId="167" fontId="4" fillId="0" borderId="0" xfId="5" applyNumberFormat="1" applyFont="1" applyAlignment="1" applyProtection="1">
      <alignment vertical="center"/>
      <protection locked="0"/>
    </xf>
    <xf numFmtId="0" fontId="10" fillId="0" borderId="0" xfId="3" applyFont="1" applyAlignment="1" applyProtection="1">
      <alignment horizontal="center" vertical="center" wrapText="1"/>
      <protection locked="0"/>
    </xf>
    <xf numFmtId="14" fontId="4" fillId="0" borderId="0" xfId="3" applyNumberFormat="1" applyAlignment="1" applyProtection="1">
      <alignment vertical="center" wrapText="1"/>
      <protection locked="0"/>
    </xf>
    <xf numFmtId="0" fontId="45" fillId="0" borderId="0" xfId="3" applyFont="1" applyAlignment="1" applyProtection="1">
      <alignment vertical="top" wrapText="1"/>
      <protection locked="0"/>
    </xf>
    <xf numFmtId="0" fontId="10" fillId="6" borderId="17" xfId="3" applyFont="1" applyFill="1" applyBorder="1" applyAlignment="1" applyProtection="1">
      <alignment horizontal="center" vertical="center"/>
      <protection locked="0"/>
    </xf>
    <xf numFmtId="168" fontId="4" fillId="0" borderId="0" xfId="3" applyNumberFormat="1" applyAlignment="1" applyProtection="1">
      <alignment vertical="top"/>
      <protection locked="0"/>
    </xf>
    <xf numFmtId="0" fontId="10" fillId="0" borderId="0" xfId="3" applyFont="1" applyAlignment="1" applyProtection="1">
      <alignment vertical="top"/>
      <protection locked="0"/>
    </xf>
    <xf numFmtId="168" fontId="46" fillId="0" borderId="0" xfId="3" applyNumberFormat="1" applyFont="1" applyAlignment="1" applyProtection="1">
      <alignment vertical="top"/>
      <protection locked="0"/>
    </xf>
    <xf numFmtId="168" fontId="4" fillId="0" borderId="17" xfId="3" applyNumberFormat="1" applyBorder="1" applyAlignment="1" applyProtection="1">
      <alignment vertical="top"/>
      <protection locked="0"/>
    </xf>
    <xf numFmtId="14" fontId="4" fillId="0" borderId="0" xfId="3" applyNumberFormat="1" applyAlignment="1" applyProtection="1">
      <alignment vertical="top"/>
      <protection locked="0"/>
    </xf>
    <xf numFmtId="14" fontId="4" fillId="0" borderId="0" xfId="3" applyNumberFormat="1" applyAlignment="1" applyProtection="1">
      <alignment horizontal="left" vertical="top"/>
      <protection locked="0"/>
    </xf>
    <xf numFmtId="14" fontId="4" fillId="0" borderId="0" xfId="3" applyNumberFormat="1" applyAlignment="1" applyProtection="1">
      <alignment vertical="top" wrapText="1"/>
      <protection locked="0"/>
    </xf>
    <xf numFmtId="14" fontId="4" fillId="0" borderId="0" xfId="3" applyNumberFormat="1" applyAlignment="1" applyProtection="1">
      <alignment horizontal="left" vertical="top" wrapText="1"/>
      <protection locked="0"/>
    </xf>
    <xf numFmtId="49" fontId="10" fillId="6" borderId="17" xfId="3" applyNumberFormat="1" applyFont="1" applyFill="1" applyBorder="1" applyAlignment="1" applyProtection="1">
      <alignment horizontal="center" vertical="center"/>
      <protection locked="0"/>
    </xf>
    <xf numFmtId="49" fontId="40" fillId="6" borderId="42" xfId="5" applyNumberFormat="1" applyFont="1" applyFill="1" applyBorder="1" applyAlignment="1" applyProtection="1">
      <alignment horizontal="center" vertical="center"/>
      <protection locked="0"/>
    </xf>
    <xf numFmtId="49" fontId="40" fillId="6" borderId="1" xfId="5" applyNumberFormat="1" applyFont="1" applyFill="1" applyBorder="1" applyAlignment="1" applyProtection="1">
      <alignment horizontal="center" vertical="center"/>
      <protection locked="0"/>
    </xf>
    <xf numFmtId="49" fontId="40" fillId="6" borderId="1" xfId="15" applyNumberFormat="1" applyFont="1" applyFill="1" applyBorder="1" applyAlignment="1" applyProtection="1">
      <alignment horizontal="center" vertical="center"/>
      <protection locked="0"/>
    </xf>
    <xf numFmtId="49" fontId="10" fillId="6" borderId="38" xfId="3" applyNumberFormat="1" applyFont="1" applyFill="1" applyBorder="1" applyAlignment="1" applyProtection="1">
      <alignment horizontal="left" vertical="top"/>
      <protection locked="0"/>
    </xf>
    <xf numFmtId="49" fontId="40" fillId="6" borderId="1" xfId="5" applyNumberFormat="1" applyFont="1" applyFill="1" applyBorder="1" applyAlignment="1" applyProtection="1">
      <alignment horizontal="center" vertical="top"/>
      <protection locked="0"/>
    </xf>
    <xf numFmtId="49" fontId="40" fillId="6" borderId="1" xfId="15" applyNumberFormat="1" applyFont="1" applyFill="1" applyBorder="1" applyAlignment="1" applyProtection="1">
      <alignment horizontal="center" vertical="top"/>
      <protection locked="0"/>
    </xf>
    <xf numFmtId="1" fontId="4" fillId="6" borderId="1" xfId="3" applyNumberFormat="1" applyFill="1" applyBorder="1" applyAlignment="1" applyProtection="1">
      <alignment horizontal="left" vertical="top"/>
      <protection locked="0"/>
    </xf>
    <xf numFmtId="1" fontId="47" fillId="6" borderId="1" xfId="5" quotePrefix="1" applyNumberFormat="1" applyFont="1" applyFill="1" applyBorder="1" applyAlignment="1" applyProtection="1">
      <alignment horizontal="center" vertical="top"/>
      <protection locked="0"/>
    </xf>
    <xf numFmtId="1" fontId="47" fillId="6" borderId="1" xfId="16" applyNumberFormat="1" applyFont="1" applyFill="1" applyBorder="1" applyAlignment="1" applyProtection="1">
      <alignment horizontal="right" vertical="top"/>
      <protection locked="0"/>
    </xf>
    <xf numFmtId="49" fontId="10" fillId="6" borderId="1" xfId="3" applyNumberFormat="1" applyFont="1" applyFill="1" applyBorder="1" applyAlignment="1" applyProtection="1">
      <alignment horizontal="left" vertical="top"/>
      <protection locked="0"/>
    </xf>
    <xf numFmtId="168" fontId="47" fillId="6" borderId="1" xfId="5" quotePrefix="1" applyNumberFormat="1" applyFont="1" applyFill="1" applyBorder="1" applyAlignment="1" applyProtection="1">
      <alignment horizontal="right" vertical="top"/>
      <protection locked="0"/>
    </xf>
    <xf numFmtId="168" fontId="47" fillId="6" borderId="1" xfId="5" applyNumberFormat="1" applyFont="1" applyFill="1" applyBorder="1" applyAlignment="1" applyProtection="1">
      <alignment horizontal="right" vertical="top"/>
      <protection locked="0"/>
    </xf>
    <xf numFmtId="168" fontId="40" fillId="6" borderId="1" xfId="5" applyNumberFormat="1" applyFont="1" applyFill="1" applyBorder="1" applyAlignment="1" applyProtection="1">
      <alignment horizontal="right" vertical="top"/>
      <protection locked="0"/>
    </xf>
    <xf numFmtId="168" fontId="47" fillId="0" borderId="1" xfId="4" quotePrefix="1" applyNumberFormat="1" applyFont="1" applyBorder="1" applyAlignment="1" applyProtection="1">
      <alignment horizontal="right" vertical="top"/>
      <protection locked="0"/>
    </xf>
    <xf numFmtId="168" fontId="47" fillId="0" borderId="1" xfId="5" applyNumberFormat="1" applyFont="1" applyBorder="1" applyAlignment="1" applyProtection="1">
      <alignment horizontal="right" vertical="top"/>
      <protection locked="0"/>
    </xf>
    <xf numFmtId="168" fontId="4" fillId="3" borderId="1" xfId="5" applyNumberFormat="1" applyFont="1" applyFill="1" applyBorder="1" applyAlignment="1" applyProtection="1">
      <alignment horizontal="right" vertical="top"/>
      <protection locked="0"/>
    </xf>
    <xf numFmtId="0" fontId="4" fillId="0" borderId="1" xfId="3" applyBorder="1" applyAlignment="1" applyProtection="1">
      <alignment horizontal="center" vertical="top"/>
      <protection locked="0"/>
    </xf>
    <xf numFmtId="14" fontId="4" fillId="0" borderId="1" xfId="3" applyNumberFormat="1" applyBorder="1" applyAlignment="1" applyProtection="1">
      <alignment horizontal="center" vertical="top"/>
      <protection locked="0"/>
    </xf>
    <xf numFmtId="17" fontId="4" fillId="0" borderId="1" xfId="3" applyNumberFormat="1" applyBorder="1" applyAlignment="1" applyProtection="1">
      <alignment horizontal="center" vertical="center"/>
      <protection locked="0"/>
    </xf>
    <xf numFmtId="17" fontId="4" fillId="0" borderId="1" xfId="3" applyNumberFormat="1" applyBorder="1" applyAlignment="1" applyProtection="1">
      <alignment vertical="top"/>
      <protection locked="0"/>
    </xf>
    <xf numFmtId="1" fontId="4" fillId="0" borderId="1" xfId="3" applyNumberFormat="1" applyBorder="1" applyAlignment="1" applyProtection="1">
      <alignment vertical="top"/>
      <protection locked="0"/>
    </xf>
    <xf numFmtId="0" fontId="4" fillId="0" borderId="1" xfId="3" applyBorder="1" applyAlignment="1" applyProtection="1">
      <alignment vertical="top"/>
      <protection locked="0"/>
    </xf>
    <xf numFmtId="14" fontId="4" fillId="0" borderId="1" xfId="3" applyNumberFormat="1" applyBorder="1" applyAlignment="1" applyProtection="1">
      <alignment vertical="top"/>
      <protection locked="0"/>
    </xf>
    <xf numFmtId="168" fontId="47" fillId="0" borderId="1" xfId="15" applyNumberFormat="1" applyFont="1" applyBorder="1" applyAlignment="1" applyProtection="1">
      <alignment horizontal="right" vertical="top"/>
      <protection locked="0"/>
    </xf>
    <xf numFmtId="14" fontId="4" fillId="0" borderId="1" xfId="3" applyNumberFormat="1" applyBorder="1" applyAlignment="1" applyProtection="1">
      <alignment horizontal="right" vertical="top"/>
      <protection locked="0"/>
    </xf>
    <xf numFmtId="0" fontId="47" fillId="0" borderId="1" xfId="5" quotePrefix="1" applyFont="1" applyBorder="1" applyAlignment="1" applyProtection="1">
      <alignment horizontal="right" vertical="top"/>
      <protection locked="0"/>
    </xf>
    <xf numFmtId="14" fontId="47" fillId="0" borderId="1" xfId="5" applyNumberFormat="1" applyFont="1" applyBorder="1" applyAlignment="1" applyProtection="1">
      <alignment horizontal="right" vertical="top"/>
      <protection locked="0"/>
    </xf>
    <xf numFmtId="0" fontId="47" fillId="0" borderId="1" xfId="5" applyFont="1" applyBorder="1" applyAlignment="1" applyProtection="1">
      <alignment horizontal="right" vertical="top"/>
      <protection locked="0"/>
    </xf>
    <xf numFmtId="1" fontId="47" fillId="0" borderId="1" xfId="5" applyNumberFormat="1" applyFont="1" applyBorder="1" applyAlignment="1" applyProtection="1">
      <alignment horizontal="right" vertical="top"/>
      <protection locked="0"/>
    </xf>
    <xf numFmtId="0" fontId="10" fillId="13" borderId="1" xfId="3" applyFont="1" applyFill="1" applyBorder="1" applyAlignment="1" applyProtection="1">
      <alignment horizontal="center" vertical="top"/>
      <protection locked="0"/>
    </xf>
    <xf numFmtId="168" fontId="40" fillId="13" borderId="1" xfId="5" quotePrefix="1" applyNumberFormat="1" applyFont="1" applyFill="1" applyBorder="1" applyAlignment="1" applyProtection="1">
      <alignment horizontal="right" vertical="top"/>
      <protection locked="0"/>
    </xf>
    <xf numFmtId="168" fontId="40" fillId="13" borderId="1" xfId="15" applyNumberFormat="1" applyFont="1" applyFill="1" applyBorder="1" applyAlignment="1" applyProtection="1">
      <alignment vertical="top"/>
      <protection locked="0"/>
    </xf>
    <xf numFmtId="0" fontId="10" fillId="13" borderId="1" xfId="3" applyFont="1" applyFill="1" applyBorder="1" applyAlignment="1" applyProtection="1">
      <alignment vertical="top"/>
      <protection locked="0"/>
    </xf>
    <xf numFmtId="168" fontId="40" fillId="13" borderId="40" xfId="5" quotePrefix="1" applyNumberFormat="1" applyFont="1" applyFill="1" applyBorder="1" applyAlignment="1" applyProtection="1">
      <alignment horizontal="right" vertical="top"/>
      <protection locked="0"/>
    </xf>
    <xf numFmtId="168" fontId="40" fillId="13" borderId="40" xfId="15" applyNumberFormat="1" applyFont="1" applyFill="1" applyBorder="1" applyAlignment="1" applyProtection="1">
      <alignment vertical="top"/>
      <protection locked="0"/>
    </xf>
    <xf numFmtId="168" fontId="46" fillId="13" borderId="1" xfId="3" applyNumberFormat="1" applyFont="1" applyFill="1" applyBorder="1" applyAlignment="1" applyProtection="1">
      <alignment vertical="top"/>
      <protection locked="0"/>
    </xf>
    <xf numFmtId="168" fontId="4" fillId="13" borderId="1" xfId="3" applyNumberFormat="1" applyFill="1" applyBorder="1" applyAlignment="1" applyProtection="1">
      <alignment vertical="top"/>
      <protection locked="0"/>
    </xf>
    <xf numFmtId="0" fontId="10" fillId="17" borderId="0" xfId="3" applyFont="1" applyFill="1" applyAlignment="1" applyProtection="1">
      <alignment vertical="top"/>
      <protection locked="0"/>
    </xf>
    <xf numFmtId="10" fontId="4" fillId="0" borderId="0" xfId="3" applyNumberFormat="1" applyAlignment="1" applyProtection="1">
      <alignment vertical="top"/>
      <protection locked="0"/>
    </xf>
    <xf numFmtId="9" fontId="4" fillId="0" borderId="0" xfId="8" applyFont="1" applyFill="1" applyAlignment="1" applyProtection="1">
      <alignment vertical="top"/>
      <protection locked="0"/>
    </xf>
    <xf numFmtId="0" fontId="23" fillId="0" borderId="1" xfId="5" applyFont="1" applyBorder="1" applyAlignment="1" applyProtection="1">
      <alignment horizontal="center" vertical="center" wrapText="1"/>
      <protection locked="0"/>
    </xf>
    <xf numFmtId="1" fontId="4" fillId="3" borderId="1" xfId="8" applyNumberFormat="1" applyFont="1" applyFill="1" applyBorder="1" applyAlignment="1" applyProtection="1">
      <alignment horizontal="center" vertical="center"/>
      <protection locked="0"/>
    </xf>
    <xf numFmtId="0" fontId="10" fillId="3" borderId="1" xfId="5" applyFont="1" applyFill="1" applyBorder="1" applyAlignment="1" applyProtection="1">
      <alignment horizontal="left" vertical="center" wrapText="1"/>
      <protection locked="0"/>
    </xf>
    <xf numFmtId="0" fontId="10" fillId="3" borderId="1" xfId="5" applyFont="1" applyFill="1" applyBorder="1" applyAlignment="1" applyProtection="1">
      <alignment vertical="center" wrapText="1"/>
      <protection locked="0"/>
    </xf>
    <xf numFmtId="0" fontId="10" fillId="3" borderId="1" xfId="5" applyFont="1" applyFill="1" applyBorder="1" applyAlignment="1" applyProtection="1">
      <alignment horizontal="center" vertical="center"/>
      <protection locked="0"/>
    </xf>
    <xf numFmtId="10" fontId="10" fillId="0" borderId="1" xfId="2" applyNumberFormat="1" applyFont="1" applyFill="1" applyBorder="1" applyAlignment="1" applyProtection="1">
      <alignment horizontal="center" vertical="center"/>
      <protection locked="0"/>
    </xf>
    <xf numFmtId="49" fontId="43" fillId="0" borderId="47" xfId="5" applyNumberFormat="1" applyFont="1" applyBorder="1" applyAlignment="1" applyProtection="1">
      <alignment horizontal="center" vertical="center" wrapText="1"/>
      <protection locked="0"/>
    </xf>
    <xf numFmtId="0" fontId="10" fillId="6" borderId="1" xfId="5" applyFont="1" applyFill="1" applyBorder="1" applyAlignment="1" applyProtection="1">
      <alignment vertical="center"/>
      <protection locked="0"/>
    </xf>
    <xf numFmtId="0" fontId="10" fillId="3" borderId="40" xfId="5" applyFont="1" applyFill="1" applyBorder="1" applyAlignment="1" applyProtection="1">
      <alignment horizontal="left" vertical="center" wrapText="1"/>
      <protection locked="0"/>
    </xf>
    <xf numFmtId="0" fontId="10" fillId="3" borderId="40" xfId="5" applyFont="1" applyFill="1" applyBorder="1" applyAlignment="1" applyProtection="1">
      <alignment vertical="center" wrapText="1"/>
      <protection locked="0"/>
    </xf>
    <xf numFmtId="0" fontId="10" fillId="6" borderId="43" xfId="5" applyFont="1" applyFill="1" applyBorder="1" applyAlignment="1" applyProtection="1">
      <alignment vertical="center" wrapText="1"/>
      <protection locked="0"/>
    </xf>
    <xf numFmtId="0" fontId="10" fillId="6" borderId="1" xfId="0" applyNumberFormat="1" applyFont="1" applyFill="1" applyBorder="1" applyAlignment="1" applyProtection="1">
      <alignment horizontal="center" vertical="center" wrapText="1"/>
    </xf>
    <xf numFmtId="0" fontId="10" fillId="6" borderId="3" xfId="5" applyFont="1" applyFill="1" applyBorder="1" applyAlignment="1" applyProtection="1">
      <alignment vertical="center" wrapText="1"/>
      <protection locked="0"/>
    </xf>
    <xf numFmtId="0" fontId="10" fillId="0" borderId="66" xfId="0" applyNumberFormat="1" applyFont="1" applyFill="1" applyBorder="1" applyAlignment="1" applyProtection="1">
      <alignment horizontal="center" vertical="top"/>
    </xf>
    <xf numFmtId="0" fontId="10" fillId="6" borderId="40" xfId="5" applyFont="1" applyFill="1" applyBorder="1" applyAlignment="1" applyProtection="1">
      <alignment horizontal="center" vertical="center"/>
      <protection locked="0"/>
    </xf>
    <xf numFmtId="165" fontId="10" fillId="6" borderId="40" xfId="1" applyFont="1" applyFill="1" applyBorder="1" applyAlignment="1" applyProtection="1">
      <alignment vertical="center" wrapText="1"/>
      <protection locked="0"/>
    </xf>
    <xf numFmtId="49" fontId="43" fillId="0" borderId="1" xfId="5" applyNumberFormat="1" applyFont="1" applyBorder="1" applyAlignment="1" applyProtection="1">
      <alignment horizontal="center" vertical="center" wrapText="1"/>
      <protection locked="0"/>
    </xf>
    <xf numFmtId="10" fontId="10" fillId="0" borderId="42" xfId="2" applyNumberFormat="1" applyFont="1" applyFill="1" applyBorder="1" applyAlignment="1" applyProtection="1">
      <alignment horizontal="center" vertical="center"/>
      <protection locked="0"/>
    </xf>
    <xf numFmtId="0" fontId="4" fillId="0" borderId="1" xfId="0" applyNumberFormat="1" applyFont="1" applyFill="1" applyBorder="1" applyAlignment="1" applyProtection="1">
      <alignment horizontal="center" vertical="center" wrapText="1"/>
      <protection locked="0"/>
    </xf>
    <xf numFmtId="0" fontId="10" fillId="6" borderId="19" xfId="5" applyFont="1" applyFill="1" applyBorder="1" applyAlignment="1" applyProtection="1">
      <alignment horizontal="center" vertical="center" wrapText="1"/>
      <protection locked="0"/>
    </xf>
    <xf numFmtId="0" fontId="10" fillId="6" borderId="47" xfId="0" applyNumberFormat="1" applyFont="1" applyFill="1" applyBorder="1" applyAlignment="1" applyProtection="1">
      <alignment horizontal="center" vertical="center" wrapText="1"/>
      <protection locked="0"/>
    </xf>
    <xf numFmtId="0" fontId="23" fillId="3" borderId="1" xfId="5" applyFont="1" applyFill="1" applyBorder="1" applyAlignment="1" applyProtection="1">
      <alignment horizontal="center" vertical="center" wrapText="1"/>
      <protection locked="0"/>
    </xf>
    <xf numFmtId="182" fontId="4" fillId="0" borderId="19" xfId="5" applyNumberFormat="1" applyFont="1" applyBorder="1" applyAlignment="1" applyProtection="1">
      <alignment horizontal="right" vertical="center"/>
      <protection locked="0"/>
    </xf>
    <xf numFmtId="182" fontId="10" fillId="3" borderId="17" xfId="0" applyNumberFormat="1" applyFont="1" applyFill="1" applyBorder="1" applyAlignment="1" applyProtection="1">
      <alignment horizontal="right" vertical="center"/>
      <protection locked="0"/>
    </xf>
    <xf numFmtId="168" fontId="43" fillId="0" borderId="1" xfId="5" applyNumberFormat="1" applyFont="1" applyBorder="1" applyAlignment="1" applyProtection="1">
      <alignment horizontal="right" vertical="center" wrapText="1"/>
      <protection locked="0"/>
    </xf>
    <xf numFmtId="168" fontId="11" fillId="0" borderId="1" xfId="0" applyNumberFormat="1" applyFont="1" applyFill="1" applyBorder="1" applyAlignment="1" applyProtection="1">
      <alignment horizontal="right" vertical="center"/>
      <protection locked="0"/>
    </xf>
    <xf numFmtId="0" fontId="28" fillId="0" borderId="0" xfId="5" applyFont="1" applyAlignment="1" applyProtection="1">
      <alignment horizontal="left" vertical="center" wrapText="1"/>
      <protection locked="0"/>
    </xf>
    <xf numFmtId="10" fontId="4" fillId="0" borderId="0" xfId="0" applyNumberFormat="1" applyFont="1" applyFill="1" applyBorder="1" applyAlignment="1" applyProtection="1">
      <alignment vertical="center"/>
      <protection locked="0"/>
    </xf>
    <xf numFmtId="165" fontId="4" fillId="0" borderId="0" xfId="1" applyFont="1" applyFill="1" applyBorder="1" applyAlignment="1" applyProtection="1">
      <alignment vertical="center"/>
      <protection locked="0"/>
    </xf>
    <xf numFmtId="180" fontId="4" fillId="0" borderId="0" xfId="0" applyNumberFormat="1" applyFont="1" applyFill="1" applyBorder="1" applyAlignment="1" applyProtection="1">
      <alignment vertical="center"/>
      <protection locked="0"/>
    </xf>
    <xf numFmtId="0" fontId="4" fillId="0" borderId="2" xfId="0" applyNumberFormat="1" applyFont="1" applyFill="1" applyBorder="1" applyAlignment="1" applyProtection="1">
      <alignment vertical="center"/>
      <protection locked="0"/>
    </xf>
    <xf numFmtId="0" fontId="4" fillId="0" borderId="0" xfId="5" applyFont="1" applyAlignment="1" applyProtection="1">
      <alignment vertical="center" wrapText="1"/>
      <protection locked="0"/>
    </xf>
    <xf numFmtId="0" fontId="4" fillId="0" borderId="5" xfId="5" applyFont="1" applyBorder="1" applyAlignment="1" applyProtection="1">
      <alignment vertical="center" wrapText="1"/>
      <protection locked="0"/>
    </xf>
    <xf numFmtId="0" fontId="4" fillId="0" borderId="5" xfId="5" applyFont="1" applyBorder="1" applyAlignment="1" applyProtection="1">
      <alignment horizontal="center" vertical="center" wrapText="1"/>
      <protection locked="0"/>
    </xf>
    <xf numFmtId="179" fontId="4" fillId="0" borderId="1" xfId="19" applyNumberFormat="1" applyFont="1" applyFill="1" applyBorder="1" applyAlignment="1" applyProtection="1">
      <alignment horizontal="center" vertical="center" wrapText="1"/>
      <protection locked="0"/>
    </xf>
    <xf numFmtId="1" fontId="4" fillId="0" borderId="1" xfId="19" applyNumberFormat="1" applyFont="1" applyFill="1" applyBorder="1" applyAlignment="1" applyProtection="1">
      <alignment horizontal="center" vertical="center" wrapText="1"/>
      <protection locked="0"/>
    </xf>
    <xf numFmtId="165" fontId="4" fillId="0" borderId="1" xfId="1" applyFont="1" applyBorder="1" applyAlignment="1" applyProtection="1">
      <alignment horizontal="center" vertical="center" wrapText="1"/>
      <protection locked="0"/>
    </xf>
    <xf numFmtId="0" fontId="4" fillId="0" borderId="1" xfId="20" applyBorder="1" applyAlignment="1" applyProtection="1">
      <alignment horizontal="center" vertical="center" wrapText="1"/>
      <protection locked="0"/>
    </xf>
    <xf numFmtId="168" fontId="50" fillId="0" borderId="1" xfId="5" applyNumberFormat="1" applyFont="1" applyBorder="1" applyAlignment="1" applyProtection="1">
      <alignment horizontal="right" vertical="center" wrapText="1"/>
      <protection locked="0"/>
    </xf>
    <xf numFmtId="0" fontId="10" fillId="0" borderId="0" xfId="0" applyNumberFormat="1" applyFont="1" applyFill="1" applyBorder="1" applyAlignment="1" applyProtection="1">
      <alignment vertical="center"/>
      <protection locked="0"/>
    </xf>
    <xf numFmtId="9" fontId="10" fillId="0" borderId="42" xfId="2" applyFont="1" applyFill="1" applyBorder="1" applyAlignment="1" applyProtection="1">
      <alignment horizontal="center" vertical="center"/>
    </xf>
    <xf numFmtId="168" fontId="10" fillId="0" borderId="1" xfId="7" applyNumberFormat="1" applyFont="1" applyFill="1" applyBorder="1" applyAlignment="1" applyProtection="1">
      <alignment horizontal="center" vertical="center"/>
    </xf>
    <xf numFmtId="0" fontId="6" fillId="0" borderId="1" xfId="5" applyFont="1" applyBorder="1" applyAlignment="1" applyProtection="1">
      <alignment horizontal="center" vertical="center" wrapText="1"/>
      <protection locked="0"/>
    </xf>
    <xf numFmtId="0" fontId="4" fillId="0" borderId="0" xfId="0" applyNumberFormat="1" applyFont="1" applyFill="1" applyBorder="1" applyAlignment="1" applyProtection="1">
      <alignment horizontal="center" vertical="center"/>
      <protection locked="0"/>
    </xf>
    <xf numFmtId="49" fontId="40" fillId="6" borderId="1" xfId="5" applyNumberFormat="1" applyFont="1" applyFill="1" applyBorder="1" applyAlignment="1" applyProtection="1">
      <alignment horizontal="center" vertical="center" wrapText="1"/>
      <protection locked="0"/>
    </xf>
    <xf numFmtId="165" fontId="10" fillId="0" borderId="1" xfId="1" applyFont="1" applyBorder="1" applyAlignment="1" applyProtection="1">
      <alignment horizontal="center" vertical="center" wrapText="1"/>
      <protection locked="0"/>
    </xf>
    <xf numFmtId="0" fontId="10" fillId="0" borderId="1" xfId="5" applyFont="1" applyBorder="1" applyAlignment="1" applyProtection="1">
      <alignment horizontal="center" vertical="center"/>
      <protection locked="0"/>
    </xf>
    <xf numFmtId="0" fontId="12" fillId="0" borderId="0" xfId="5" applyFont="1" applyAlignment="1" applyProtection="1">
      <alignment horizontal="center" vertical="center" wrapText="1"/>
      <protection locked="0"/>
    </xf>
    <xf numFmtId="10" fontId="4" fillId="0" borderId="1" xfId="2" applyNumberFormat="1" applyFont="1" applyBorder="1" applyAlignment="1" applyProtection="1">
      <alignment horizontal="center" vertical="center"/>
      <protection locked="0"/>
    </xf>
    <xf numFmtId="9" fontId="10" fillId="0" borderId="40" xfId="5" applyNumberFormat="1" applyFont="1" applyBorder="1" applyAlignment="1" applyProtection="1">
      <alignment horizontal="center" vertical="center"/>
      <protection locked="0"/>
    </xf>
    <xf numFmtId="9" fontId="10" fillId="0" borderId="40" xfId="2" applyFont="1" applyBorder="1" applyAlignment="1" applyProtection="1">
      <alignment horizontal="center" vertical="center"/>
      <protection locked="0"/>
    </xf>
    <xf numFmtId="14" fontId="4" fillId="0" borderId="1" xfId="2" applyNumberFormat="1" applyFont="1" applyBorder="1" applyAlignment="1" applyProtection="1">
      <alignment vertical="center"/>
      <protection locked="0"/>
    </xf>
    <xf numFmtId="14" fontId="4" fillId="0" borderId="1" xfId="0" applyNumberFormat="1" applyFont="1" applyFill="1" applyBorder="1" applyAlignment="1" applyProtection="1">
      <alignment vertical="center"/>
      <protection locked="0"/>
    </xf>
    <xf numFmtId="3" fontId="4" fillId="0" borderId="0" xfId="0" applyNumberFormat="1" applyFont="1" applyFill="1" applyBorder="1" applyAlignment="1" applyProtection="1">
      <alignment vertical="center"/>
      <protection locked="0"/>
    </xf>
    <xf numFmtId="0" fontId="10" fillId="0" borderId="1" xfId="5" applyFont="1" applyBorder="1" applyAlignment="1" applyProtection="1">
      <alignment horizontal="center" vertical="center" wrapText="1"/>
      <protection locked="0"/>
    </xf>
    <xf numFmtId="44" fontId="4" fillId="0" borderId="0" xfId="0" applyNumberFormat="1" applyFont="1" applyFill="1" applyBorder="1" applyAlignment="1" applyProtection="1">
      <alignment vertical="center"/>
      <protection locked="0"/>
    </xf>
    <xf numFmtId="168" fontId="10" fillId="0" borderId="1" xfId="0" applyNumberFormat="1" applyFont="1" applyFill="1" applyBorder="1" applyAlignment="1" applyProtection="1">
      <alignment horizontal="center" vertical="center" wrapText="1"/>
      <protection locked="0"/>
    </xf>
    <xf numFmtId="0" fontId="10" fillId="2" borderId="1" xfId="0" applyNumberFormat="1" applyFont="1" applyFill="1" applyBorder="1" applyAlignment="1" applyProtection="1">
      <alignment horizontal="left" vertical="center" wrapText="1"/>
      <protection locked="0"/>
    </xf>
    <xf numFmtId="0" fontId="10" fillId="2" borderId="43" xfId="0" applyNumberFormat="1" applyFont="1" applyFill="1" applyBorder="1" applyAlignment="1" applyProtection="1">
      <alignment horizontal="left" vertical="center" wrapText="1"/>
      <protection locked="0"/>
    </xf>
    <xf numFmtId="0" fontId="10" fillId="2" borderId="3" xfId="0" applyNumberFormat="1" applyFont="1" applyFill="1" applyBorder="1" applyAlignment="1" applyProtection="1">
      <alignment horizontal="left" vertical="center" wrapText="1"/>
      <protection locked="0"/>
    </xf>
    <xf numFmtId="0" fontId="10" fillId="2" borderId="4" xfId="0" applyNumberFormat="1" applyFont="1" applyFill="1" applyBorder="1" applyAlignment="1" applyProtection="1">
      <alignment horizontal="left" vertical="center" wrapText="1"/>
      <protection locked="0"/>
    </xf>
    <xf numFmtId="0" fontId="10" fillId="0" borderId="1" xfId="0" applyNumberFormat="1" applyFont="1" applyFill="1" applyBorder="1" applyAlignment="1" applyProtection="1">
      <alignment horizontal="center" vertical="center"/>
      <protection locked="0"/>
    </xf>
    <xf numFmtId="0" fontId="4" fillId="0" borderId="28" xfId="0" applyNumberFormat="1" applyFont="1" applyFill="1" applyBorder="1" applyAlignment="1" applyProtection="1">
      <alignment horizontal="center" vertical="center" wrapText="1"/>
    </xf>
    <xf numFmtId="1" fontId="4" fillId="0" borderId="38" xfId="19" applyNumberFormat="1" applyFont="1" applyBorder="1" applyAlignment="1" applyProtection="1">
      <alignment horizontal="center" vertical="center" wrapText="1"/>
      <protection locked="0"/>
    </xf>
    <xf numFmtId="1" fontId="4" fillId="0" borderId="1" xfId="19" applyNumberFormat="1" applyFont="1" applyBorder="1" applyAlignment="1" applyProtection="1">
      <alignment horizontal="center" vertical="center" wrapText="1"/>
      <protection locked="0"/>
    </xf>
    <xf numFmtId="0" fontId="21" fillId="0" borderId="17" xfId="0" applyNumberFormat="1" applyFont="1" applyFill="1" applyBorder="1" applyAlignment="1" applyProtection="1">
      <alignment horizontal="center" vertical="center" wrapText="1"/>
    </xf>
    <xf numFmtId="180" fontId="4" fillId="0" borderId="1" xfId="18" applyNumberFormat="1" applyFont="1" applyBorder="1" applyAlignment="1">
      <alignment horizontal="center" vertical="center"/>
    </xf>
    <xf numFmtId="180" fontId="0" fillId="0" borderId="1" xfId="18" applyNumberFormat="1" applyFont="1" applyBorder="1" applyAlignment="1">
      <alignment horizontal="center" vertical="center"/>
    </xf>
    <xf numFmtId="168" fontId="10" fillId="6" borderId="1" xfId="5" applyNumberFormat="1" applyFont="1" applyFill="1" applyBorder="1" applyAlignment="1" applyProtection="1">
      <alignment horizontal="center" vertical="center"/>
      <protection locked="0"/>
    </xf>
    <xf numFmtId="168" fontId="11" fillId="0" borderId="1" xfId="1" applyNumberFormat="1" applyFont="1" applyFill="1" applyBorder="1" applyAlignment="1" applyProtection="1">
      <alignment horizontal="center" vertical="center"/>
      <protection locked="0"/>
    </xf>
    <xf numFmtId="0" fontId="10" fillId="0" borderId="40" xfId="0" applyNumberFormat="1" applyFont="1" applyFill="1" applyBorder="1" applyAlignment="1" applyProtection="1">
      <alignment horizontal="center" vertical="center" wrapText="1"/>
      <protection locked="0"/>
    </xf>
    <xf numFmtId="0" fontId="10" fillId="0" borderId="38" xfId="0" applyNumberFormat="1" applyFont="1" applyFill="1" applyBorder="1" applyAlignment="1" applyProtection="1">
      <alignment horizontal="center" vertical="center" wrapText="1"/>
      <protection locked="0"/>
    </xf>
    <xf numFmtId="0" fontId="10" fillId="6" borderId="1" xfId="0" applyNumberFormat="1" applyFont="1" applyFill="1" applyBorder="1" applyAlignment="1" applyProtection="1">
      <alignment horizontal="left" vertical="center" wrapText="1"/>
      <protection locked="0"/>
    </xf>
    <xf numFmtId="17" fontId="46" fillId="0" borderId="1" xfId="5" applyNumberFormat="1" applyFont="1" applyBorder="1" applyAlignment="1" applyProtection="1">
      <alignment horizontal="center" vertical="center"/>
      <protection locked="0"/>
    </xf>
    <xf numFmtId="3" fontId="53" fillId="0" borderId="0" xfId="0" applyNumberFormat="1" applyFont="1" applyFill="1" applyBorder="1" applyAlignment="1" applyProtection="1">
      <alignment vertical="top"/>
    </xf>
    <xf numFmtId="0" fontId="10" fillId="6" borderId="1" xfId="0" applyNumberFormat="1" applyFont="1" applyFill="1" applyBorder="1" applyAlignment="1" applyProtection="1">
      <alignment horizontal="center" vertical="center" wrapText="1"/>
      <protection locked="0"/>
    </xf>
    <xf numFmtId="49" fontId="10" fillId="6" borderId="1" xfId="0" applyNumberFormat="1" applyFont="1" applyFill="1" applyBorder="1" applyAlignment="1" applyProtection="1">
      <alignment horizontal="center" vertical="center" wrapText="1"/>
      <protection locked="0"/>
    </xf>
    <xf numFmtId="0" fontId="10" fillId="2" borderId="47" xfId="0" applyNumberFormat="1" applyFont="1" applyFill="1" applyBorder="1" applyAlignment="1" applyProtection="1">
      <alignment horizontal="center" vertical="center" wrapText="1"/>
      <protection locked="0"/>
    </xf>
    <xf numFmtId="0" fontId="10" fillId="2" borderId="48" xfId="0" applyNumberFormat="1" applyFont="1" applyFill="1" applyBorder="1" applyAlignment="1" applyProtection="1">
      <alignment horizontal="center" vertical="center" wrapText="1"/>
      <protection locked="0"/>
    </xf>
    <xf numFmtId="0" fontId="10" fillId="2" borderId="42" xfId="0" applyNumberFormat="1" applyFont="1" applyFill="1" applyBorder="1" applyAlignment="1" applyProtection="1">
      <alignment horizontal="center" vertical="center" wrapText="1"/>
      <protection locked="0"/>
    </xf>
    <xf numFmtId="0" fontId="10" fillId="2" borderId="43" xfId="0" applyNumberFormat="1" applyFont="1" applyFill="1" applyBorder="1" applyAlignment="1" applyProtection="1">
      <alignment horizontal="center" vertical="center" wrapText="1"/>
      <protection locked="0"/>
    </xf>
    <xf numFmtId="0" fontId="10" fillId="2" borderId="3" xfId="0" applyNumberFormat="1" applyFont="1" applyFill="1" applyBorder="1" applyAlignment="1" applyProtection="1">
      <alignment horizontal="center" vertical="center" wrapText="1"/>
      <protection locked="0"/>
    </xf>
    <xf numFmtId="0" fontId="10" fillId="2" borderId="4" xfId="0" applyNumberFormat="1" applyFont="1" applyFill="1" applyBorder="1" applyAlignment="1" applyProtection="1">
      <alignment horizontal="center" vertical="center" wrapText="1"/>
      <protection locked="0"/>
    </xf>
    <xf numFmtId="0" fontId="10" fillId="6" borderId="3" xfId="0" applyNumberFormat="1" applyFont="1" applyFill="1" applyBorder="1" applyAlignment="1" applyProtection="1">
      <alignment horizontal="center" vertical="center" wrapText="1"/>
      <protection locked="0"/>
    </xf>
    <xf numFmtId="0" fontId="10" fillId="6" borderId="4" xfId="0" applyNumberFormat="1" applyFont="1" applyFill="1" applyBorder="1" applyAlignment="1" applyProtection="1">
      <alignment horizontal="center" vertical="center" wrapText="1"/>
      <protection locked="0"/>
    </xf>
    <xf numFmtId="0" fontId="10" fillId="6" borderId="74" xfId="0" applyNumberFormat="1" applyFont="1" applyFill="1" applyBorder="1" applyAlignment="1" applyProtection="1">
      <alignment horizontal="center" vertical="center" wrapText="1"/>
      <protection locked="0"/>
    </xf>
    <xf numFmtId="0" fontId="10" fillId="6" borderId="57" xfId="0" applyNumberFormat="1" applyFont="1" applyFill="1" applyBorder="1" applyAlignment="1" applyProtection="1">
      <alignment horizontal="center" vertical="center" wrapText="1"/>
      <protection locked="0"/>
    </xf>
    <xf numFmtId="0" fontId="10" fillId="6" borderId="49" xfId="0" applyNumberFormat="1" applyFont="1" applyFill="1" applyBorder="1" applyAlignment="1" applyProtection="1">
      <alignment horizontal="center" vertical="center" wrapText="1"/>
      <protection locked="0"/>
    </xf>
    <xf numFmtId="0" fontId="10" fillId="6" borderId="75" xfId="0" applyNumberFormat="1" applyFont="1" applyFill="1" applyBorder="1" applyAlignment="1" applyProtection="1">
      <alignment horizontal="center" vertical="center" wrapText="1"/>
      <protection locked="0"/>
    </xf>
    <xf numFmtId="0" fontId="4" fillId="6" borderId="1" xfId="0" applyNumberFormat="1" applyFont="1" applyFill="1" applyBorder="1" applyAlignment="1" applyProtection="1">
      <alignment horizontal="center" vertical="center" wrapText="1"/>
      <protection locked="0"/>
    </xf>
    <xf numFmtId="49" fontId="10" fillId="0" borderId="47" xfId="0" applyNumberFormat="1" applyFont="1" applyFill="1" applyBorder="1" applyAlignment="1" applyProtection="1">
      <alignment horizontal="center" vertical="center" wrapText="1"/>
      <protection locked="0"/>
    </xf>
    <xf numFmtId="49" fontId="10" fillId="0" borderId="48" xfId="0" applyNumberFormat="1" applyFont="1" applyFill="1" applyBorder="1" applyAlignment="1" applyProtection="1">
      <alignment horizontal="center" vertical="center" wrapText="1"/>
      <protection locked="0"/>
    </xf>
    <xf numFmtId="49" fontId="10" fillId="0" borderId="42" xfId="0" applyNumberFormat="1" applyFont="1" applyFill="1" applyBorder="1" applyAlignment="1" applyProtection="1">
      <alignment horizontal="center" vertical="center" wrapText="1"/>
      <protection locked="0"/>
    </xf>
    <xf numFmtId="0" fontId="10" fillId="0" borderId="57" xfId="0" applyNumberFormat="1" applyFont="1" applyFill="1" applyBorder="1" applyAlignment="1" applyProtection="1">
      <alignment horizontal="center" vertical="center" wrapText="1"/>
      <protection locked="0"/>
    </xf>
    <xf numFmtId="0" fontId="10" fillId="0" borderId="49" xfId="0" applyNumberFormat="1" applyFont="1" applyFill="1" applyBorder="1" applyAlignment="1" applyProtection="1">
      <alignment horizontal="center" vertical="center" wrapText="1"/>
      <protection locked="0"/>
    </xf>
    <xf numFmtId="0" fontId="4" fillId="0" borderId="43" xfId="0" applyNumberFormat="1" applyFont="1" applyFill="1" applyBorder="1" applyAlignment="1" applyProtection="1">
      <alignment horizontal="center" vertical="center" wrapText="1"/>
      <protection locked="0"/>
    </xf>
    <xf numFmtId="0" fontId="4" fillId="0" borderId="3" xfId="0" applyNumberFormat="1" applyFont="1" applyFill="1" applyBorder="1" applyAlignment="1" applyProtection="1">
      <alignment horizontal="center" vertical="center" wrapText="1"/>
      <protection locked="0"/>
    </xf>
    <xf numFmtId="0" fontId="4" fillId="0" borderId="4" xfId="0" applyNumberFormat="1" applyFont="1" applyFill="1" applyBorder="1" applyAlignment="1" applyProtection="1">
      <alignment horizontal="center" vertical="center" wrapText="1"/>
      <protection locked="0"/>
    </xf>
    <xf numFmtId="0" fontId="10" fillId="0" borderId="68" xfId="0" applyNumberFormat="1" applyFont="1" applyFill="1" applyBorder="1" applyAlignment="1" applyProtection="1">
      <alignment horizontal="center" vertical="center" wrapText="1"/>
      <protection locked="0"/>
    </xf>
    <xf numFmtId="0" fontId="10" fillId="0" borderId="47" xfId="0" applyNumberFormat="1" applyFont="1" applyFill="1" applyBorder="1" applyAlignment="1" applyProtection="1">
      <alignment horizontal="center" vertical="center" wrapText="1"/>
      <protection locked="0"/>
    </xf>
    <xf numFmtId="0" fontId="10" fillId="0" borderId="1" xfId="0" applyNumberFormat="1" applyFont="1" applyFill="1" applyBorder="1" applyAlignment="1" applyProtection="1">
      <alignment horizontal="center" vertical="center" wrapText="1"/>
      <protection locked="0"/>
    </xf>
    <xf numFmtId="0" fontId="10" fillId="0" borderId="40" xfId="0" applyNumberFormat="1" applyFont="1" applyFill="1" applyBorder="1" applyAlignment="1" applyProtection="1">
      <alignment horizontal="center" vertical="center" wrapText="1"/>
      <protection locked="0"/>
    </xf>
    <xf numFmtId="0" fontId="10" fillId="0" borderId="43" xfId="0" applyNumberFormat="1" applyFont="1" applyFill="1" applyBorder="1" applyAlignment="1" applyProtection="1">
      <alignment horizontal="center" vertical="center" wrapText="1"/>
      <protection locked="0"/>
    </xf>
    <xf numFmtId="0" fontId="10" fillId="0" borderId="3" xfId="0" applyNumberFormat="1" applyFont="1" applyFill="1" applyBorder="1" applyAlignment="1" applyProtection="1">
      <alignment horizontal="center" vertical="center" wrapText="1"/>
      <protection locked="0"/>
    </xf>
    <xf numFmtId="0" fontId="10" fillId="0" borderId="4" xfId="0" applyNumberFormat="1" applyFont="1" applyFill="1" applyBorder="1" applyAlignment="1" applyProtection="1">
      <alignment horizontal="center" vertical="center" wrapText="1"/>
      <protection locked="0"/>
    </xf>
    <xf numFmtId="0" fontId="10" fillId="0" borderId="2" xfId="0" applyNumberFormat="1" applyFont="1" applyFill="1" applyBorder="1" applyAlignment="1" applyProtection="1">
      <alignment horizontal="center" vertical="center" wrapText="1"/>
      <protection locked="0"/>
    </xf>
    <xf numFmtId="0" fontId="10" fillId="0" borderId="0" xfId="0" applyNumberFormat="1" applyFont="1" applyFill="1" applyBorder="1" applyAlignment="1" applyProtection="1">
      <alignment horizontal="center" vertical="center" wrapText="1"/>
      <protection locked="0"/>
    </xf>
    <xf numFmtId="0" fontId="10" fillId="0" borderId="5" xfId="0" applyNumberFormat="1" applyFont="1" applyFill="1" applyBorder="1" applyAlignment="1" applyProtection="1">
      <alignment horizontal="center" vertical="center" wrapText="1"/>
      <protection locked="0"/>
    </xf>
    <xf numFmtId="0" fontId="10" fillId="6" borderId="1" xfId="5" applyFont="1" applyFill="1" applyBorder="1" applyAlignment="1" applyProtection="1">
      <alignment horizontal="left" vertical="center"/>
      <protection locked="0"/>
    </xf>
    <xf numFmtId="0" fontId="4" fillId="0" borderId="1" xfId="5" applyFont="1" applyBorder="1" applyAlignment="1" applyProtection="1">
      <alignment horizontal="center" vertical="center" wrapText="1"/>
      <protection locked="0"/>
    </xf>
    <xf numFmtId="0" fontId="4" fillId="0" borderId="40" xfId="5" applyFont="1" applyBorder="1" applyAlignment="1" applyProtection="1">
      <alignment horizontal="center" vertical="center" wrapText="1"/>
      <protection locked="0"/>
    </xf>
    <xf numFmtId="0" fontId="4" fillId="0" borderId="41" xfId="5" applyFont="1" applyBorder="1" applyAlignment="1" applyProtection="1">
      <alignment horizontal="center" vertical="center" wrapText="1"/>
      <protection locked="0"/>
    </xf>
    <xf numFmtId="0" fontId="4" fillId="0" borderId="38" xfId="5" applyFont="1" applyBorder="1" applyAlignment="1" applyProtection="1">
      <alignment horizontal="center" vertical="center" wrapText="1"/>
      <protection locked="0"/>
    </xf>
    <xf numFmtId="49" fontId="43" fillId="0" borderId="40" xfId="5" applyNumberFormat="1" applyFont="1" applyBorder="1" applyAlignment="1" applyProtection="1">
      <alignment horizontal="center" vertical="center" wrapText="1"/>
      <protection locked="0"/>
    </xf>
    <xf numFmtId="49" fontId="43" fillId="0" borderId="41" xfId="5" applyNumberFormat="1" applyFont="1" applyBorder="1" applyAlignment="1" applyProtection="1">
      <alignment horizontal="center" vertical="center" wrapText="1"/>
      <protection locked="0"/>
    </xf>
    <xf numFmtId="49" fontId="43" fillId="0" borderId="38" xfId="5" applyNumberFormat="1" applyFont="1" applyBorder="1" applyAlignment="1" applyProtection="1">
      <alignment horizontal="center" vertical="center" wrapText="1"/>
      <protection locked="0"/>
    </xf>
    <xf numFmtId="10" fontId="10" fillId="0" borderId="40" xfId="2" applyNumberFormat="1" applyFont="1" applyFill="1" applyBorder="1" applyAlignment="1" applyProtection="1">
      <alignment horizontal="center" vertical="center"/>
      <protection locked="0"/>
    </xf>
    <xf numFmtId="10" fontId="10" fillId="0" borderId="41" xfId="2" applyNumberFormat="1" applyFont="1" applyFill="1" applyBorder="1" applyAlignment="1" applyProtection="1">
      <alignment horizontal="center" vertical="center"/>
      <protection locked="0"/>
    </xf>
    <xf numFmtId="10" fontId="10" fillId="0" borderId="38" xfId="2" applyNumberFormat="1" applyFont="1" applyFill="1" applyBorder="1" applyAlignment="1" applyProtection="1">
      <alignment horizontal="center" vertical="center"/>
      <protection locked="0"/>
    </xf>
    <xf numFmtId="174" fontId="4" fillId="0" borderId="47" xfId="19" applyNumberFormat="1" applyFont="1" applyBorder="1" applyAlignment="1" applyProtection="1">
      <alignment horizontal="justify" vertical="center" wrapText="1"/>
      <protection locked="0"/>
    </xf>
    <xf numFmtId="174" fontId="4" fillId="0" borderId="42" xfId="19" applyNumberFormat="1" applyFont="1" applyBorder="1" applyAlignment="1" applyProtection="1">
      <alignment horizontal="justify" vertical="center" wrapText="1"/>
      <protection locked="0"/>
    </xf>
    <xf numFmtId="174" fontId="4" fillId="0" borderId="47" xfId="19" applyNumberFormat="1" applyFont="1" applyBorder="1" applyAlignment="1" applyProtection="1">
      <alignment horizontal="center" vertical="center" wrapText="1"/>
      <protection locked="0"/>
    </xf>
    <xf numFmtId="174" fontId="4" fillId="0" borderId="48" xfId="19" applyNumberFormat="1" applyFont="1" applyBorder="1" applyAlignment="1" applyProtection="1">
      <alignment horizontal="center" vertical="center" wrapText="1"/>
      <protection locked="0"/>
    </xf>
    <xf numFmtId="174" fontId="4" fillId="0" borderId="42" xfId="19" applyNumberFormat="1" applyFont="1" applyBorder="1" applyAlignment="1" applyProtection="1">
      <alignment horizontal="center" vertical="center" wrapText="1"/>
      <protection locked="0"/>
    </xf>
    <xf numFmtId="0" fontId="10" fillId="6" borderId="1" xfId="5" applyFont="1" applyFill="1" applyBorder="1" applyAlignment="1" applyProtection="1">
      <alignment horizontal="center" vertical="center" wrapText="1"/>
      <protection locked="0"/>
    </xf>
    <xf numFmtId="0" fontId="10" fillId="0" borderId="48" xfId="0" applyNumberFormat="1" applyFont="1" applyFill="1" applyBorder="1" applyAlignment="1" applyProtection="1">
      <alignment horizontal="center" vertical="center" wrapText="1"/>
      <protection locked="0"/>
    </xf>
    <xf numFmtId="0" fontId="10" fillId="6" borderId="47" xfId="5" applyFont="1" applyFill="1" applyBorder="1" applyAlignment="1" applyProtection="1">
      <alignment horizontal="center" vertical="center" wrapText="1"/>
      <protection locked="0"/>
    </xf>
    <xf numFmtId="0" fontId="10" fillId="6" borderId="42" xfId="5" applyFont="1" applyFill="1" applyBorder="1" applyAlignment="1" applyProtection="1">
      <alignment horizontal="center" vertical="center" wrapText="1"/>
      <protection locked="0"/>
    </xf>
    <xf numFmtId="49" fontId="48" fillId="3" borderId="1" xfId="5" applyNumberFormat="1" applyFont="1" applyFill="1" applyBorder="1" applyAlignment="1" applyProtection="1">
      <alignment horizontal="center" vertical="center" wrapText="1"/>
      <protection locked="0"/>
    </xf>
    <xf numFmtId="0" fontId="48" fillId="3" borderId="1" xfId="5" applyFont="1" applyFill="1" applyBorder="1" applyAlignment="1" applyProtection="1">
      <alignment horizontal="center" vertical="center" wrapText="1"/>
      <protection locked="0"/>
    </xf>
    <xf numFmtId="180" fontId="48" fillId="3" borderId="1" xfId="5" applyNumberFormat="1" applyFont="1" applyFill="1" applyBorder="1" applyAlignment="1" applyProtection="1">
      <alignment horizontal="center" vertical="center" wrapText="1"/>
      <protection locked="0"/>
    </xf>
    <xf numFmtId="0" fontId="10" fillId="2" borderId="1" xfId="0" applyNumberFormat="1" applyFont="1" applyFill="1" applyBorder="1" applyAlignment="1" applyProtection="1">
      <alignment horizontal="left" vertical="center" wrapText="1"/>
      <protection locked="0"/>
    </xf>
    <xf numFmtId="0" fontId="23" fillId="0" borderId="1" xfId="5" applyFont="1" applyBorder="1" applyAlignment="1" applyProtection="1">
      <alignment horizontal="center" vertical="center" wrapText="1"/>
      <protection locked="0"/>
    </xf>
    <xf numFmtId="0" fontId="10" fillId="0" borderId="47" xfId="0" applyNumberFormat="1" applyFont="1" applyFill="1" applyBorder="1" applyAlignment="1" applyProtection="1">
      <alignment horizontal="right" vertical="center" wrapText="1"/>
      <protection locked="0"/>
    </xf>
    <xf numFmtId="0" fontId="10" fillId="0" borderId="48" xfId="0" applyNumberFormat="1" applyFont="1" applyFill="1" applyBorder="1" applyAlignment="1" applyProtection="1">
      <alignment horizontal="right" vertical="center" wrapText="1"/>
      <protection locked="0"/>
    </xf>
    <xf numFmtId="0" fontId="10" fillId="0" borderId="42" xfId="0" applyNumberFormat="1" applyFont="1" applyFill="1" applyBorder="1" applyAlignment="1" applyProtection="1">
      <alignment horizontal="right" vertical="center" wrapText="1"/>
      <protection locked="0"/>
    </xf>
    <xf numFmtId="0" fontId="10" fillId="6" borderId="48" xfId="5" applyFont="1" applyFill="1" applyBorder="1" applyAlignment="1" applyProtection="1">
      <alignment horizontal="center" vertical="center" wrapText="1"/>
      <protection locked="0"/>
    </xf>
    <xf numFmtId="49" fontId="15" fillId="3" borderId="1" xfId="5" applyNumberFormat="1" applyFont="1" applyFill="1" applyBorder="1" applyAlignment="1" applyProtection="1">
      <alignment horizontal="center" vertical="center"/>
      <protection locked="0"/>
    </xf>
    <xf numFmtId="0" fontId="15" fillId="3" borderId="1" xfId="5" applyFont="1" applyFill="1" applyBorder="1" applyAlignment="1" applyProtection="1">
      <alignment horizontal="center" vertical="center"/>
      <protection locked="0"/>
    </xf>
    <xf numFmtId="0" fontId="10" fillId="6" borderId="47" xfId="0" applyNumberFormat="1" applyFont="1" applyFill="1" applyBorder="1" applyAlignment="1" applyProtection="1">
      <alignment horizontal="center" vertical="center" wrapText="1"/>
    </xf>
    <xf numFmtId="0" fontId="10" fillId="6" borderId="42" xfId="0" applyNumberFormat="1" applyFont="1" applyFill="1" applyBorder="1" applyAlignment="1" applyProtection="1">
      <alignment horizontal="center" vertical="center" wrapText="1"/>
    </xf>
    <xf numFmtId="0" fontId="46" fillId="0" borderId="47" xfId="5" applyFont="1" applyBorder="1" applyAlignment="1" applyProtection="1">
      <alignment horizontal="center" vertical="center"/>
      <protection locked="0"/>
    </xf>
    <xf numFmtId="0" fontId="46" fillId="0" borderId="42" xfId="5" applyFont="1" applyBorder="1" applyAlignment="1" applyProtection="1">
      <alignment horizontal="center" vertical="center"/>
      <protection locked="0"/>
    </xf>
    <xf numFmtId="0" fontId="10" fillId="0" borderId="1" xfId="0" applyNumberFormat="1" applyFont="1" applyFill="1" applyBorder="1" applyAlignment="1" applyProtection="1">
      <alignment horizontal="right" vertical="center" wrapText="1"/>
      <protection locked="0"/>
    </xf>
    <xf numFmtId="0" fontId="4" fillId="0" borderId="47" xfId="0" applyNumberFormat="1" applyFont="1" applyFill="1" applyBorder="1" applyAlignment="1" applyProtection="1">
      <alignment horizontal="center" vertical="center" wrapText="1"/>
      <protection locked="0"/>
    </xf>
    <xf numFmtId="0" fontId="4" fillId="0" borderId="48" xfId="0" applyNumberFormat="1" applyFont="1" applyFill="1" applyBorder="1" applyAlignment="1" applyProtection="1">
      <alignment horizontal="center" vertical="center" wrapText="1"/>
      <protection locked="0"/>
    </xf>
    <xf numFmtId="0" fontId="4" fillId="0" borderId="42" xfId="0" applyNumberFormat="1" applyFont="1" applyFill="1" applyBorder="1" applyAlignment="1" applyProtection="1">
      <alignment horizontal="center" vertical="center" wrapText="1"/>
      <protection locked="0"/>
    </xf>
    <xf numFmtId="0" fontId="10" fillId="16" borderId="47" xfId="5" applyFont="1" applyFill="1" applyBorder="1" applyAlignment="1" applyProtection="1">
      <alignment horizontal="left" vertical="center"/>
      <protection locked="0"/>
    </xf>
    <xf numFmtId="0" fontId="10" fillId="16" borderId="48" xfId="5" applyFont="1" applyFill="1" applyBorder="1" applyAlignment="1" applyProtection="1">
      <alignment horizontal="left" vertical="center"/>
      <protection locked="0"/>
    </xf>
    <xf numFmtId="0" fontId="10" fillId="16" borderId="42" xfId="5" applyFont="1" applyFill="1" applyBorder="1" applyAlignment="1" applyProtection="1">
      <alignment horizontal="left" vertical="center"/>
      <protection locked="0"/>
    </xf>
    <xf numFmtId="0" fontId="10" fillId="6" borderId="1" xfId="0" applyNumberFormat="1" applyFont="1" applyFill="1" applyBorder="1" applyAlignment="1" applyProtection="1">
      <alignment horizontal="left" vertical="center"/>
      <protection locked="0"/>
    </xf>
    <xf numFmtId="174" fontId="4" fillId="0" borderId="1" xfId="19" applyNumberFormat="1" applyFont="1" applyBorder="1" applyAlignment="1" applyProtection="1">
      <alignment horizontal="justify" vertical="center" wrapText="1"/>
      <protection locked="0"/>
    </xf>
    <xf numFmtId="0" fontId="10" fillId="16" borderId="1" xfId="0" applyNumberFormat="1" applyFont="1" applyFill="1" applyBorder="1" applyAlignment="1" applyProtection="1">
      <alignment horizontal="center" vertical="center" wrapText="1"/>
      <protection locked="0"/>
    </xf>
    <xf numFmtId="0" fontId="10" fillId="6" borderId="1" xfId="5" applyFont="1" applyFill="1" applyBorder="1" applyAlignment="1" applyProtection="1">
      <alignment horizontal="center" vertical="center"/>
      <protection locked="0"/>
    </xf>
    <xf numFmtId="0" fontId="10" fillId="6" borderId="1" xfId="5" applyFont="1" applyFill="1" applyBorder="1" applyAlignment="1" applyProtection="1">
      <alignment horizontal="left" vertical="center" wrapText="1"/>
      <protection locked="0"/>
    </xf>
    <xf numFmtId="17" fontId="42" fillId="0" borderId="1" xfId="0" applyNumberFormat="1"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wrapText="1"/>
      <protection locked="0"/>
    </xf>
    <xf numFmtId="174" fontId="4" fillId="0" borderId="68" xfId="19" applyNumberFormat="1" applyFont="1" applyBorder="1" applyAlignment="1" applyProtection="1">
      <alignment horizontal="justify" vertical="center" wrapText="1"/>
      <protection locked="0"/>
    </xf>
    <xf numFmtId="174" fontId="4" fillId="0" borderId="66" xfId="19" applyNumberFormat="1" applyFont="1" applyBorder="1" applyAlignment="1" applyProtection="1">
      <alignment horizontal="justify" vertical="center" wrapText="1"/>
      <protection locked="0"/>
    </xf>
    <xf numFmtId="0" fontId="32" fillId="6" borderId="1" xfId="0" applyNumberFormat="1" applyFont="1" applyFill="1" applyBorder="1" applyAlignment="1" applyProtection="1">
      <alignment horizontal="center" vertical="center" wrapText="1"/>
      <protection locked="0"/>
    </xf>
    <xf numFmtId="168" fontId="10" fillId="0" borderId="47" xfId="7" applyNumberFormat="1" applyFont="1" applyFill="1" applyBorder="1" applyAlignment="1" applyProtection="1">
      <alignment horizontal="center" vertical="center"/>
    </xf>
    <xf numFmtId="168" fontId="10" fillId="0" borderId="42" xfId="7" applyNumberFormat="1" applyFont="1" applyFill="1" applyBorder="1" applyAlignment="1" applyProtection="1">
      <alignment horizontal="center" vertical="center"/>
    </xf>
    <xf numFmtId="180" fontId="42" fillId="0" borderId="1" xfId="7" applyNumberFormat="1" applyFont="1" applyFill="1" applyBorder="1" applyAlignment="1" applyProtection="1">
      <alignment horizontal="center" vertical="center"/>
    </xf>
    <xf numFmtId="165" fontId="4" fillId="0" borderId="1" xfId="7" applyNumberFormat="1" applyFont="1" applyFill="1" applyBorder="1" applyAlignment="1" applyProtection="1">
      <alignment horizontal="center" vertical="center"/>
    </xf>
    <xf numFmtId="0" fontId="10" fillId="6" borderId="47" xfId="5" applyFont="1" applyFill="1" applyBorder="1" applyAlignment="1" applyProtection="1">
      <alignment horizontal="left" vertical="center" wrapText="1"/>
      <protection locked="0"/>
    </xf>
    <xf numFmtId="0" fontId="10" fillId="6" borderId="48" xfId="5" applyFont="1" applyFill="1" applyBorder="1" applyAlignment="1" applyProtection="1">
      <alignment horizontal="left" vertical="center" wrapText="1"/>
      <protection locked="0"/>
    </xf>
    <xf numFmtId="0" fontId="10" fillId="6" borderId="42" xfId="5" applyFont="1" applyFill="1" applyBorder="1" applyAlignment="1" applyProtection="1">
      <alignment horizontal="left" vertical="center" wrapText="1"/>
      <protection locked="0"/>
    </xf>
    <xf numFmtId="0" fontId="21" fillId="0" borderId="40" xfId="0" applyNumberFormat="1" applyFont="1" applyFill="1" applyBorder="1" applyAlignment="1" applyProtection="1">
      <alignment horizontal="center" vertical="center" wrapText="1"/>
      <protection locked="0"/>
    </xf>
    <xf numFmtId="0" fontId="21" fillId="0" borderId="41" xfId="0" applyNumberFormat="1" applyFont="1" applyFill="1" applyBorder="1" applyAlignment="1" applyProtection="1">
      <alignment horizontal="center" vertical="center" wrapText="1"/>
      <protection locked="0"/>
    </xf>
    <xf numFmtId="49" fontId="51" fillId="0" borderId="40" xfId="0" applyNumberFormat="1" applyFont="1" applyFill="1" applyBorder="1" applyAlignment="1" applyProtection="1">
      <alignment horizontal="center" vertical="center" wrapText="1"/>
      <protection locked="0"/>
    </xf>
    <xf numFmtId="49" fontId="51" fillId="0" borderId="41" xfId="0" applyNumberFormat="1" applyFont="1" applyFill="1" applyBorder="1" applyAlignment="1" applyProtection="1">
      <alignment horizontal="center" vertical="center" wrapText="1"/>
      <protection locked="0"/>
    </xf>
    <xf numFmtId="49" fontId="51" fillId="0" borderId="38" xfId="0" applyNumberFormat="1" applyFont="1" applyFill="1" applyBorder="1" applyAlignment="1" applyProtection="1">
      <alignment horizontal="center" vertical="center" wrapText="1"/>
      <protection locked="0"/>
    </xf>
    <xf numFmtId="168" fontId="40" fillId="0" borderId="40" xfId="1" applyNumberFormat="1" applyFont="1" applyBorder="1" applyAlignment="1" applyProtection="1">
      <alignment horizontal="center" vertical="center" wrapText="1"/>
      <protection locked="0"/>
    </xf>
    <xf numFmtId="168" fontId="40" fillId="0" borderId="41" xfId="1" applyNumberFormat="1" applyFont="1" applyBorder="1" applyAlignment="1" applyProtection="1">
      <alignment horizontal="center" vertical="center" wrapText="1"/>
      <protection locked="0"/>
    </xf>
    <xf numFmtId="168" fontId="40" fillId="0" borderId="38" xfId="1" applyNumberFormat="1" applyFont="1" applyBorder="1" applyAlignment="1" applyProtection="1">
      <alignment horizontal="center" vertical="center" wrapText="1"/>
      <protection locked="0"/>
    </xf>
    <xf numFmtId="10" fontId="10" fillId="6" borderId="47" xfId="8" applyNumberFormat="1" applyFont="1" applyFill="1" applyBorder="1" applyAlignment="1" applyProtection="1">
      <alignment horizontal="center" vertical="center"/>
      <protection locked="0"/>
    </xf>
    <xf numFmtId="10" fontId="10" fillId="6" borderId="48" xfId="8" applyNumberFormat="1" applyFont="1" applyFill="1" applyBorder="1" applyAlignment="1" applyProtection="1">
      <alignment horizontal="center" vertical="center"/>
      <protection locked="0"/>
    </xf>
    <xf numFmtId="10" fontId="10" fillId="6" borderId="42" xfId="8" applyNumberFormat="1" applyFont="1" applyFill="1" applyBorder="1" applyAlignment="1" applyProtection="1">
      <alignment horizontal="center" vertical="center"/>
      <protection locked="0"/>
    </xf>
    <xf numFmtId="0" fontId="10" fillId="6" borderId="47" xfId="0" applyNumberFormat="1" applyFont="1" applyFill="1" applyBorder="1" applyAlignment="1" applyProtection="1">
      <alignment horizontal="left" vertical="center" wrapText="1"/>
      <protection locked="0"/>
    </xf>
    <xf numFmtId="0" fontId="10" fillId="6" borderId="48" xfId="0" applyNumberFormat="1" applyFont="1" applyFill="1" applyBorder="1" applyAlignment="1" applyProtection="1">
      <alignment horizontal="left" vertical="center" wrapText="1"/>
      <protection locked="0"/>
    </xf>
    <xf numFmtId="0" fontId="10" fillId="6" borderId="42" xfId="0" applyNumberFormat="1" applyFont="1" applyFill="1" applyBorder="1" applyAlignment="1" applyProtection="1">
      <alignment horizontal="left" vertical="center" wrapText="1"/>
      <protection locked="0"/>
    </xf>
    <xf numFmtId="0" fontId="26" fillId="0" borderId="1" xfId="0" applyNumberFormat="1" applyFont="1" applyFill="1" applyBorder="1" applyAlignment="1" applyProtection="1">
      <alignment horizontal="center" vertical="center" wrapText="1"/>
      <protection locked="0"/>
    </xf>
    <xf numFmtId="0" fontId="27" fillId="0" borderId="1" xfId="0" applyNumberFormat="1" applyFont="1" applyFill="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protection locked="0"/>
    </xf>
    <xf numFmtId="0" fontId="10" fillId="5" borderId="1" xfId="5" applyFont="1" applyFill="1" applyBorder="1" applyAlignment="1" applyProtection="1">
      <alignment horizontal="left" vertical="center"/>
      <protection locked="0"/>
    </xf>
    <xf numFmtId="0" fontId="4" fillId="0" borderId="17" xfId="0" applyNumberFormat="1" applyFont="1" applyFill="1" applyBorder="1" applyAlignment="1" applyProtection="1">
      <alignment horizontal="center" vertical="center" wrapText="1"/>
    </xf>
    <xf numFmtId="0" fontId="21" fillId="0" borderId="17" xfId="0" applyNumberFormat="1" applyFont="1" applyFill="1" applyBorder="1" applyAlignment="1" applyProtection="1">
      <alignment horizontal="center" vertical="center" wrapText="1"/>
    </xf>
    <xf numFmtId="0" fontId="36" fillId="5" borderId="1" xfId="5" applyFont="1" applyFill="1" applyBorder="1" applyAlignment="1" applyProtection="1">
      <alignment horizontal="center" vertical="center"/>
      <protection locked="0"/>
    </xf>
    <xf numFmtId="0" fontId="10" fillId="0" borderId="66" xfId="0" applyNumberFormat="1" applyFont="1" applyFill="1" applyBorder="1" applyAlignment="1" applyProtection="1">
      <alignment horizontal="center" vertical="center" wrapText="1"/>
      <protection locked="0"/>
    </xf>
    <xf numFmtId="0" fontId="10" fillId="0" borderId="67" xfId="0" applyNumberFormat="1" applyFont="1" applyFill="1" applyBorder="1" applyAlignment="1" applyProtection="1">
      <alignment horizontal="center" vertical="center" wrapText="1"/>
      <protection locked="0"/>
    </xf>
    <xf numFmtId="178" fontId="51" fillId="3" borderId="1" xfId="0" applyNumberFormat="1" applyFont="1" applyFill="1" applyBorder="1" applyAlignment="1" applyProtection="1">
      <alignment horizontal="center" vertical="center"/>
      <protection locked="0"/>
    </xf>
    <xf numFmtId="17" fontId="4" fillId="3" borderId="1" xfId="0" applyNumberFormat="1" applyFont="1" applyFill="1" applyBorder="1" applyAlignment="1" applyProtection="1">
      <alignment horizontal="center" vertical="center" wrapText="1"/>
    </xf>
    <xf numFmtId="0" fontId="4" fillId="3" borderId="1" xfId="0" applyNumberFormat="1" applyFont="1" applyFill="1" applyBorder="1" applyAlignment="1" applyProtection="1">
      <alignment horizontal="center" vertical="center" wrapText="1"/>
    </xf>
    <xf numFmtId="0" fontId="10" fillId="6" borderId="47" xfId="0" applyNumberFormat="1" applyFont="1" applyFill="1" applyBorder="1" applyAlignment="1" applyProtection="1">
      <alignment horizontal="center" vertical="center" wrapText="1"/>
      <protection locked="0"/>
    </xf>
    <xf numFmtId="0" fontId="10" fillId="6" borderId="48" xfId="0" applyNumberFormat="1" applyFont="1" applyFill="1" applyBorder="1" applyAlignment="1" applyProtection="1">
      <alignment horizontal="center" vertical="center" wrapText="1"/>
      <protection locked="0"/>
    </xf>
    <xf numFmtId="0" fontId="10" fillId="6" borderId="42" xfId="0" applyNumberFormat="1" applyFont="1" applyFill="1" applyBorder="1" applyAlignment="1" applyProtection="1">
      <alignment horizontal="center" vertical="center" wrapText="1"/>
      <protection locked="0"/>
    </xf>
    <xf numFmtId="0" fontId="10" fillId="0" borderId="1" xfId="0" applyNumberFormat="1" applyFont="1" applyFill="1" applyBorder="1" applyAlignment="1" applyProtection="1">
      <alignment horizontal="center" vertical="center"/>
    </xf>
    <xf numFmtId="0" fontId="4" fillId="0" borderId="47" xfId="0" applyNumberFormat="1" applyFont="1" applyFill="1" applyBorder="1" applyAlignment="1" applyProtection="1">
      <alignment horizontal="center" vertical="center" wrapText="1"/>
    </xf>
    <xf numFmtId="0" fontId="4" fillId="0" borderId="48" xfId="0" applyNumberFormat="1" applyFont="1" applyFill="1" applyBorder="1" applyAlignment="1" applyProtection="1">
      <alignment horizontal="center" vertical="center" wrapText="1"/>
    </xf>
    <xf numFmtId="0" fontId="4" fillId="0" borderId="42" xfId="0" applyNumberFormat="1" applyFont="1" applyFill="1" applyBorder="1" applyAlignment="1" applyProtection="1">
      <alignment horizontal="center" vertical="center" wrapText="1"/>
    </xf>
    <xf numFmtId="0" fontId="10" fillId="0" borderId="42" xfId="0" applyNumberFormat="1" applyFont="1" applyFill="1" applyBorder="1" applyAlignment="1" applyProtection="1">
      <alignment horizontal="center" vertical="center" wrapText="1"/>
      <protection locked="0"/>
    </xf>
    <xf numFmtId="0" fontId="10" fillId="16" borderId="19" xfId="0" applyNumberFormat="1" applyFont="1" applyFill="1" applyBorder="1" applyAlignment="1" applyProtection="1">
      <alignment horizontal="left" vertical="center" wrapText="1"/>
      <protection locked="0"/>
    </xf>
    <xf numFmtId="178" fontId="4" fillId="0" borderId="1" xfId="5" applyNumberFormat="1" applyFont="1" applyBorder="1" applyAlignment="1">
      <alignment horizontal="center" vertical="center" wrapText="1"/>
    </xf>
    <xf numFmtId="0" fontId="10" fillId="6" borderId="47" xfId="5" applyFont="1" applyFill="1" applyBorder="1" applyAlignment="1" applyProtection="1">
      <alignment horizontal="center" vertical="center"/>
      <protection locked="0"/>
    </xf>
    <xf numFmtId="0" fontId="10" fillId="6" borderId="48" xfId="5" applyFont="1" applyFill="1" applyBorder="1" applyAlignment="1" applyProtection="1">
      <alignment horizontal="center" vertical="center"/>
      <protection locked="0"/>
    </xf>
    <xf numFmtId="0" fontId="10" fillId="6" borderId="42" xfId="5" applyFont="1" applyFill="1" applyBorder="1" applyAlignment="1" applyProtection="1">
      <alignment horizontal="center" vertical="center"/>
      <protection locked="0"/>
    </xf>
    <xf numFmtId="0" fontId="4" fillId="0" borderId="19" xfId="5" applyFont="1" applyBorder="1" applyAlignment="1" applyProtection="1">
      <alignment horizontal="center" vertical="center" wrapText="1"/>
      <protection locked="0"/>
    </xf>
    <xf numFmtId="0" fontId="10" fillId="6" borderId="40" xfId="0" applyNumberFormat="1" applyFont="1" applyFill="1" applyBorder="1" applyAlignment="1" applyProtection="1">
      <alignment horizontal="center" vertical="center"/>
      <protection locked="0"/>
    </xf>
    <xf numFmtId="0" fontId="10" fillId="6" borderId="38" xfId="0" applyNumberFormat="1" applyFont="1" applyFill="1" applyBorder="1" applyAlignment="1" applyProtection="1">
      <alignment horizontal="center" vertical="center"/>
      <protection locked="0"/>
    </xf>
    <xf numFmtId="0" fontId="10" fillId="0" borderId="47" xfId="5" applyFont="1" applyBorder="1" applyAlignment="1" applyProtection="1">
      <alignment horizontal="left" vertical="center" wrapText="1"/>
      <protection locked="0"/>
    </xf>
    <xf numFmtId="0" fontId="10" fillId="0" borderId="48" xfId="5" applyFont="1" applyBorder="1" applyAlignment="1" applyProtection="1">
      <alignment horizontal="left" vertical="center" wrapText="1"/>
      <protection locked="0"/>
    </xf>
    <xf numFmtId="0" fontId="10" fillId="0" borderId="42" xfId="5" applyFont="1" applyBorder="1" applyAlignment="1" applyProtection="1">
      <alignment horizontal="left" vertical="center" wrapText="1"/>
      <protection locked="0"/>
    </xf>
    <xf numFmtId="0" fontId="10" fillId="6" borderId="43" xfId="5" applyFont="1" applyFill="1" applyBorder="1" applyAlignment="1" applyProtection="1">
      <alignment horizontal="center" vertical="center"/>
      <protection locked="0"/>
    </xf>
    <xf numFmtId="0" fontId="10" fillId="6" borderId="3" xfId="5" applyFont="1" applyFill="1" applyBorder="1" applyAlignment="1" applyProtection="1">
      <alignment horizontal="center" vertical="center"/>
      <protection locked="0"/>
    </xf>
    <xf numFmtId="0" fontId="10" fillId="0" borderId="47" xfId="5" applyFont="1" applyBorder="1" applyAlignment="1" applyProtection="1">
      <alignment horizontal="center" vertical="center"/>
      <protection locked="0"/>
    </xf>
    <xf numFmtId="0" fontId="10" fillId="0" borderId="42" xfId="5" applyFont="1" applyBorder="1" applyAlignment="1" applyProtection="1">
      <alignment horizontal="center" vertical="center"/>
      <protection locked="0"/>
    </xf>
    <xf numFmtId="0" fontId="10" fillId="6" borderId="48" xfId="0" applyNumberFormat="1" applyFont="1" applyFill="1" applyBorder="1" applyAlignment="1" applyProtection="1">
      <alignment horizontal="center" vertical="center" wrapText="1"/>
    </xf>
    <xf numFmtId="0" fontId="10" fillId="0" borderId="48" xfId="5" applyFont="1" applyBorder="1" applyAlignment="1" applyProtection="1">
      <alignment horizontal="center" vertical="center"/>
      <protection locked="0"/>
    </xf>
    <xf numFmtId="0" fontId="10" fillId="6" borderId="29" xfId="5" applyFont="1" applyFill="1" applyBorder="1" applyAlignment="1" applyProtection="1">
      <alignment horizontal="center" vertical="center" wrapText="1"/>
      <protection locked="0"/>
    </xf>
    <xf numFmtId="0" fontId="10" fillId="6" borderId="23" xfId="5" applyFont="1" applyFill="1" applyBorder="1" applyAlignment="1" applyProtection="1">
      <alignment horizontal="center" vertical="center" wrapText="1"/>
      <protection locked="0"/>
    </xf>
    <xf numFmtId="0" fontId="10" fillId="6" borderId="24" xfId="5" applyFont="1" applyFill="1" applyBorder="1" applyAlignment="1" applyProtection="1">
      <alignment horizontal="center" vertical="center" wrapText="1"/>
      <protection locked="0"/>
    </xf>
    <xf numFmtId="175" fontId="4" fillId="0" borderId="20" xfId="0" applyNumberFormat="1" applyFont="1" applyFill="1" applyBorder="1" applyAlignment="1" applyProtection="1">
      <alignment horizontal="center" vertical="center"/>
      <protection locked="0"/>
    </xf>
    <xf numFmtId="175" fontId="4" fillId="0" borderId="21" xfId="0" applyNumberFormat="1" applyFont="1" applyFill="1" applyBorder="1" applyAlignment="1" applyProtection="1">
      <alignment horizontal="center" vertical="center"/>
      <protection locked="0"/>
    </xf>
    <xf numFmtId="175" fontId="4" fillId="0" borderId="22" xfId="0" applyNumberFormat="1" applyFont="1" applyFill="1" applyBorder="1" applyAlignment="1" applyProtection="1">
      <alignment horizontal="center" vertical="center"/>
      <protection locked="0"/>
    </xf>
    <xf numFmtId="0" fontId="10" fillId="6" borderId="19" xfId="5" applyFont="1" applyFill="1" applyBorder="1" applyAlignment="1" applyProtection="1">
      <alignment horizontal="center" vertical="center" wrapText="1"/>
      <protection locked="0"/>
    </xf>
    <xf numFmtId="182" fontId="10" fillId="0" borderId="1" xfId="1" applyNumberFormat="1" applyFont="1" applyFill="1" applyBorder="1" applyAlignment="1" applyProtection="1">
      <alignment horizontal="center" vertical="center"/>
    </xf>
    <xf numFmtId="0" fontId="10" fillId="14" borderId="20" xfId="5" applyFont="1" applyFill="1" applyBorder="1" applyAlignment="1" applyProtection="1">
      <alignment horizontal="left" vertical="center"/>
      <protection locked="0"/>
    </xf>
    <xf numFmtId="0" fontId="10" fillId="14" borderId="21" xfId="5" applyFont="1" applyFill="1" applyBorder="1" applyAlignment="1" applyProtection="1">
      <alignment horizontal="left" vertical="center"/>
      <protection locked="0"/>
    </xf>
    <xf numFmtId="0" fontId="10" fillId="14" borderId="22" xfId="5" applyFont="1" applyFill="1" applyBorder="1" applyAlignment="1" applyProtection="1">
      <alignment horizontal="left" vertical="center"/>
      <protection locked="0"/>
    </xf>
    <xf numFmtId="165" fontId="11" fillId="6" borderId="17" xfId="1" applyFont="1" applyFill="1" applyBorder="1" applyAlignment="1" applyProtection="1">
      <alignment horizontal="right" vertical="center" wrapText="1"/>
      <protection locked="0"/>
    </xf>
    <xf numFmtId="0" fontId="11" fillId="6" borderId="10" xfId="5" applyFont="1" applyFill="1" applyBorder="1" applyAlignment="1" applyProtection="1">
      <alignment horizontal="center" vertical="center"/>
      <protection locked="0"/>
    </xf>
    <xf numFmtId="0" fontId="11" fillId="6" borderId="11" xfId="5" applyFont="1" applyFill="1" applyBorder="1" applyAlignment="1" applyProtection="1">
      <alignment horizontal="center" vertical="center"/>
      <protection locked="0"/>
    </xf>
    <xf numFmtId="0" fontId="11" fillId="6" borderId="12" xfId="5" applyFont="1" applyFill="1" applyBorder="1" applyAlignment="1" applyProtection="1">
      <alignment horizontal="center" vertical="center"/>
      <protection locked="0"/>
    </xf>
    <xf numFmtId="0" fontId="11" fillId="6" borderId="16" xfId="5" applyFont="1" applyFill="1" applyBorder="1" applyAlignment="1" applyProtection="1">
      <alignment horizontal="center" vertical="center"/>
      <protection locked="0"/>
    </xf>
    <xf numFmtId="0" fontId="11" fillId="6" borderId="0" xfId="5" applyFont="1" applyFill="1" applyAlignment="1" applyProtection="1">
      <alignment horizontal="center" vertical="center"/>
      <protection locked="0"/>
    </xf>
    <xf numFmtId="0" fontId="11" fillId="6" borderId="18" xfId="5" applyFont="1" applyFill="1" applyBorder="1" applyAlignment="1" applyProtection="1">
      <alignment horizontal="center" vertical="center"/>
      <protection locked="0"/>
    </xf>
    <xf numFmtId="0" fontId="16" fillId="6" borderId="37" xfId="5" applyFont="1" applyFill="1" applyBorder="1" applyAlignment="1" applyProtection="1">
      <alignment horizontal="center" vertical="center" wrapText="1"/>
      <protection locked="0"/>
    </xf>
    <xf numFmtId="0" fontId="16" fillId="6" borderId="33" xfId="5" applyFont="1" applyFill="1" applyBorder="1" applyAlignment="1" applyProtection="1">
      <alignment horizontal="center" vertical="center" wrapText="1"/>
      <protection locked="0"/>
    </xf>
    <xf numFmtId="0" fontId="10" fillId="16" borderId="19" xfId="5" applyFont="1" applyFill="1" applyBorder="1" applyAlignment="1" applyProtection="1">
      <alignment horizontal="left" vertical="center"/>
      <protection locked="0"/>
    </xf>
    <xf numFmtId="0" fontId="10" fillId="16" borderId="28" xfId="5" applyFont="1" applyFill="1" applyBorder="1" applyAlignment="1" applyProtection="1">
      <alignment horizontal="left" vertical="center"/>
      <protection locked="0"/>
    </xf>
    <xf numFmtId="0" fontId="17" fillId="0" borderId="17" xfId="5" applyFont="1" applyBorder="1" applyAlignment="1" applyProtection="1">
      <alignment horizontal="center" vertical="center" wrapText="1"/>
      <protection locked="0"/>
    </xf>
    <xf numFmtId="2" fontId="11" fillId="11" borderId="10" xfId="5" applyNumberFormat="1" applyFont="1" applyFill="1" applyBorder="1" applyAlignment="1" applyProtection="1">
      <alignment horizontal="center" vertical="center"/>
      <protection locked="0"/>
    </xf>
    <xf numFmtId="2" fontId="11" fillId="11" borderId="16" xfId="5" applyNumberFormat="1" applyFont="1" applyFill="1" applyBorder="1" applyAlignment="1" applyProtection="1">
      <alignment horizontal="center" vertical="center"/>
      <protection locked="0"/>
    </xf>
    <xf numFmtId="0" fontId="11" fillId="6" borderId="17" xfId="5" applyFont="1" applyFill="1" applyBorder="1" applyAlignment="1" applyProtection="1">
      <alignment horizontal="center" vertical="center" wrapText="1"/>
      <protection locked="0"/>
    </xf>
    <xf numFmtId="0" fontId="16" fillId="6" borderId="17" xfId="5" applyFont="1" applyFill="1" applyBorder="1" applyAlignment="1" applyProtection="1">
      <alignment horizontal="center" vertical="center"/>
      <protection locked="0"/>
    </xf>
    <xf numFmtId="0" fontId="16" fillId="6" borderId="37" xfId="5" applyFont="1" applyFill="1" applyBorder="1" applyAlignment="1" applyProtection="1">
      <alignment horizontal="center" vertical="center"/>
      <protection locked="0"/>
    </xf>
    <xf numFmtId="0" fontId="16" fillId="6" borderId="33" xfId="5" applyFont="1" applyFill="1" applyBorder="1" applyAlignment="1" applyProtection="1">
      <alignment horizontal="center" vertical="center"/>
      <protection locked="0"/>
    </xf>
    <xf numFmtId="174" fontId="6" fillId="0" borderId="43" xfId="8" applyNumberFormat="1" applyFont="1" applyBorder="1" applyAlignment="1" applyProtection="1">
      <alignment horizontal="center" vertical="center" wrapText="1"/>
      <protection locked="0"/>
    </xf>
    <xf numFmtId="174" fontId="6" fillId="0" borderId="3" xfId="8" applyNumberFormat="1" applyFont="1" applyBorder="1" applyAlignment="1" applyProtection="1">
      <alignment horizontal="center" vertical="center" wrapText="1"/>
      <protection locked="0"/>
    </xf>
    <xf numFmtId="174" fontId="6" fillId="0" borderId="4" xfId="8" applyNumberFormat="1" applyFont="1" applyBorder="1" applyAlignment="1" applyProtection="1">
      <alignment horizontal="center" vertical="center" wrapText="1"/>
      <protection locked="0"/>
    </xf>
    <xf numFmtId="174" fontId="6" fillId="0" borderId="2" xfId="8" applyNumberFormat="1" applyFont="1" applyBorder="1" applyAlignment="1" applyProtection="1">
      <alignment horizontal="center" vertical="center" wrapText="1"/>
      <protection locked="0"/>
    </xf>
    <xf numFmtId="174" fontId="6" fillId="0" borderId="0" xfId="8" applyNumberFormat="1" applyFont="1" applyBorder="1" applyAlignment="1" applyProtection="1">
      <alignment horizontal="center" vertical="center" wrapText="1"/>
      <protection locked="0"/>
    </xf>
    <xf numFmtId="174" fontId="6" fillId="0" borderId="5" xfId="8" applyNumberFormat="1" applyFont="1" applyBorder="1" applyAlignment="1" applyProtection="1">
      <alignment horizontal="center" vertical="center" wrapText="1"/>
      <protection locked="0"/>
    </xf>
    <xf numFmtId="174" fontId="6" fillId="0" borderId="68" xfId="8" applyNumberFormat="1" applyFont="1" applyBorder="1" applyAlignment="1" applyProtection="1">
      <alignment horizontal="center" vertical="center" wrapText="1"/>
      <protection locked="0"/>
    </xf>
    <xf numFmtId="174" fontId="6" fillId="0" borderId="66" xfId="8" applyNumberFormat="1" applyFont="1" applyBorder="1" applyAlignment="1" applyProtection="1">
      <alignment horizontal="center" vertical="center" wrapText="1"/>
      <protection locked="0"/>
    </xf>
    <xf numFmtId="174" fontId="6" fillId="0" borderId="67" xfId="8" applyNumberFormat="1" applyFont="1" applyBorder="1" applyAlignment="1" applyProtection="1">
      <alignment horizontal="center" vertical="center" wrapText="1"/>
      <protection locked="0"/>
    </xf>
    <xf numFmtId="1" fontId="6" fillId="0" borderId="72" xfId="2" applyNumberFormat="1" applyFont="1" applyBorder="1" applyAlignment="1" applyProtection="1">
      <alignment horizontal="center" vertical="center" wrapText="1"/>
      <protection locked="0"/>
    </xf>
    <xf numFmtId="1" fontId="6" fillId="0" borderId="2" xfId="2" applyNumberFormat="1" applyFont="1" applyBorder="1" applyAlignment="1" applyProtection="1">
      <alignment horizontal="center" vertical="center" wrapText="1"/>
      <protection locked="0"/>
    </xf>
    <xf numFmtId="1" fontId="6" fillId="0" borderId="73" xfId="2" applyNumberFormat="1" applyFont="1" applyBorder="1" applyAlignment="1" applyProtection="1">
      <alignment horizontal="center" vertical="center" wrapText="1"/>
      <protection locked="0"/>
    </xf>
    <xf numFmtId="0" fontId="44" fillId="0" borderId="11" xfId="0" applyNumberFormat="1" applyFont="1" applyFill="1" applyBorder="1" applyAlignment="1" applyProtection="1">
      <alignment horizontal="center" vertical="center" wrapText="1"/>
      <protection locked="0"/>
    </xf>
    <xf numFmtId="0" fontId="44" fillId="0" borderId="0" xfId="0" applyNumberFormat="1" applyFont="1" applyFill="1" applyBorder="1" applyAlignment="1" applyProtection="1">
      <alignment horizontal="center" vertical="center" wrapText="1"/>
      <protection locked="0"/>
    </xf>
    <xf numFmtId="0" fontId="44" fillId="0" borderId="55" xfId="0" applyNumberFormat="1" applyFont="1" applyFill="1" applyBorder="1" applyAlignment="1" applyProtection="1">
      <alignment horizontal="center" vertical="center" wrapText="1"/>
      <protection locked="0"/>
    </xf>
    <xf numFmtId="167" fontId="6" fillId="0" borderId="19" xfId="5" applyNumberFormat="1" applyFont="1" applyBorder="1" applyAlignment="1">
      <alignment horizontal="center" vertical="center"/>
    </xf>
    <xf numFmtId="0" fontId="11" fillId="6" borderId="12" xfId="0" applyNumberFormat="1" applyFont="1" applyFill="1" applyBorder="1" applyAlignment="1" applyProtection="1">
      <alignment horizontal="center" vertical="center" wrapText="1"/>
      <protection locked="0"/>
    </xf>
    <xf numFmtId="0" fontId="11" fillId="6" borderId="15" xfId="0" applyNumberFormat="1" applyFont="1" applyFill="1" applyBorder="1" applyAlignment="1" applyProtection="1">
      <alignment horizontal="center" vertical="center" wrapText="1"/>
      <protection locked="0"/>
    </xf>
    <xf numFmtId="0" fontId="23" fillId="6" borderId="17" xfId="0" applyNumberFormat="1" applyFont="1" applyFill="1" applyBorder="1" applyAlignment="1" applyProtection="1">
      <alignment horizontal="center" vertical="center"/>
      <protection locked="0"/>
    </xf>
    <xf numFmtId="0" fontId="11" fillId="6" borderId="19" xfId="5" applyFont="1" applyFill="1" applyBorder="1" applyAlignment="1" applyProtection="1">
      <alignment horizontal="center" vertical="center" wrapText="1"/>
      <protection locked="0"/>
    </xf>
    <xf numFmtId="0" fontId="11" fillId="6" borderId="19" xfId="5" applyFont="1" applyFill="1" applyBorder="1" applyAlignment="1" applyProtection="1">
      <alignment horizontal="center" vertical="center"/>
      <protection locked="0"/>
    </xf>
    <xf numFmtId="0" fontId="6" fillId="0" borderId="19" xfId="5" applyFont="1" applyBorder="1" applyAlignment="1" applyProtection="1">
      <alignment horizontal="center" vertical="center" wrapText="1"/>
      <protection locked="0"/>
    </xf>
    <xf numFmtId="0" fontId="6" fillId="0" borderId="20" xfId="5" applyFont="1" applyBorder="1" applyAlignment="1" applyProtection="1">
      <alignment horizontal="center" vertical="center" wrapText="1"/>
      <protection locked="0"/>
    </xf>
    <xf numFmtId="0" fontId="6" fillId="0" borderId="28" xfId="5" applyFont="1" applyBorder="1" applyAlignment="1" applyProtection="1">
      <alignment horizontal="center" vertical="center" wrapText="1"/>
      <protection locked="0"/>
    </xf>
    <xf numFmtId="0" fontId="6" fillId="0" borderId="29" xfId="5" applyFont="1" applyBorder="1" applyAlignment="1" applyProtection="1">
      <alignment horizontal="center" vertical="center" wrapText="1"/>
      <protection locked="0"/>
    </xf>
    <xf numFmtId="172" fontId="16" fillId="6" borderId="17" xfId="5" applyNumberFormat="1" applyFont="1" applyFill="1" applyBorder="1" applyAlignment="1" applyProtection="1">
      <alignment horizontal="right" vertical="center" wrapText="1"/>
      <protection locked="0"/>
    </xf>
    <xf numFmtId="166" fontId="6" fillId="0" borderId="17" xfId="7" applyNumberFormat="1" applyFont="1" applyFill="1" applyBorder="1" applyAlignment="1" applyProtection="1">
      <alignment horizontal="center" vertical="center"/>
      <protection locked="0"/>
    </xf>
    <xf numFmtId="0" fontId="6" fillId="0" borderId="17" xfId="0" applyNumberFormat="1" applyFont="1" applyFill="1" applyBorder="1" applyAlignment="1" applyProtection="1">
      <alignment horizontal="center" vertical="center"/>
      <protection locked="0"/>
    </xf>
    <xf numFmtId="0" fontId="23" fillId="6" borderId="7" xfId="5" applyFont="1" applyFill="1" applyBorder="1" applyAlignment="1" applyProtection="1">
      <alignment horizontal="center" vertical="center"/>
      <protection locked="0"/>
    </xf>
    <xf numFmtId="0" fontId="23" fillId="6" borderId="8" xfId="5" applyFont="1" applyFill="1" applyBorder="1" applyAlignment="1" applyProtection="1">
      <alignment horizontal="center" vertical="center"/>
      <protection locked="0"/>
    </xf>
    <xf numFmtId="0" fontId="23" fillId="6" borderId="9" xfId="5" applyFont="1" applyFill="1" applyBorder="1" applyAlignment="1" applyProtection="1">
      <alignment horizontal="center" vertical="center"/>
      <protection locked="0"/>
    </xf>
    <xf numFmtId="0" fontId="11" fillId="6" borderId="17" xfId="0" applyNumberFormat="1" applyFont="1" applyFill="1" applyBorder="1" applyAlignment="1" applyProtection="1">
      <alignment horizontal="left" vertical="center" wrapText="1" indent="1"/>
      <protection locked="0"/>
    </xf>
    <xf numFmtId="0" fontId="11" fillId="6" borderId="17" xfId="0" applyNumberFormat="1" applyFont="1" applyFill="1" applyBorder="1" applyAlignment="1" applyProtection="1">
      <alignment horizontal="center" vertical="center" wrapText="1"/>
      <protection locked="0"/>
    </xf>
    <xf numFmtId="0" fontId="6" fillId="0" borderId="17" xfId="0" applyNumberFormat="1" applyFont="1" applyFill="1" applyBorder="1" applyAlignment="1" applyProtection="1">
      <alignment vertical="center" wrapText="1"/>
      <protection locked="0"/>
    </xf>
    <xf numFmtId="0" fontId="11" fillId="6" borderId="17" xfId="5" applyFont="1" applyFill="1" applyBorder="1" applyAlignment="1" applyProtection="1">
      <alignment horizontal="left" vertical="center" indent="1"/>
      <protection locked="0"/>
    </xf>
    <xf numFmtId="0" fontId="11" fillId="6" borderId="7" xfId="5" applyFont="1" applyFill="1" applyBorder="1" applyAlignment="1" applyProtection="1">
      <alignment horizontal="center" vertical="center"/>
      <protection locked="0"/>
    </xf>
    <xf numFmtId="0" fontId="11" fillId="6" borderId="9" xfId="5" applyFont="1" applyFill="1" applyBorder="1" applyAlignment="1" applyProtection="1">
      <alignment horizontal="center" vertical="center"/>
      <protection locked="0"/>
    </xf>
    <xf numFmtId="0" fontId="16" fillId="6" borderId="7" xfId="5" applyFont="1" applyFill="1" applyBorder="1" applyAlignment="1" applyProtection="1">
      <alignment horizontal="center" vertical="center"/>
      <protection locked="0"/>
    </xf>
    <xf numFmtId="0" fontId="16" fillId="6" borderId="8" xfId="5" applyFont="1" applyFill="1" applyBorder="1" applyAlignment="1" applyProtection="1">
      <alignment horizontal="center" vertical="center"/>
      <protection locked="0"/>
    </xf>
    <xf numFmtId="0" fontId="16" fillId="6" borderId="9" xfId="5" applyFont="1" applyFill="1" applyBorder="1" applyAlignment="1" applyProtection="1">
      <alignment horizontal="center" vertical="center"/>
      <protection locked="0"/>
    </xf>
    <xf numFmtId="10" fontId="11" fillId="6" borderId="7" xfId="8" applyNumberFormat="1" applyFont="1" applyFill="1" applyBorder="1" applyAlignment="1" applyProtection="1">
      <alignment horizontal="right" vertical="center"/>
      <protection locked="0"/>
    </xf>
    <xf numFmtId="10" fontId="11" fillId="6" borderId="9" xfId="8" applyNumberFormat="1" applyFont="1" applyFill="1" applyBorder="1" applyAlignment="1" applyProtection="1">
      <alignment horizontal="right" vertical="center"/>
      <protection locked="0"/>
    </xf>
    <xf numFmtId="0" fontId="23" fillId="6" borderId="17" xfId="0" applyNumberFormat="1" applyFont="1" applyFill="1" applyBorder="1" applyAlignment="1" applyProtection="1">
      <alignment horizontal="center" vertical="center" wrapText="1"/>
      <protection locked="0"/>
    </xf>
    <xf numFmtId="49" fontId="34" fillId="6" borderId="17" xfId="5" applyNumberFormat="1" applyFont="1" applyFill="1" applyBorder="1" applyAlignment="1" applyProtection="1">
      <alignment horizontal="center" vertical="center" wrapText="1"/>
      <protection locked="0"/>
    </xf>
    <xf numFmtId="49" fontId="34" fillId="6" borderId="37" xfId="5" applyNumberFormat="1" applyFont="1" applyFill="1" applyBorder="1" applyAlignment="1" applyProtection="1">
      <alignment horizontal="center" vertical="center" wrapText="1"/>
      <protection locked="0"/>
    </xf>
    <xf numFmtId="0" fontId="10" fillId="16" borderId="10" xfId="5" applyFont="1" applyFill="1" applyBorder="1" applyAlignment="1" applyProtection="1">
      <alignment horizontal="left" vertical="center"/>
      <protection locked="0"/>
    </xf>
    <xf numFmtId="0" fontId="10" fillId="16" borderId="11" xfId="5" applyFont="1" applyFill="1" applyBorder="1" applyAlignment="1" applyProtection="1">
      <alignment horizontal="left" vertical="center"/>
      <protection locked="0"/>
    </xf>
    <xf numFmtId="0" fontId="10" fillId="16" borderId="12" xfId="5" applyFont="1" applyFill="1" applyBorder="1" applyAlignment="1" applyProtection="1">
      <alignment horizontal="left" vertical="center"/>
      <protection locked="0"/>
    </xf>
    <xf numFmtId="0" fontId="33" fillId="0" borderId="0" xfId="5" applyFont="1" applyAlignment="1" applyProtection="1">
      <alignment horizontal="center" vertical="center"/>
      <protection locked="0"/>
    </xf>
    <xf numFmtId="5" fontId="6" fillId="0" borderId="28" xfId="7" applyNumberFormat="1" applyFont="1" applyBorder="1" applyAlignment="1" applyProtection="1">
      <alignment horizontal="center" vertical="center"/>
      <protection locked="0"/>
    </xf>
    <xf numFmtId="2" fontId="16" fillId="0" borderId="0" xfId="5" applyNumberFormat="1" applyFont="1" applyAlignment="1" applyProtection="1">
      <alignment horizontal="center" vertical="center" wrapText="1"/>
      <protection locked="0"/>
    </xf>
    <xf numFmtId="2" fontId="15" fillId="0" borderId="0" xfId="0" applyNumberFormat="1" applyFont="1" applyFill="1" applyBorder="1" applyAlignment="1" applyProtection="1">
      <alignment horizontal="center" vertical="center"/>
      <protection locked="0"/>
    </xf>
    <xf numFmtId="2" fontId="6" fillId="0" borderId="19" xfId="0" applyNumberFormat="1" applyFont="1" applyFill="1" applyBorder="1" applyAlignment="1" applyProtection="1">
      <alignment horizontal="center" vertical="center"/>
      <protection locked="0"/>
    </xf>
    <xf numFmtId="14" fontId="6" fillId="0" borderId="19" xfId="5" applyNumberFormat="1" applyFont="1" applyBorder="1" applyAlignment="1">
      <alignment horizontal="center" vertical="center" wrapText="1"/>
    </xf>
    <xf numFmtId="0" fontId="6" fillId="0" borderId="19" xfId="5" applyFont="1" applyBorder="1" applyAlignment="1">
      <alignment horizontal="center" vertical="center" wrapText="1"/>
    </xf>
    <xf numFmtId="0" fontId="10" fillId="0" borderId="0" xfId="5" applyFont="1" applyAlignment="1" applyProtection="1">
      <alignment horizontal="center" vertical="center"/>
      <protection locked="0"/>
    </xf>
    <xf numFmtId="0" fontId="18" fillId="0" borderId="0" xfId="5" applyFont="1" applyAlignment="1" applyProtection="1">
      <alignment horizontal="left" vertical="center" indent="5"/>
      <protection locked="0"/>
    </xf>
    <xf numFmtId="0" fontId="11" fillId="0" borderId="19" xfId="5" applyFont="1" applyBorder="1" applyAlignment="1" applyProtection="1">
      <alignment horizontal="center" vertical="center" wrapText="1"/>
      <protection locked="0"/>
    </xf>
    <xf numFmtId="0" fontId="16" fillId="6" borderId="19" xfId="5" applyFont="1" applyFill="1" applyBorder="1" applyAlignment="1" applyProtection="1">
      <alignment horizontal="center" vertical="center" wrapText="1"/>
      <protection locked="0"/>
    </xf>
    <xf numFmtId="0" fontId="6" fillId="0" borderId="28" xfId="5" applyFont="1" applyBorder="1" applyAlignment="1" applyProtection="1">
      <alignment horizontal="center" vertical="center"/>
      <protection locked="0"/>
    </xf>
    <xf numFmtId="5" fontId="6" fillId="0" borderId="17" xfId="7" applyNumberFormat="1" applyFont="1" applyBorder="1" applyAlignment="1" applyProtection="1">
      <alignment horizontal="center" vertical="center"/>
      <protection locked="0"/>
    </xf>
    <xf numFmtId="0" fontId="6" fillId="0" borderId="19" xfId="6" applyNumberFormat="1" applyFont="1" applyBorder="1" applyAlignment="1" applyProtection="1">
      <alignment horizontal="center" vertical="center"/>
      <protection locked="0"/>
    </xf>
    <xf numFmtId="0" fontId="11" fillId="0" borderId="32" xfId="5" applyFont="1" applyBorder="1" applyAlignment="1" applyProtection="1">
      <alignment horizontal="center" vertical="center" wrapText="1"/>
      <protection locked="0"/>
    </xf>
    <xf numFmtId="0" fontId="6" fillId="0" borderId="17" xfId="5" applyFont="1" applyBorder="1" applyAlignment="1" applyProtection="1">
      <alignment horizontal="center" vertical="center"/>
      <protection locked="0"/>
    </xf>
    <xf numFmtId="0" fontId="6" fillId="0" borderId="32" xfId="5" applyFont="1" applyBorder="1" applyAlignment="1" applyProtection="1">
      <alignment horizontal="center" vertical="center" wrapText="1"/>
      <protection locked="0"/>
    </xf>
    <xf numFmtId="0" fontId="11" fillId="6" borderId="0" xfId="5" applyFont="1" applyFill="1" applyAlignment="1" applyProtection="1">
      <alignment horizontal="right" vertical="center" wrapText="1"/>
      <protection locked="0"/>
    </xf>
    <xf numFmtId="0" fontId="10" fillId="5" borderId="10" xfId="5" applyFont="1" applyFill="1" applyBorder="1" applyAlignment="1" applyProtection="1">
      <alignment horizontal="left" vertical="center"/>
      <protection locked="0"/>
    </xf>
    <xf numFmtId="0" fontId="10" fillId="5" borderId="11" xfId="5" applyFont="1" applyFill="1" applyBorder="1" applyAlignment="1" applyProtection="1">
      <alignment horizontal="left" vertical="center"/>
      <protection locked="0"/>
    </xf>
    <xf numFmtId="0" fontId="10" fillId="5" borderId="12" xfId="5" applyFont="1" applyFill="1" applyBorder="1" applyAlignment="1" applyProtection="1">
      <alignment horizontal="left" vertical="center"/>
      <protection locked="0"/>
    </xf>
    <xf numFmtId="0" fontId="11" fillId="6" borderId="61" xfId="5" applyFont="1" applyFill="1" applyBorder="1" applyAlignment="1" applyProtection="1">
      <alignment horizontal="center" vertical="center" wrapText="1"/>
      <protection locked="0"/>
    </xf>
    <xf numFmtId="0" fontId="11" fillId="6" borderId="62" xfId="5" applyFont="1" applyFill="1" applyBorder="1" applyAlignment="1" applyProtection="1">
      <alignment horizontal="center" vertical="center" wrapText="1"/>
      <protection locked="0"/>
    </xf>
    <xf numFmtId="0" fontId="11" fillId="6" borderId="19" xfId="5" applyFont="1" applyFill="1" applyBorder="1" applyAlignment="1" applyProtection="1">
      <alignment horizontal="left" vertical="center" wrapText="1"/>
      <protection locked="0"/>
    </xf>
    <xf numFmtId="0" fontId="6" fillId="0" borderId="19" xfId="5" applyFont="1" applyBorder="1" applyAlignment="1" applyProtection="1">
      <alignment horizontal="center" vertical="center"/>
      <protection locked="0"/>
    </xf>
    <xf numFmtId="174" fontId="11" fillId="0" borderId="0" xfId="2" applyNumberFormat="1" applyFont="1" applyBorder="1" applyAlignment="1" applyProtection="1">
      <alignment horizontal="left" vertical="center" indent="1"/>
    </xf>
    <xf numFmtId="174" fontId="11" fillId="0" borderId="25" xfId="2" applyNumberFormat="1" applyFont="1" applyBorder="1" applyAlignment="1" applyProtection="1">
      <alignment horizontal="left" vertical="center" indent="1"/>
    </xf>
    <xf numFmtId="178" fontId="6" fillId="3" borderId="29" xfId="5" applyNumberFormat="1" applyFont="1" applyFill="1" applyBorder="1" applyAlignment="1" applyProtection="1">
      <alignment horizontal="center" vertical="center"/>
      <protection locked="0"/>
    </xf>
    <xf numFmtId="178" fontId="6" fillId="3" borderId="23" xfId="5" applyNumberFormat="1" applyFont="1" applyFill="1" applyBorder="1" applyAlignment="1" applyProtection="1">
      <alignment horizontal="center" vertical="center"/>
      <protection locked="0"/>
    </xf>
    <xf numFmtId="0" fontId="38" fillId="0" borderId="51" xfId="17" applyFont="1" applyBorder="1" applyAlignment="1" applyProtection="1">
      <alignment horizontal="center" vertical="center" wrapText="1"/>
      <protection locked="0"/>
    </xf>
    <xf numFmtId="0" fontId="6" fillId="0" borderId="52" xfId="5" applyFont="1" applyBorder="1" applyAlignment="1" applyProtection="1">
      <alignment horizontal="center" vertical="center" wrapText="1"/>
      <protection locked="0"/>
    </xf>
    <xf numFmtId="0" fontId="6" fillId="0" borderId="53" xfId="5" applyFont="1" applyBorder="1" applyAlignment="1" applyProtection="1">
      <alignment horizontal="center" vertical="center" wrapText="1"/>
      <protection locked="0"/>
    </xf>
    <xf numFmtId="0" fontId="6" fillId="0" borderId="54" xfId="5" applyFont="1" applyBorder="1" applyAlignment="1" applyProtection="1">
      <alignment horizontal="center" vertical="center" wrapText="1"/>
      <protection locked="0"/>
    </xf>
    <xf numFmtId="0" fontId="6" fillId="0" borderId="55" xfId="5" applyFont="1" applyBorder="1" applyAlignment="1" applyProtection="1">
      <alignment horizontal="center" vertical="center" wrapText="1"/>
      <protection locked="0"/>
    </xf>
    <xf numFmtId="0" fontId="6" fillId="0" borderId="56" xfId="5" applyFont="1" applyBorder="1" applyAlignment="1" applyProtection="1">
      <alignment horizontal="center" vertical="center" wrapText="1"/>
      <protection locked="0"/>
    </xf>
    <xf numFmtId="0" fontId="11" fillId="6" borderId="22" xfId="5" applyFont="1" applyFill="1" applyBorder="1" applyAlignment="1" applyProtection="1">
      <alignment horizontal="center" vertical="center" wrapText="1"/>
      <protection locked="0"/>
    </xf>
    <xf numFmtId="0" fontId="11" fillId="6" borderId="19" xfId="5" applyFont="1" applyFill="1" applyBorder="1" applyAlignment="1" applyProtection="1">
      <alignment horizontal="left" vertical="center"/>
      <protection locked="0"/>
    </xf>
    <xf numFmtId="0" fontId="26" fillId="5" borderId="7" xfId="5" applyFont="1" applyFill="1" applyBorder="1" applyAlignment="1" applyProtection="1">
      <alignment horizontal="center" vertical="center"/>
      <protection locked="0"/>
    </xf>
    <xf numFmtId="0" fontId="26" fillId="5" borderId="8" xfId="5" applyFont="1" applyFill="1" applyBorder="1" applyAlignment="1" applyProtection="1">
      <alignment horizontal="center" vertical="center"/>
      <protection locked="0"/>
    </xf>
    <xf numFmtId="0" fontId="26" fillId="5" borderId="9" xfId="5" applyFont="1" applyFill="1" applyBorder="1" applyAlignment="1" applyProtection="1">
      <alignment horizontal="center" vertical="center"/>
      <protection locked="0"/>
    </xf>
    <xf numFmtId="0" fontId="20" fillId="0" borderId="19" xfId="9" applyFont="1" applyBorder="1" applyAlignment="1" applyProtection="1">
      <alignment horizontal="center" vertical="center"/>
      <protection locked="0"/>
    </xf>
    <xf numFmtId="181" fontId="6" fillId="0" borderId="17" xfId="0" applyNumberFormat="1" applyFont="1" applyFill="1" applyBorder="1" applyAlignment="1" applyProtection="1">
      <alignment horizontal="center" vertical="center"/>
      <protection locked="0"/>
    </xf>
    <xf numFmtId="0" fontId="11" fillId="6" borderId="28" xfId="5" applyFont="1" applyFill="1" applyBorder="1" applyAlignment="1" applyProtection="1">
      <alignment horizontal="center" vertical="center" wrapText="1"/>
      <protection locked="0"/>
    </xf>
    <xf numFmtId="0" fontId="11" fillId="6" borderId="29" xfId="5" applyFont="1" applyFill="1" applyBorder="1" applyAlignment="1" applyProtection="1">
      <alignment horizontal="center" vertical="center" wrapText="1"/>
      <protection locked="0"/>
    </xf>
    <xf numFmtId="0" fontId="6" fillId="0" borderId="57" xfId="0" applyNumberFormat="1" applyFont="1" applyFill="1" applyBorder="1" applyAlignment="1" applyProtection="1">
      <alignment horizontal="center" vertical="center" wrapText="1"/>
      <protection locked="0"/>
    </xf>
    <xf numFmtId="0" fontId="6" fillId="0" borderId="49" xfId="0" applyNumberFormat="1" applyFont="1" applyFill="1" applyBorder="1" applyAlignment="1" applyProtection="1">
      <alignment horizontal="center" vertical="center" wrapText="1"/>
      <protection locked="0"/>
    </xf>
    <xf numFmtId="0" fontId="6" fillId="0" borderId="17" xfId="5" applyFont="1" applyBorder="1" applyAlignment="1" applyProtection="1">
      <alignment horizontal="center" vertical="center" wrapText="1"/>
      <protection locked="0"/>
    </xf>
    <xf numFmtId="0" fontId="11" fillId="0" borderId="20" xfId="5" applyFont="1" applyBorder="1" applyAlignment="1" applyProtection="1">
      <alignment horizontal="center" vertical="center" wrapText="1"/>
      <protection locked="0"/>
    </xf>
    <xf numFmtId="0" fontId="11" fillId="0" borderId="21" xfId="5" applyFont="1" applyBorder="1" applyAlignment="1" applyProtection="1">
      <alignment horizontal="center" vertical="center" wrapText="1"/>
      <protection locked="0"/>
    </xf>
    <xf numFmtId="0" fontId="11" fillId="0" borderId="22" xfId="5" applyFont="1" applyBorder="1" applyAlignment="1" applyProtection="1">
      <alignment horizontal="center" vertical="center" wrapText="1"/>
      <protection locked="0"/>
    </xf>
    <xf numFmtId="0" fontId="6" fillId="0" borderId="20" xfId="5" applyFont="1" applyBorder="1" applyAlignment="1" applyProtection="1">
      <alignment horizontal="center" vertical="center"/>
      <protection locked="0"/>
    </xf>
    <xf numFmtId="0" fontId="6" fillId="0" borderId="21" xfId="5" applyFont="1" applyBorder="1" applyAlignment="1" applyProtection="1">
      <alignment horizontal="center" vertical="center"/>
      <protection locked="0"/>
    </xf>
    <xf numFmtId="0" fontId="6" fillId="0" borderId="22" xfId="5" applyFont="1" applyBorder="1" applyAlignment="1" applyProtection="1">
      <alignment horizontal="center" vertical="center"/>
      <protection locked="0"/>
    </xf>
    <xf numFmtId="3" fontId="6" fillId="0" borderId="20" xfId="5" applyNumberFormat="1" applyFont="1" applyBorder="1" applyAlignment="1" applyProtection="1">
      <alignment horizontal="center" vertical="center"/>
      <protection locked="0"/>
    </xf>
    <xf numFmtId="0" fontId="11" fillId="6" borderId="63" xfId="5" applyFont="1" applyFill="1" applyBorder="1" applyAlignment="1" applyProtection="1">
      <alignment horizontal="right" vertical="center" wrapText="1"/>
      <protection locked="0"/>
    </xf>
    <xf numFmtId="0" fontId="11" fillId="6" borderId="64" xfId="5" applyFont="1" applyFill="1" applyBorder="1" applyAlignment="1" applyProtection="1">
      <alignment horizontal="right" vertical="center" wrapText="1"/>
      <protection locked="0"/>
    </xf>
    <xf numFmtId="0" fontId="11" fillId="6" borderId="65" xfId="5" applyFont="1" applyFill="1" applyBorder="1" applyAlignment="1" applyProtection="1">
      <alignment horizontal="right" vertical="center" wrapText="1"/>
      <protection locked="0"/>
    </xf>
    <xf numFmtId="0" fontId="11" fillId="6" borderId="23" xfId="5" applyFont="1" applyFill="1" applyBorder="1" applyAlignment="1" applyProtection="1">
      <alignment horizontal="right" vertical="center" wrapText="1"/>
      <protection locked="0"/>
    </xf>
    <xf numFmtId="0" fontId="12" fillId="0" borderId="17" xfId="0" applyNumberFormat="1" applyFont="1" applyFill="1" applyBorder="1" applyAlignment="1" applyProtection="1">
      <alignment horizontal="center" vertical="center"/>
      <protection locked="0"/>
    </xf>
    <xf numFmtId="0" fontId="11" fillId="6" borderId="22" xfId="5" applyFont="1" applyFill="1" applyBorder="1" applyAlignment="1" applyProtection="1">
      <alignment horizontal="center" vertical="center"/>
      <protection locked="0"/>
    </xf>
    <xf numFmtId="0" fontId="10" fillId="16" borderId="20" xfId="5" applyFont="1" applyFill="1" applyBorder="1" applyAlignment="1" applyProtection="1">
      <alignment horizontal="left" vertical="center"/>
      <protection locked="0"/>
    </xf>
    <xf numFmtId="0" fontId="10" fillId="16" borderId="21" xfId="5" applyFont="1" applyFill="1" applyBorder="1" applyAlignment="1" applyProtection="1">
      <alignment horizontal="left" vertical="center"/>
      <protection locked="0"/>
    </xf>
    <xf numFmtId="0" fontId="10" fillId="16" borderId="22" xfId="5" applyFont="1" applyFill="1" applyBorder="1" applyAlignment="1" applyProtection="1">
      <alignment horizontal="left" vertical="center"/>
      <protection locked="0"/>
    </xf>
    <xf numFmtId="0" fontId="11" fillId="0" borderId="20" xfId="5" applyFont="1" applyBorder="1" applyAlignment="1" applyProtection="1">
      <alignment horizontal="center" vertical="center"/>
      <protection locked="0"/>
    </xf>
    <xf numFmtId="0" fontId="11" fillId="0" borderId="21" xfId="5" applyFont="1" applyBorder="1" applyAlignment="1" applyProtection="1">
      <alignment horizontal="center" vertical="center"/>
      <protection locked="0"/>
    </xf>
    <xf numFmtId="0" fontId="11" fillId="0" borderId="22" xfId="5" applyFont="1" applyBorder="1" applyAlignment="1" applyProtection="1">
      <alignment horizontal="center" vertical="center"/>
      <protection locked="0"/>
    </xf>
    <xf numFmtId="0" fontId="11" fillId="0" borderId="29" xfId="5" applyFont="1" applyBorder="1" applyAlignment="1">
      <alignment horizontal="center" vertical="center"/>
    </xf>
    <xf numFmtId="0" fontId="11" fillId="0" borderId="24" xfId="5" applyFont="1" applyBorder="1" applyAlignment="1">
      <alignment horizontal="center" vertical="center"/>
    </xf>
    <xf numFmtId="0" fontId="6" fillId="6" borderId="19" xfId="5" applyFont="1" applyFill="1" applyBorder="1" applyAlignment="1" applyProtection="1">
      <alignment horizontal="center" vertical="center"/>
      <protection locked="0"/>
    </xf>
    <xf numFmtId="174" fontId="6" fillId="0" borderId="0" xfId="8" applyNumberFormat="1" applyFont="1" applyBorder="1" applyAlignment="1" applyProtection="1">
      <alignment horizontal="center" vertical="center"/>
      <protection locked="0"/>
    </xf>
    <xf numFmtId="0" fontId="16" fillId="6" borderId="29" xfId="5" applyFont="1" applyFill="1" applyBorder="1" applyAlignment="1" applyProtection="1">
      <alignment horizontal="center" vertical="center" wrapText="1"/>
      <protection locked="0"/>
    </xf>
    <xf numFmtId="0" fontId="16" fillId="6" borderId="30" xfId="5" applyFont="1" applyFill="1" applyBorder="1" applyAlignment="1" applyProtection="1">
      <alignment horizontal="center" vertical="center" wrapText="1"/>
      <protection locked="0"/>
    </xf>
    <xf numFmtId="0" fontId="16" fillId="6" borderId="31" xfId="5" applyFont="1" applyFill="1" applyBorder="1" applyAlignment="1" applyProtection="1">
      <alignment horizontal="center" vertical="center"/>
      <protection locked="0"/>
    </xf>
    <xf numFmtId="0" fontId="16" fillId="6" borderId="0" xfId="5" applyFont="1" applyFill="1" applyAlignment="1" applyProtection="1">
      <alignment horizontal="center" vertical="center"/>
      <protection locked="0"/>
    </xf>
    <xf numFmtId="0" fontId="16" fillId="6" borderId="25" xfId="5" applyFont="1" applyFill="1" applyBorder="1" applyAlignment="1" applyProtection="1">
      <alignment horizontal="center" vertical="center"/>
      <protection locked="0"/>
    </xf>
    <xf numFmtId="0" fontId="16" fillId="6" borderId="30" xfId="5" applyFont="1" applyFill="1" applyBorder="1" applyAlignment="1" applyProtection="1">
      <alignment horizontal="center" vertical="center"/>
      <protection locked="0"/>
    </xf>
    <xf numFmtId="0" fontId="16" fillId="6" borderId="26" xfId="5" applyFont="1" applyFill="1" applyBorder="1" applyAlignment="1" applyProtection="1">
      <alignment horizontal="center" vertical="center"/>
      <protection locked="0"/>
    </xf>
    <xf numFmtId="0" fontId="16" fillId="6" borderId="27" xfId="5" applyFont="1" applyFill="1" applyBorder="1" applyAlignment="1" applyProtection="1">
      <alignment horizontal="center" vertical="center"/>
      <protection locked="0"/>
    </xf>
    <xf numFmtId="0" fontId="10" fillId="16" borderId="16" xfId="5" applyFont="1" applyFill="1" applyBorder="1" applyAlignment="1" applyProtection="1">
      <alignment horizontal="left" vertical="center"/>
      <protection locked="0"/>
    </xf>
    <xf numFmtId="0" fontId="10" fillId="16" borderId="0" xfId="5" applyFont="1" applyFill="1" applyAlignment="1" applyProtection="1">
      <alignment horizontal="left" vertical="center"/>
      <protection locked="0"/>
    </xf>
    <xf numFmtId="0" fontId="10" fillId="16" borderId="26" xfId="5" applyFont="1" applyFill="1" applyBorder="1" applyAlignment="1" applyProtection="1">
      <alignment horizontal="left" vertical="center"/>
      <protection locked="0"/>
    </xf>
    <xf numFmtId="0" fontId="10" fillId="16" borderId="36" xfId="5" applyFont="1" applyFill="1" applyBorder="1" applyAlignment="1" applyProtection="1">
      <alignment horizontal="left" vertical="center"/>
      <protection locked="0"/>
    </xf>
    <xf numFmtId="0" fontId="6" fillId="0" borderId="14" xfId="5" applyFont="1" applyBorder="1" applyAlignment="1" applyProtection="1">
      <alignment horizontal="center" vertical="center"/>
      <protection locked="0"/>
    </xf>
    <xf numFmtId="0" fontId="11" fillId="6" borderId="17" xfId="5" applyFont="1" applyFill="1" applyBorder="1" applyAlignment="1" applyProtection="1">
      <alignment horizontal="right" vertical="center" indent="1"/>
      <protection locked="0"/>
    </xf>
    <xf numFmtId="0" fontId="11" fillId="0" borderId="30" xfId="5" applyFont="1" applyBorder="1" applyAlignment="1" applyProtection="1">
      <alignment horizontal="left" vertical="center" wrapText="1"/>
      <protection locked="0"/>
    </xf>
    <xf numFmtId="0" fontId="11" fillId="0" borderId="26" xfId="5" applyFont="1" applyBorder="1" applyAlignment="1" applyProtection="1">
      <alignment horizontal="left" vertical="center" wrapText="1"/>
      <protection locked="0"/>
    </xf>
    <xf numFmtId="49" fontId="43" fillId="0" borderId="17" xfId="5" applyNumberFormat="1" applyFont="1" applyBorder="1" applyAlignment="1" applyProtection="1">
      <alignment horizontal="center" vertical="center" wrapText="1"/>
      <protection locked="0"/>
    </xf>
    <xf numFmtId="180" fontId="6" fillId="0" borderId="8" xfId="0" applyNumberFormat="1" applyFont="1" applyFill="1" applyBorder="1" applyAlignment="1" applyProtection="1">
      <alignment horizontal="center" vertical="center"/>
      <protection locked="0"/>
    </xf>
    <xf numFmtId="180" fontId="6" fillId="0" borderId="9" xfId="0" applyNumberFormat="1" applyFont="1" applyFill="1" applyBorder="1" applyAlignment="1" applyProtection="1">
      <alignment horizontal="center" vertical="center"/>
      <protection locked="0"/>
    </xf>
    <xf numFmtId="0" fontId="11" fillId="6" borderId="28" xfId="5" applyFont="1" applyFill="1" applyBorder="1" applyAlignment="1" applyProtection="1">
      <alignment horizontal="center" vertical="center"/>
      <protection locked="0"/>
    </xf>
    <xf numFmtId="0" fontId="23" fillId="6" borderId="7" xfId="0" applyNumberFormat="1" applyFont="1" applyFill="1" applyBorder="1" applyAlignment="1" applyProtection="1">
      <alignment horizontal="center" vertical="center"/>
      <protection locked="0"/>
    </xf>
    <xf numFmtId="0" fontId="23" fillId="6" borderId="8" xfId="0" applyNumberFormat="1" applyFont="1" applyFill="1" applyBorder="1" applyAlignment="1" applyProtection="1">
      <alignment horizontal="center" vertical="center"/>
      <protection locked="0"/>
    </xf>
    <xf numFmtId="0" fontId="23" fillId="6" borderId="9" xfId="0" applyNumberFormat="1" applyFont="1" applyFill="1" applyBorder="1" applyAlignment="1" applyProtection="1">
      <alignment horizontal="center" vertical="center"/>
      <protection locked="0"/>
    </xf>
    <xf numFmtId="164" fontId="6" fillId="0" borderId="7" xfId="1" applyNumberFormat="1" applyFont="1" applyFill="1" applyBorder="1" applyAlignment="1" applyProtection="1">
      <alignment horizontal="center" vertical="top"/>
      <protection locked="0"/>
    </xf>
    <xf numFmtId="164" fontId="6" fillId="0" borderId="9" xfId="1" applyNumberFormat="1" applyFont="1" applyFill="1" applyBorder="1" applyAlignment="1" applyProtection="1">
      <alignment horizontal="center" vertical="top"/>
      <protection locked="0"/>
    </xf>
    <xf numFmtId="0" fontId="11" fillId="6" borderId="17" xfId="5" applyFont="1" applyFill="1" applyBorder="1" applyAlignment="1" applyProtection="1">
      <alignment horizontal="center" vertical="center"/>
      <protection locked="0"/>
    </xf>
    <xf numFmtId="0" fontId="11" fillId="6" borderId="33" xfId="5" applyFont="1" applyFill="1" applyBorder="1" applyAlignment="1" applyProtection="1">
      <alignment horizontal="center" vertical="center"/>
      <protection locked="0"/>
    </xf>
    <xf numFmtId="0" fontId="11" fillId="6" borderId="58" xfId="5" applyFont="1" applyFill="1" applyBorder="1" applyAlignment="1" applyProtection="1">
      <alignment horizontal="center" vertical="center" wrapText="1"/>
      <protection locked="0"/>
    </xf>
    <xf numFmtId="0" fontId="11" fillId="6" borderId="59" xfId="5" applyFont="1" applyFill="1" applyBorder="1" applyAlignment="1" applyProtection="1">
      <alignment horizontal="center" vertical="center" wrapText="1"/>
      <protection locked="0"/>
    </xf>
    <xf numFmtId="0" fontId="11" fillId="6" borderId="69" xfId="5" applyFont="1" applyFill="1" applyBorder="1" applyAlignment="1" applyProtection="1">
      <alignment horizontal="center" vertical="center" wrapText="1"/>
      <protection locked="0"/>
    </xf>
    <xf numFmtId="0" fontId="11" fillId="6" borderId="70" xfId="5" applyFont="1" applyFill="1" applyBorder="1" applyAlignment="1" applyProtection="1">
      <alignment horizontal="center" vertical="center" wrapText="1"/>
      <protection locked="0"/>
    </xf>
    <xf numFmtId="0" fontId="11" fillId="6" borderId="71" xfId="5" applyFont="1" applyFill="1" applyBorder="1" applyAlignment="1" applyProtection="1">
      <alignment horizontal="center" vertical="center" wrapText="1"/>
      <protection locked="0"/>
    </xf>
    <xf numFmtId="0" fontId="11" fillId="0" borderId="20" xfId="0" applyNumberFormat="1" applyFont="1" applyFill="1" applyBorder="1" applyAlignment="1" applyProtection="1">
      <alignment horizontal="center" vertical="center" wrapText="1"/>
      <protection locked="0"/>
    </xf>
    <xf numFmtId="0" fontId="11" fillId="0" borderId="21" xfId="0" applyNumberFormat="1" applyFont="1" applyFill="1" applyBorder="1" applyAlignment="1" applyProtection="1">
      <alignment horizontal="center" vertical="center" wrapText="1"/>
      <protection locked="0"/>
    </xf>
    <xf numFmtId="0" fontId="11" fillId="0" borderId="22" xfId="0" applyNumberFormat="1" applyFont="1" applyFill="1" applyBorder="1" applyAlignment="1" applyProtection="1">
      <alignment horizontal="center" vertical="center" wrapText="1"/>
      <protection locked="0"/>
    </xf>
    <xf numFmtId="0" fontId="13" fillId="0" borderId="20" xfId="5" applyFont="1" applyBorder="1" applyAlignment="1" applyProtection="1">
      <alignment horizontal="left" vertical="center"/>
      <protection locked="0"/>
    </xf>
    <xf numFmtId="0" fontId="13" fillId="0" borderId="21" xfId="5" applyFont="1" applyBorder="1" applyAlignment="1" applyProtection="1">
      <alignment horizontal="left" vertical="center"/>
      <protection locked="0"/>
    </xf>
    <xf numFmtId="0" fontId="13" fillId="0" borderId="22" xfId="5" applyFont="1" applyBorder="1" applyAlignment="1" applyProtection="1">
      <alignment horizontal="left" vertical="center"/>
      <protection locked="0"/>
    </xf>
    <xf numFmtId="0" fontId="11" fillId="0" borderId="20" xfId="5" applyFont="1" applyBorder="1" applyAlignment="1" applyProtection="1">
      <alignment vertical="center"/>
      <protection locked="0"/>
    </xf>
    <xf numFmtId="0" fontId="11" fillId="0" borderId="21" xfId="5" applyFont="1" applyBorder="1" applyAlignment="1" applyProtection="1">
      <alignment vertical="center"/>
      <protection locked="0"/>
    </xf>
    <xf numFmtId="0" fontId="11" fillId="0" borderId="22" xfId="5" applyFont="1" applyBorder="1" applyAlignment="1" applyProtection="1">
      <alignment vertical="center"/>
      <protection locked="0"/>
    </xf>
    <xf numFmtId="0" fontId="11" fillId="0" borderId="20" xfId="5" applyFont="1" applyBorder="1" applyAlignment="1" applyProtection="1">
      <alignment vertical="center" wrapText="1"/>
      <protection locked="0"/>
    </xf>
    <xf numFmtId="0" fontId="11" fillId="0" borderId="21" xfId="5" applyFont="1" applyBorder="1" applyAlignment="1" applyProtection="1">
      <alignment vertical="center" wrapText="1"/>
      <protection locked="0"/>
    </xf>
    <xf numFmtId="0" fontId="11" fillId="0" borderId="22" xfId="5" applyFont="1" applyBorder="1" applyAlignment="1" applyProtection="1">
      <alignment vertical="center" wrapText="1"/>
      <protection locked="0"/>
    </xf>
    <xf numFmtId="0" fontId="11" fillId="6" borderId="20" xfId="5" applyFont="1" applyFill="1" applyBorder="1" applyAlignment="1" applyProtection="1">
      <alignment horizontal="center" vertical="center" wrapText="1"/>
      <protection locked="0"/>
    </xf>
    <xf numFmtId="0" fontId="11" fillId="6" borderId="21" xfId="5" applyFont="1" applyFill="1" applyBorder="1" applyAlignment="1" applyProtection="1">
      <alignment horizontal="center" vertical="center" wrapText="1"/>
      <protection locked="0"/>
    </xf>
    <xf numFmtId="0" fontId="11" fillId="6" borderId="19" xfId="0" applyNumberFormat="1" applyFont="1" applyFill="1" applyBorder="1" applyAlignment="1" applyProtection="1">
      <alignment horizontal="center" vertical="center" wrapText="1"/>
      <protection locked="0"/>
    </xf>
    <xf numFmtId="0" fontId="11" fillId="6" borderId="28" xfId="0" applyNumberFormat="1" applyFont="1" applyFill="1" applyBorder="1" applyAlignment="1" applyProtection="1">
      <alignment horizontal="center" vertical="center" wrapText="1"/>
      <protection locked="0"/>
    </xf>
    <xf numFmtId="0" fontId="11" fillId="6" borderId="37" xfId="5" applyFont="1" applyFill="1" applyBorder="1" applyAlignment="1" applyProtection="1">
      <alignment horizontal="center" vertical="center"/>
      <protection locked="0"/>
    </xf>
    <xf numFmtId="0" fontId="11" fillId="6" borderId="23" xfId="5" applyFont="1" applyFill="1" applyBorder="1" applyAlignment="1" applyProtection="1">
      <alignment horizontal="center" vertical="center" wrapText="1"/>
      <protection locked="0"/>
    </xf>
    <xf numFmtId="0" fontId="11" fillId="6" borderId="24" xfId="5" applyFont="1" applyFill="1" applyBorder="1" applyAlignment="1" applyProtection="1">
      <alignment horizontal="center" vertical="center" wrapText="1"/>
      <protection locked="0"/>
    </xf>
    <xf numFmtId="0" fontId="11" fillId="6" borderId="31" xfId="5" applyFont="1" applyFill="1" applyBorder="1" applyAlignment="1" applyProtection="1">
      <alignment horizontal="center" vertical="center" wrapText="1"/>
      <protection locked="0"/>
    </xf>
    <xf numFmtId="0" fontId="11" fillId="6" borderId="0" xfId="5" applyFont="1" applyFill="1" applyAlignment="1" applyProtection="1">
      <alignment horizontal="center" vertical="center" wrapText="1"/>
      <protection locked="0"/>
    </xf>
    <xf numFmtId="0" fontId="11" fillId="6" borderId="25" xfId="5" applyFont="1" applyFill="1" applyBorder="1" applyAlignment="1" applyProtection="1">
      <alignment horizontal="center" vertical="center" wrapText="1"/>
      <protection locked="0"/>
    </xf>
    <xf numFmtId="0" fontId="11" fillId="0" borderId="19" xfId="5" applyFont="1" applyBorder="1" applyAlignment="1" applyProtection="1">
      <alignment horizontal="left" vertical="center"/>
      <protection locked="0"/>
    </xf>
    <xf numFmtId="0" fontId="13" fillId="0" borderId="0" xfId="5" applyFont="1" applyAlignment="1" applyProtection="1">
      <alignment vertical="center" wrapText="1"/>
      <protection locked="0"/>
    </xf>
    <xf numFmtId="0" fontId="16" fillId="6" borderId="28" xfId="5" applyFont="1" applyFill="1" applyBorder="1" applyAlignment="1" applyProtection="1">
      <alignment horizontal="center" vertical="center" wrapText="1"/>
      <protection locked="0"/>
    </xf>
    <xf numFmtId="0" fontId="16" fillId="6" borderId="32" xfId="5" applyFont="1" applyFill="1" applyBorder="1" applyAlignment="1" applyProtection="1">
      <alignment horizontal="center" vertical="center" wrapText="1"/>
      <protection locked="0"/>
    </xf>
    <xf numFmtId="0" fontId="16" fillId="6" borderId="34" xfId="5" applyFont="1" applyFill="1" applyBorder="1" applyAlignment="1" applyProtection="1">
      <alignment horizontal="center" vertical="center" wrapText="1"/>
      <protection locked="0"/>
    </xf>
    <xf numFmtId="0" fontId="16" fillId="6" borderId="21" xfId="5" applyFont="1" applyFill="1" applyBorder="1" applyAlignment="1" applyProtection="1">
      <alignment horizontal="center" vertical="center" wrapText="1"/>
      <protection locked="0"/>
    </xf>
    <xf numFmtId="0" fontId="16" fillId="6" borderId="35" xfId="5" applyFont="1" applyFill="1" applyBorder="1" applyAlignment="1" applyProtection="1">
      <alignment horizontal="center" vertical="center" wrapText="1"/>
      <protection locked="0"/>
    </xf>
    <xf numFmtId="0" fontId="11" fillId="6" borderId="20" xfId="5" applyFont="1" applyFill="1" applyBorder="1" applyAlignment="1" applyProtection="1">
      <alignment horizontal="left" vertical="center" indent="1"/>
      <protection locked="0"/>
    </xf>
    <xf numFmtId="0" fontId="11" fillId="6" borderId="22" xfId="5" applyFont="1" applyFill="1" applyBorder="1" applyAlignment="1" applyProtection="1">
      <alignment horizontal="left" vertical="center" indent="1"/>
      <protection locked="0"/>
    </xf>
    <xf numFmtId="0" fontId="16" fillId="6" borderId="20" xfId="5" applyFont="1" applyFill="1" applyBorder="1" applyAlignment="1" applyProtection="1">
      <alignment horizontal="center" vertical="center"/>
      <protection locked="0"/>
    </xf>
    <xf numFmtId="0" fontId="16" fillId="6" borderId="21" xfId="5" applyFont="1" applyFill="1" applyBorder="1" applyAlignment="1" applyProtection="1">
      <alignment horizontal="center" vertical="center"/>
      <protection locked="0"/>
    </xf>
    <xf numFmtId="0" fontId="16" fillId="6" borderId="22" xfId="5" applyFont="1" applyFill="1" applyBorder="1" applyAlignment="1" applyProtection="1">
      <alignment horizontal="center" vertical="center"/>
      <protection locked="0"/>
    </xf>
    <xf numFmtId="0" fontId="6" fillId="0" borderId="20" xfId="5" applyFont="1" applyBorder="1" applyAlignment="1" applyProtection="1">
      <alignment vertical="center"/>
      <protection locked="0"/>
    </xf>
    <xf numFmtId="0" fontId="6" fillId="0" borderId="21" xfId="5" applyFont="1" applyBorder="1" applyAlignment="1" applyProtection="1">
      <alignment vertical="center"/>
      <protection locked="0"/>
    </xf>
    <xf numFmtId="0" fontId="6" fillId="0" borderId="22" xfId="5" applyFont="1" applyBorder="1" applyAlignment="1" applyProtection="1">
      <alignment vertical="center"/>
      <protection locked="0"/>
    </xf>
    <xf numFmtId="0" fontId="11" fillId="6" borderId="12" xfId="5" applyFont="1" applyFill="1" applyBorder="1" applyAlignment="1" applyProtection="1">
      <alignment horizontal="center" vertical="center" wrapText="1"/>
      <protection locked="0"/>
    </xf>
    <xf numFmtId="0" fontId="11" fillId="6" borderId="18" xfId="5" applyFont="1" applyFill="1" applyBorder="1" applyAlignment="1" applyProtection="1">
      <alignment horizontal="center" vertical="center" wrapText="1"/>
      <protection locked="0"/>
    </xf>
    <xf numFmtId="14" fontId="6" fillId="0" borderId="10" xfId="0" applyNumberFormat="1" applyFont="1" applyFill="1" applyBorder="1" applyAlignment="1" applyProtection="1">
      <alignment horizontal="center" vertical="center"/>
      <protection locked="0"/>
    </xf>
    <xf numFmtId="14" fontId="6" fillId="0" borderId="11" xfId="0" applyNumberFormat="1" applyFont="1" applyFill="1" applyBorder="1" applyAlignment="1" applyProtection="1">
      <alignment horizontal="center" vertical="center"/>
      <protection locked="0"/>
    </xf>
    <xf numFmtId="14" fontId="6" fillId="0" borderId="16" xfId="0" applyNumberFormat="1" applyFont="1" applyFill="1" applyBorder="1" applyAlignment="1" applyProtection="1">
      <alignment horizontal="center" vertical="center"/>
      <protection locked="0"/>
    </xf>
    <xf numFmtId="14" fontId="6" fillId="0" borderId="0" xfId="0" applyNumberFormat="1" applyFont="1" applyFill="1" applyBorder="1" applyAlignment="1" applyProtection="1">
      <alignment horizontal="center" vertical="center"/>
      <protection locked="0"/>
    </xf>
    <xf numFmtId="0" fontId="6" fillId="0" borderId="10" xfId="5" applyFont="1" applyBorder="1" applyAlignment="1" applyProtection="1">
      <alignment horizontal="center" vertical="center"/>
      <protection locked="0"/>
    </xf>
    <xf numFmtId="0" fontId="6" fillId="0" borderId="11" xfId="5" applyFont="1" applyBorder="1" applyAlignment="1" applyProtection="1">
      <alignment horizontal="center" vertical="center"/>
      <protection locked="0"/>
    </xf>
    <xf numFmtId="0" fontId="6" fillId="0" borderId="16" xfId="5" applyFont="1" applyBorder="1" applyAlignment="1" applyProtection="1">
      <alignment horizontal="center" vertical="center"/>
      <protection locked="0"/>
    </xf>
    <xf numFmtId="0" fontId="6" fillId="0" borderId="0" xfId="5" applyFont="1" applyAlignment="1" applyProtection="1">
      <alignment horizontal="center" vertical="center"/>
      <protection locked="0"/>
    </xf>
    <xf numFmtId="0" fontId="6" fillId="0" borderId="13" xfId="5" applyFont="1" applyBorder="1" applyAlignment="1" applyProtection="1">
      <alignment horizontal="center" vertical="center"/>
      <protection locked="0"/>
    </xf>
    <xf numFmtId="0" fontId="12" fillId="0" borderId="7" xfId="0" applyNumberFormat="1" applyFont="1" applyFill="1" applyBorder="1" applyAlignment="1" applyProtection="1">
      <alignment horizontal="center" vertical="center"/>
      <protection locked="0"/>
    </xf>
    <xf numFmtId="0" fontId="12" fillId="0" borderId="8" xfId="0" applyNumberFormat="1" applyFont="1" applyFill="1" applyBorder="1" applyAlignment="1" applyProtection="1">
      <alignment horizontal="center" vertical="center"/>
      <protection locked="0"/>
    </xf>
    <xf numFmtId="180" fontId="6" fillId="0" borderId="11" xfId="0" applyNumberFormat="1" applyFont="1" applyFill="1" applyBorder="1" applyAlignment="1" applyProtection="1">
      <alignment horizontal="center" vertical="center"/>
      <protection locked="0"/>
    </xf>
    <xf numFmtId="180" fontId="6" fillId="0" borderId="12" xfId="0" applyNumberFormat="1" applyFont="1" applyFill="1" applyBorder="1" applyAlignment="1" applyProtection="1">
      <alignment horizontal="center" vertical="center"/>
      <protection locked="0"/>
    </xf>
    <xf numFmtId="180" fontId="6" fillId="0" borderId="14" xfId="0" applyNumberFormat="1" applyFont="1" applyFill="1" applyBorder="1" applyAlignment="1" applyProtection="1">
      <alignment horizontal="center" vertical="center"/>
      <protection locked="0"/>
    </xf>
    <xf numFmtId="180" fontId="6" fillId="0" borderId="15" xfId="0" applyNumberFormat="1" applyFont="1" applyFill="1" applyBorder="1" applyAlignment="1" applyProtection="1">
      <alignment horizontal="center" vertical="center"/>
      <protection locked="0"/>
    </xf>
    <xf numFmtId="9" fontId="43" fillId="0" borderId="37" xfId="2" applyFont="1" applyFill="1" applyBorder="1" applyAlignment="1" applyProtection="1">
      <alignment horizontal="center" vertical="center" wrapText="1"/>
      <protection locked="0"/>
    </xf>
    <xf numFmtId="9" fontId="43" fillId="0" borderId="39" xfId="2" applyFont="1" applyFill="1" applyBorder="1" applyAlignment="1" applyProtection="1">
      <alignment horizontal="center" vertical="center" wrapText="1"/>
      <protection locked="0"/>
    </xf>
    <xf numFmtId="9" fontId="43" fillId="0" borderId="33" xfId="2" applyFont="1" applyFill="1" applyBorder="1" applyAlignment="1" applyProtection="1">
      <alignment horizontal="center" vertical="center" wrapText="1"/>
      <protection locked="0"/>
    </xf>
    <xf numFmtId="14" fontId="6" fillId="0" borderId="17" xfId="0" applyNumberFormat="1" applyFont="1" applyFill="1" applyBorder="1" applyAlignment="1" applyProtection="1">
      <alignment horizontal="center" vertical="center"/>
      <protection locked="0"/>
    </xf>
    <xf numFmtId="180" fontId="6" fillId="0" borderId="17" xfId="0" applyNumberFormat="1" applyFont="1" applyFill="1" applyBorder="1" applyAlignment="1" applyProtection="1">
      <alignment horizontal="center" vertical="center"/>
      <protection locked="0"/>
    </xf>
    <xf numFmtId="0" fontId="12" fillId="0" borderId="10" xfId="5" applyFont="1" applyBorder="1" applyAlignment="1" applyProtection="1">
      <alignment horizontal="center" vertical="center" wrapText="1"/>
      <protection locked="0"/>
    </xf>
    <xf numFmtId="0" fontId="12" fillId="0" borderId="13" xfId="5" applyFont="1" applyBorder="1" applyAlignment="1" applyProtection="1">
      <alignment horizontal="center" vertical="center" wrapText="1"/>
      <protection locked="0"/>
    </xf>
    <xf numFmtId="0" fontId="11" fillId="0" borderId="7" xfId="0" applyNumberFormat="1" applyFont="1" applyFill="1" applyBorder="1" applyAlignment="1" applyProtection="1">
      <alignment horizontal="center" vertical="top"/>
      <protection locked="0"/>
    </xf>
    <xf numFmtId="0" fontId="11" fillId="0" borderId="9" xfId="0" applyNumberFormat="1" applyFont="1" applyFill="1" applyBorder="1" applyAlignment="1" applyProtection="1">
      <alignment horizontal="center" vertical="top"/>
      <protection locked="0"/>
    </xf>
    <xf numFmtId="0" fontId="26" fillId="0" borderId="42" xfId="0" applyNumberFormat="1" applyFont="1" applyFill="1" applyBorder="1" applyAlignment="1" applyProtection="1">
      <alignment horizontal="center" vertical="center" wrapText="1"/>
      <protection locked="0"/>
    </xf>
    <xf numFmtId="0" fontId="27" fillId="0" borderId="42" xfId="0" applyNumberFormat="1" applyFont="1" applyFill="1" applyBorder="1" applyAlignment="1" applyProtection="1">
      <alignment horizontal="center" vertical="center" wrapText="1"/>
      <protection locked="0"/>
    </xf>
    <xf numFmtId="0" fontId="36" fillId="5" borderId="38" xfId="5" applyFont="1" applyFill="1" applyBorder="1" applyAlignment="1" applyProtection="1">
      <alignment horizontal="center" vertical="center"/>
      <protection locked="0"/>
    </xf>
    <xf numFmtId="0" fontId="10" fillId="5" borderId="1" xfId="5" applyFont="1" applyFill="1" applyBorder="1" applyAlignment="1" applyProtection="1">
      <alignment horizontal="left" vertical="center" indent="1"/>
      <protection locked="0"/>
    </xf>
    <xf numFmtId="0" fontId="10" fillId="6" borderId="43" xfId="0" applyNumberFormat="1" applyFont="1" applyFill="1" applyBorder="1" applyAlignment="1" applyProtection="1">
      <alignment horizontal="center" vertical="center" wrapText="1"/>
      <protection locked="0"/>
    </xf>
    <xf numFmtId="0" fontId="4" fillId="0" borderId="4" xfId="0" applyNumberFormat="1" applyFont="1" applyFill="1" applyBorder="1" applyAlignment="1" applyProtection="1">
      <alignment horizontal="center" vertical="center"/>
    </xf>
    <xf numFmtId="0" fontId="4" fillId="0" borderId="68" xfId="0" applyNumberFormat="1" applyFont="1" applyFill="1" applyBorder="1" applyAlignment="1" applyProtection="1">
      <alignment horizontal="center" vertical="center"/>
    </xf>
    <xf numFmtId="0" fontId="4" fillId="0" borderId="67" xfId="0" applyNumberFormat="1" applyFont="1" applyFill="1" applyBorder="1" applyAlignment="1" applyProtection="1">
      <alignment horizontal="center" vertical="center"/>
    </xf>
    <xf numFmtId="0" fontId="4" fillId="0" borderId="38" xfId="0" applyNumberFormat="1" applyFont="1" applyFill="1" applyBorder="1" applyAlignment="1" applyProtection="1">
      <alignment horizontal="center" vertical="center"/>
    </xf>
    <xf numFmtId="0" fontId="10" fillId="6" borderId="1" xfId="5" applyFont="1" applyFill="1" applyBorder="1" applyAlignment="1" applyProtection="1">
      <alignment horizontal="left" vertical="center" wrapText="1" indent="1"/>
      <protection locked="0"/>
    </xf>
    <xf numFmtId="0" fontId="4" fillId="0" borderId="1" xfId="0" applyNumberFormat="1" applyFont="1" applyFill="1" applyBorder="1" applyAlignment="1" applyProtection="1">
      <alignment horizontal="center" vertical="center" wrapText="1"/>
    </xf>
    <xf numFmtId="0" fontId="4" fillId="0" borderId="1" xfId="0" applyNumberFormat="1" applyFont="1" applyFill="1" applyBorder="1" applyAlignment="1" applyProtection="1">
      <alignment horizontal="center" vertical="center" wrapText="1"/>
      <protection locked="0"/>
    </xf>
    <xf numFmtId="175" fontId="10" fillId="3" borderId="1" xfId="0" applyNumberFormat="1" applyFont="1" applyFill="1" applyBorder="1" applyAlignment="1" applyProtection="1">
      <alignment horizontal="center" vertical="center"/>
      <protection locked="0"/>
    </xf>
    <xf numFmtId="0" fontId="4" fillId="0" borderId="17" xfId="5" applyFont="1" applyBorder="1" applyAlignment="1">
      <alignment horizontal="center" vertical="center"/>
    </xf>
    <xf numFmtId="0" fontId="4" fillId="0" borderId="7" xfId="5" applyFont="1" applyBorder="1" applyAlignment="1">
      <alignment horizontal="center" vertical="center"/>
    </xf>
    <xf numFmtId="0" fontId="21" fillId="0" borderId="17" xfId="3" applyFont="1" applyBorder="1" applyAlignment="1" applyProtection="1">
      <alignment horizontal="center" vertical="top" wrapText="1"/>
      <protection locked="0"/>
    </xf>
    <xf numFmtId="14" fontId="4" fillId="0" borderId="17" xfId="3" applyNumberFormat="1" applyBorder="1" applyAlignment="1" applyProtection="1">
      <alignment horizontal="left" vertical="center"/>
      <protection locked="0"/>
    </xf>
    <xf numFmtId="14" fontId="4" fillId="0" borderId="33" xfId="3" applyNumberFormat="1" applyBorder="1" applyAlignment="1" applyProtection="1">
      <alignment horizontal="center" vertical="top" wrapText="1"/>
      <protection locked="0"/>
    </xf>
    <xf numFmtId="167" fontId="4" fillId="0" borderId="17" xfId="5" applyNumberFormat="1" applyFont="1" applyBorder="1" applyAlignment="1" applyProtection="1">
      <alignment horizontal="center" vertical="center"/>
      <protection locked="0"/>
    </xf>
    <xf numFmtId="167" fontId="4" fillId="0" borderId="17" xfId="5" applyNumberFormat="1" applyFont="1" applyBorder="1" applyAlignment="1">
      <alignment horizontal="center" vertical="center" wrapText="1"/>
    </xf>
    <xf numFmtId="0" fontId="10" fillId="6" borderId="17" xfId="5" applyFont="1" applyFill="1" applyBorder="1" applyAlignment="1" applyProtection="1">
      <alignment horizontal="center" vertical="center" wrapText="1"/>
      <protection locked="0"/>
    </xf>
    <xf numFmtId="0" fontId="10" fillId="6" borderId="17" xfId="5" applyFont="1" applyFill="1" applyBorder="1" applyAlignment="1" applyProtection="1">
      <alignment horizontal="center" vertical="center"/>
      <protection locked="0"/>
    </xf>
    <xf numFmtId="167" fontId="4" fillId="0" borderId="10" xfId="5" applyNumberFormat="1" applyFont="1" applyBorder="1" applyAlignment="1">
      <alignment horizontal="center" vertical="center" wrapText="1"/>
    </xf>
    <xf numFmtId="167" fontId="4" fillId="0" borderId="12" xfId="5" applyNumberFormat="1" applyFont="1" applyBorder="1" applyAlignment="1">
      <alignment horizontal="center" vertical="center" wrapText="1"/>
    </xf>
    <xf numFmtId="167" fontId="4" fillId="0" borderId="13" xfId="5" applyNumberFormat="1" applyFont="1" applyBorder="1" applyAlignment="1">
      <alignment horizontal="center" vertical="center" wrapText="1"/>
    </xf>
    <xf numFmtId="167" fontId="4" fillId="0" borderId="15" xfId="5" applyNumberFormat="1" applyFont="1" applyBorder="1" applyAlignment="1">
      <alignment horizontal="center" vertical="center" wrapText="1"/>
    </xf>
    <xf numFmtId="168" fontId="4" fillId="0" borderId="17" xfId="3" applyNumberFormat="1" applyBorder="1" applyAlignment="1" applyProtection="1">
      <alignment horizontal="right" vertical="top"/>
      <protection locked="0"/>
    </xf>
    <xf numFmtId="168" fontId="4" fillId="0" borderId="37" xfId="3" applyNumberFormat="1" applyBorder="1" applyAlignment="1" applyProtection="1">
      <alignment horizontal="right" vertical="top"/>
      <protection locked="0"/>
    </xf>
    <xf numFmtId="0" fontId="10" fillId="0" borderId="32" xfId="5" applyFont="1" applyBorder="1" applyAlignment="1" applyProtection="1">
      <alignment horizontal="center" vertical="center" wrapText="1"/>
      <protection locked="0"/>
    </xf>
    <xf numFmtId="0" fontId="4" fillId="0" borderId="32" xfId="5" applyFont="1" applyBorder="1" applyAlignment="1">
      <alignment horizontal="center" vertical="center" wrapText="1"/>
    </xf>
    <xf numFmtId="0" fontId="4" fillId="0" borderId="30" xfId="5" applyFont="1" applyBorder="1" applyAlignment="1">
      <alignment horizontal="center" vertical="center" wrapText="1"/>
    </xf>
    <xf numFmtId="0" fontId="10" fillId="0" borderId="19" xfId="5" applyFont="1" applyBorder="1" applyAlignment="1" applyProtection="1">
      <alignment horizontal="center" vertical="center" wrapText="1"/>
      <protection locked="0"/>
    </xf>
    <xf numFmtId="0" fontId="4" fillId="0" borderId="19" xfId="5" applyFont="1" applyBorder="1" applyAlignment="1">
      <alignment horizontal="center" vertical="center" wrapText="1"/>
    </xf>
    <xf numFmtId="0" fontId="4" fillId="0" borderId="20" xfId="5" applyFont="1" applyBorder="1" applyAlignment="1">
      <alignment horizontal="center" vertical="center" wrapText="1"/>
    </xf>
    <xf numFmtId="0" fontId="10" fillId="2" borderId="17" xfId="3" applyFont="1" applyFill="1" applyBorder="1" applyAlignment="1" applyProtection="1">
      <alignment horizontal="left" vertical="top" indent="1"/>
      <protection locked="0"/>
    </xf>
    <xf numFmtId="0" fontId="10" fillId="6" borderId="33" xfId="3" applyFont="1" applyFill="1" applyBorder="1" applyAlignment="1" applyProtection="1">
      <alignment horizontal="center" vertical="center" wrapText="1"/>
      <protection locked="0"/>
    </xf>
    <xf numFmtId="0" fontId="10" fillId="6" borderId="17" xfId="3" applyFont="1" applyFill="1" applyBorder="1" applyAlignment="1" applyProtection="1">
      <alignment horizontal="center" vertical="center" wrapText="1"/>
      <protection locked="0"/>
    </xf>
    <xf numFmtId="0" fontId="4" fillId="0" borderId="17" xfId="3" applyBorder="1" applyAlignment="1">
      <alignment horizontal="center" vertical="center" wrapText="1"/>
    </xf>
    <xf numFmtId="0" fontId="4" fillId="0" borderId="17" xfId="3" applyBorder="1" applyAlignment="1">
      <alignment horizontal="center" vertical="top" wrapText="1"/>
    </xf>
    <xf numFmtId="0" fontId="10" fillId="6" borderId="20" xfId="5" applyFont="1" applyFill="1" applyBorder="1" applyAlignment="1" applyProtection="1">
      <alignment horizontal="center" vertical="center" wrapText="1"/>
      <protection locked="0"/>
    </xf>
    <xf numFmtId="0" fontId="4" fillId="3" borderId="17" xfId="5" applyFont="1" applyFill="1" applyBorder="1" applyAlignment="1" applyProtection="1">
      <alignment horizontal="center" vertical="center"/>
      <protection locked="0"/>
    </xf>
    <xf numFmtId="0" fontId="22" fillId="3" borderId="17" xfId="17" applyFill="1" applyBorder="1" applyAlignment="1" applyProtection="1">
      <alignment horizontal="center" vertical="top" wrapText="1"/>
      <protection locked="0"/>
    </xf>
    <xf numFmtId="0" fontId="4" fillId="3" borderId="17" xfId="3" applyFill="1" applyBorder="1" applyAlignment="1" applyProtection="1">
      <alignment horizontal="center" vertical="top" wrapText="1"/>
      <protection locked="0"/>
    </xf>
    <xf numFmtId="0" fontId="4" fillId="0" borderId="7" xfId="5" applyFont="1" applyBorder="1" applyAlignment="1">
      <alignment horizontal="center" vertical="center" wrapText="1"/>
    </xf>
    <xf numFmtId="0" fontId="4" fillId="0" borderId="8" xfId="5" applyFont="1" applyBorder="1" applyAlignment="1">
      <alignment horizontal="center" vertical="center" wrapText="1"/>
    </xf>
    <xf numFmtId="0" fontId="4" fillId="0" borderId="9" xfId="5" applyFont="1" applyBorder="1" applyAlignment="1">
      <alignment horizontal="center" vertical="center" wrapText="1"/>
    </xf>
    <xf numFmtId="49" fontId="4" fillId="0" borderId="10" xfId="3" applyNumberFormat="1" applyBorder="1" applyAlignment="1" applyProtection="1">
      <alignment horizontal="center" vertical="center" wrapText="1"/>
      <protection locked="0"/>
    </xf>
    <xf numFmtId="49" fontId="4" fillId="0" borderId="11" xfId="3" applyNumberFormat="1" applyBorder="1" applyAlignment="1" applyProtection="1">
      <alignment horizontal="center" vertical="center" wrapText="1"/>
      <protection locked="0"/>
    </xf>
    <xf numFmtId="49" fontId="4" fillId="0" borderId="12" xfId="3" applyNumberFormat="1" applyBorder="1" applyAlignment="1" applyProtection="1">
      <alignment horizontal="center" vertical="center" wrapText="1"/>
      <protection locked="0"/>
    </xf>
    <xf numFmtId="49" fontId="4" fillId="0" borderId="13" xfId="3" applyNumberFormat="1" applyBorder="1" applyAlignment="1" applyProtection="1">
      <alignment horizontal="center" vertical="center" wrapText="1"/>
      <protection locked="0"/>
    </xf>
    <xf numFmtId="49" fontId="4" fillId="0" borderId="14" xfId="3" applyNumberFormat="1" applyBorder="1" applyAlignment="1" applyProtection="1">
      <alignment horizontal="center" vertical="center" wrapText="1"/>
      <protection locked="0"/>
    </xf>
    <xf numFmtId="49" fontId="4" fillId="0" borderId="15" xfId="3" applyNumberFormat="1" applyBorder="1" applyAlignment="1" applyProtection="1">
      <alignment horizontal="center" vertical="center" wrapText="1"/>
      <protection locked="0"/>
    </xf>
    <xf numFmtId="49" fontId="10" fillId="6" borderId="40" xfId="3" applyNumberFormat="1" applyFont="1" applyFill="1" applyBorder="1" applyAlignment="1" applyProtection="1">
      <alignment horizontal="center" vertical="center"/>
      <protection locked="0"/>
    </xf>
    <xf numFmtId="49" fontId="10" fillId="6" borderId="41" xfId="3" applyNumberFormat="1" applyFont="1" applyFill="1" applyBorder="1" applyAlignment="1" applyProtection="1">
      <alignment horizontal="center" vertical="center"/>
      <protection locked="0"/>
    </xf>
    <xf numFmtId="49" fontId="10" fillId="6" borderId="38" xfId="3" applyNumberFormat="1" applyFont="1" applyFill="1" applyBorder="1" applyAlignment="1" applyProtection="1">
      <alignment horizontal="center" vertical="center"/>
      <protection locked="0"/>
    </xf>
    <xf numFmtId="49" fontId="10" fillId="6" borderId="17" xfId="3" applyNumberFormat="1" applyFont="1" applyFill="1" applyBorder="1" applyAlignment="1" applyProtection="1">
      <alignment horizontal="center" vertical="center" wrapText="1"/>
      <protection locked="0"/>
    </xf>
    <xf numFmtId="49" fontId="10" fillId="6" borderId="44" xfId="3" applyNumberFormat="1" applyFont="1" applyFill="1" applyBorder="1" applyAlignment="1" applyProtection="1">
      <alignment horizontal="center" vertical="center" wrapText="1"/>
      <protection locked="0"/>
    </xf>
    <xf numFmtId="49" fontId="10" fillId="6" borderId="41" xfId="3" applyNumberFormat="1" applyFont="1" applyFill="1" applyBorder="1" applyAlignment="1" applyProtection="1">
      <alignment horizontal="center" vertical="center" wrapText="1"/>
      <protection locked="0"/>
    </xf>
    <xf numFmtId="49" fontId="10" fillId="6" borderId="38" xfId="3" applyNumberFormat="1" applyFont="1" applyFill="1" applyBorder="1" applyAlignment="1" applyProtection="1">
      <alignment horizontal="center" vertical="center" wrapText="1"/>
      <protection locked="0"/>
    </xf>
    <xf numFmtId="49" fontId="10" fillId="6" borderId="45" xfId="3" applyNumberFormat="1" applyFont="1" applyFill="1" applyBorder="1" applyAlignment="1" applyProtection="1">
      <alignment horizontal="center" vertical="center"/>
      <protection locked="0"/>
    </xf>
    <xf numFmtId="49" fontId="10" fillId="6" borderId="46" xfId="3" applyNumberFormat="1" applyFont="1" applyFill="1" applyBorder="1" applyAlignment="1" applyProtection="1">
      <alignment horizontal="center" vertical="center"/>
      <protection locked="0"/>
    </xf>
    <xf numFmtId="10" fontId="10" fillId="2" borderId="17" xfId="3" applyNumberFormat="1" applyFont="1" applyFill="1" applyBorder="1" applyAlignment="1" applyProtection="1">
      <alignment horizontal="center" vertical="center"/>
      <protection locked="0"/>
    </xf>
    <xf numFmtId="49" fontId="4" fillId="0" borderId="40" xfId="3" applyNumberFormat="1" applyBorder="1" applyAlignment="1" applyProtection="1">
      <alignment horizontal="center" vertical="center"/>
      <protection locked="0"/>
    </xf>
    <xf numFmtId="49" fontId="4" fillId="0" borderId="41" xfId="3" applyNumberFormat="1" applyBorder="1" applyAlignment="1" applyProtection="1">
      <alignment horizontal="center" vertical="center"/>
      <protection locked="0"/>
    </xf>
    <xf numFmtId="49" fontId="4" fillId="0" borderId="38" xfId="3" applyNumberFormat="1" applyBorder="1" applyAlignment="1" applyProtection="1">
      <alignment horizontal="center" vertical="center"/>
      <protection locked="0"/>
    </xf>
    <xf numFmtId="0" fontId="4" fillId="0" borderId="0" xfId="3" applyAlignment="1" applyProtection="1">
      <alignment horizontal="left" vertical="top" wrapText="1"/>
      <protection locked="0"/>
    </xf>
    <xf numFmtId="49" fontId="40" fillId="6" borderId="40" xfId="15" applyNumberFormat="1" applyFont="1" applyFill="1" applyBorder="1" applyAlignment="1" applyProtection="1">
      <alignment horizontal="center" vertical="center"/>
      <protection locked="0"/>
    </xf>
    <xf numFmtId="49" fontId="40" fillId="6" borderId="41" xfId="15" applyNumberFormat="1" applyFont="1" applyFill="1" applyBorder="1" applyAlignment="1" applyProtection="1">
      <alignment horizontal="center" vertical="center"/>
      <protection locked="0"/>
    </xf>
    <xf numFmtId="49" fontId="40" fillId="6" borderId="38" xfId="15" applyNumberFormat="1" applyFont="1" applyFill="1" applyBorder="1" applyAlignment="1" applyProtection="1">
      <alignment horizontal="center" vertical="center"/>
      <protection locked="0"/>
    </xf>
    <xf numFmtId="49" fontId="10" fillId="6" borderId="43" xfId="3" applyNumberFormat="1" applyFont="1" applyFill="1" applyBorder="1" applyAlignment="1" applyProtection="1">
      <alignment horizontal="center" vertical="center"/>
      <protection locked="0"/>
    </xf>
    <xf numFmtId="49" fontId="10" fillId="6" borderId="4" xfId="3" applyNumberFormat="1" applyFont="1" applyFill="1" applyBorder="1" applyAlignment="1" applyProtection="1">
      <alignment horizontal="center" vertical="center"/>
      <protection locked="0"/>
    </xf>
    <xf numFmtId="49" fontId="10" fillId="6" borderId="43" xfId="3" applyNumberFormat="1" applyFont="1" applyFill="1" applyBorder="1" applyAlignment="1" applyProtection="1">
      <alignment horizontal="center" vertical="center" wrapText="1"/>
      <protection locked="0"/>
    </xf>
    <xf numFmtId="168" fontId="4" fillId="0" borderId="10" xfId="3" applyNumberFormat="1" applyBorder="1" applyAlignment="1" applyProtection="1">
      <alignment horizontal="center" vertical="top"/>
      <protection locked="0"/>
    </xf>
    <xf numFmtId="168" fontId="4" fillId="0" borderId="11" xfId="3" applyNumberFormat="1" applyBorder="1" applyAlignment="1" applyProtection="1">
      <alignment horizontal="center" vertical="top"/>
      <protection locked="0"/>
    </xf>
    <xf numFmtId="49" fontId="10" fillId="6" borderId="40" xfId="3" applyNumberFormat="1" applyFont="1" applyFill="1" applyBorder="1" applyAlignment="1" applyProtection="1">
      <alignment horizontal="center" vertical="center" wrapText="1"/>
      <protection locked="0"/>
    </xf>
    <xf numFmtId="0" fontId="4" fillId="0" borderId="7" xfId="0" applyNumberFormat="1" applyFont="1" applyFill="1" applyBorder="1" applyAlignment="1" applyProtection="1">
      <alignment horizontal="center" vertical="top" wrapText="1"/>
    </xf>
  </cellXfs>
  <cellStyles count="21">
    <cellStyle name="Hipervínculo" xfId="17" builtinId="8"/>
    <cellStyle name="Hipervínculo 2" xfId="14" xr:uid="{00000000-0005-0000-0000-000001000000}"/>
    <cellStyle name="Millares" xfId="18" builtinId="3"/>
    <cellStyle name="Millares 2" xfId="15" xr:uid="{00000000-0005-0000-0000-000002000000}"/>
    <cellStyle name="Millares 5" xfId="6" xr:uid="{00000000-0005-0000-0000-000003000000}"/>
    <cellStyle name="Millares_Hoja1" xfId="16" xr:uid="{00000000-0005-0000-0000-000004000000}"/>
    <cellStyle name="Moneda" xfId="1" builtinId="4"/>
    <cellStyle name="Moneda 2" xfId="10" xr:uid="{00000000-0005-0000-0000-000006000000}"/>
    <cellStyle name="Moneda 3" xfId="12" xr:uid="{00000000-0005-0000-0000-000007000000}"/>
    <cellStyle name="Moneda 6" xfId="7" xr:uid="{00000000-0005-0000-0000-000008000000}"/>
    <cellStyle name="Normal" xfId="0" builtinId="0"/>
    <cellStyle name="Normal 2" xfId="4" xr:uid="{00000000-0005-0000-0000-00000A000000}"/>
    <cellStyle name="Normal 3" xfId="9" xr:uid="{00000000-0005-0000-0000-00000B000000}"/>
    <cellStyle name="Normal 3 2" xfId="11" xr:uid="{00000000-0005-0000-0000-00000C000000}"/>
    <cellStyle name="Normal 3 3" xfId="13" xr:uid="{00000000-0005-0000-0000-00000D000000}"/>
    <cellStyle name="Normal 4" xfId="5" xr:uid="{00000000-0005-0000-0000-00000E000000}"/>
    <cellStyle name="Normal 4 2" xfId="20" xr:uid="{8DEAACCE-AB2E-4C0F-AD6E-097E61446BE3}"/>
    <cellStyle name="Normal_formato SIIF_CONTROL CONTRATO 111-2011 VELATOURS" xfId="3" xr:uid="{00000000-0005-0000-0000-00000F000000}"/>
    <cellStyle name="Porcentaje" xfId="2" builtinId="5"/>
    <cellStyle name="Porcentaje 2" xfId="8" xr:uid="{00000000-0005-0000-0000-000011000000}"/>
    <cellStyle name="Porcentaje 2 2" xfId="19" xr:uid="{9CCD15E1-5294-4506-A629-F83254DB28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ctrlProps/ctrlProp1.xml><?xml version="1.0" encoding="utf-8"?>
<formControlPr xmlns="http://schemas.microsoft.com/office/spreadsheetml/2009/9/main" objectType="Spin" dx="22" fmlaLink="$E$9" max="100" min="1" page="10"/>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Spin" dx="22" fmlaLink="$J$8" max="50" page="10"/>
</file>

<file path=xl/ctrlProps/ctrlProp5.xml><?xml version="1.0" encoding="utf-8"?>
<formControlPr xmlns="http://schemas.microsoft.com/office/spreadsheetml/2009/9/main" objectType="GBox"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Spin" dx="22" fmlaLink="$I$7" max="50" page="10" val="0"/>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34530</xdr:colOff>
      <xdr:row>0</xdr:row>
      <xdr:rowOff>44053</xdr:rowOff>
    </xdr:from>
    <xdr:to>
      <xdr:col>2</xdr:col>
      <xdr:colOff>22473</xdr:colOff>
      <xdr:row>3</xdr:row>
      <xdr:rowOff>4762</xdr:rowOff>
    </xdr:to>
    <xdr:pic>
      <xdr:nvPicPr>
        <xdr:cNvPr id="14" name="Imagen 2" descr="Logo CSJ RGB_01">
          <a:extLst>
            <a:ext uri="{FF2B5EF4-FFF2-40B4-BE49-F238E27FC236}">
              <a16:creationId xmlns:a16="http://schemas.microsoft.com/office/drawing/2014/main" id="{00000000-0008-0000-0000-00000E000000}"/>
            </a:ext>
          </a:extLst>
        </xdr:cNvPr>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4530" y="44053"/>
          <a:ext cx="1918096" cy="560784"/>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3</xdr:col>
          <xdr:colOff>457200</xdr:colOff>
          <xdr:row>16</xdr:row>
          <xdr:rowOff>180975</xdr:rowOff>
        </xdr:from>
        <xdr:to>
          <xdr:col>4</xdr:col>
          <xdr:colOff>0</xdr:colOff>
          <xdr:row>18</xdr:row>
          <xdr:rowOff>28575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16</xdr:row>
          <xdr:rowOff>180975</xdr:rowOff>
        </xdr:from>
        <xdr:to>
          <xdr:col>5</xdr:col>
          <xdr:colOff>523875</xdr:colOff>
          <xdr:row>18</xdr:row>
          <xdr:rowOff>28575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28575</xdr:colOff>
          <xdr:row>8</xdr:row>
          <xdr:rowOff>28575</xdr:rowOff>
        </xdr:from>
        <xdr:to>
          <xdr:col>4</xdr:col>
          <xdr:colOff>257175</xdr:colOff>
          <xdr:row>8</xdr:row>
          <xdr:rowOff>219075</xdr:rowOff>
        </xdr:to>
        <xdr:sp macro="" textlink="">
          <xdr:nvSpPr>
            <xdr:cNvPr id="1050" name="Spinner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1299411</xdr:colOff>
      <xdr:row>0</xdr:row>
      <xdr:rowOff>96252</xdr:rowOff>
    </xdr:from>
    <xdr:to>
      <xdr:col>2</xdr:col>
      <xdr:colOff>1112587</xdr:colOff>
      <xdr:row>1</xdr:row>
      <xdr:rowOff>489284</xdr:rowOff>
    </xdr:to>
    <xdr:pic>
      <xdr:nvPicPr>
        <xdr:cNvPr id="2" name="Imagen 2" descr="Logo CSJ RGB_0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9411" y="96252"/>
          <a:ext cx="3302334" cy="85825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11</xdr:col>
          <xdr:colOff>828675</xdr:colOff>
          <xdr:row>5</xdr:row>
          <xdr:rowOff>28575</xdr:rowOff>
        </xdr:from>
        <xdr:to>
          <xdr:col>11</xdr:col>
          <xdr:colOff>1095375</xdr:colOff>
          <xdr:row>6</xdr:row>
          <xdr:rowOff>142875</xdr:rowOff>
        </xdr:to>
        <xdr:sp macro="" textlink="">
          <xdr:nvSpPr>
            <xdr:cNvPr id="2052" name="Spinner 4" descr="No. del pago. Si es el pago final, registrarlo en texto&#10;"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409575</xdr:colOff>
          <xdr:row>8</xdr:row>
          <xdr:rowOff>28575</xdr:rowOff>
        </xdr:from>
        <xdr:to>
          <xdr:col>11</xdr:col>
          <xdr:colOff>1333500</xdr:colOff>
          <xdr:row>8</xdr:row>
          <xdr:rowOff>152400</xdr:rowOff>
        </xdr:to>
        <xdr:sp macro="" textlink="">
          <xdr:nvSpPr>
            <xdr:cNvPr id="2056" name="Group Box 8" descr="ÚLTIMO PAGO"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s-CO" sz="800" b="0" i="0" u="none" strike="noStrike" baseline="0">
                  <a:solidFill>
                    <a:srgbClr val="000000"/>
                  </a:solidFill>
                  <a:latin typeface="Segoe UI"/>
                  <a:cs typeface="Segoe UI"/>
                </a:rPr>
                <a:t> ÚLTIMO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142875</xdr:colOff>
          <xdr:row>75</xdr:row>
          <xdr:rowOff>76200</xdr:rowOff>
        </xdr:from>
        <xdr:to>
          <xdr:col>2</xdr:col>
          <xdr:colOff>342900</xdr:colOff>
          <xdr:row>76</xdr:row>
          <xdr:rowOff>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100-000009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75</xdr:row>
          <xdr:rowOff>66675</xdr:rowOff>
        </xdr:from>
        <xdr:to>
          <xdr:col>3</xdr:col>
          <xdr:colOff>371475</xdr:colOff>
          <xdr:row>76</xdr:row>
          <xdr:rowOff>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714375</xdr:colOff>
          <xdr:row>75</xdr:row>
          <xdr:rowOff>76200</xdr:rowOff>
        </xdr:from>
        <xdr:to>
          <xdr:col>5</xdr:col>
          <xdr:colOff>904875</xdr:colOff>
          <xdr:row>76</xdr:row>
          <xdr:rowOff>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100-00000B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676275</xdr:colOff>
          <xdr:row>75</xdr:row>
          <xdr:rowOff>66675</xdr:rowOff>
        </xdr:from>
        <xdr:to>
          <xdr:col>6</xdr:col>
          <xdr:colOff>866775</xdr:colOff>
          <xdr:row>76</xdr:row>
          <xdr:rowOff>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100-00000C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638175</xdr:colOff>
          <xdr:row>75</xdr:row>
          <xdr:rowOff>66675</xdr:rowOff>
        </xdr:from>
        <xdr:to>
          <xdr:col>10</xdr:col>
          <xdr:colOff>838200</xdr:colOff>
          <xdr:row>76</xdr:row>
          <xdr:rowOff>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100-00000D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75</xdr:row>
          <xdr:rowOff>76200</xdr:rowOff>
        </xdr:from>
        <xdr:to>
          <xdr:col>11</xdr:col>
          <xdr:colOff>371475</xdr:colOff>
          <xdr:row>76</xdr:row>
          <xdr:rowOff>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100-00000E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78</xdr:row>
          <xdr:rowOff>190500</xdr:rowOff>
        </xdr:from>
        <xdr:to>
          <xdr:col>4</xdr:col>
          <xdr:colOff>447675</xdr:colOff>
          <xdr:row>79</xdr:row>
          <xdr:rowOff>0</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100-000014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78</xdr:row>
          <xdr:rowOff>180975</xdr:rowOff>
        </xdr:from>
        <xdr:to>
          <xdr:col>5</xdr:col>
          <xdr:colOff>457200</xdr:colOff>
          <xdr:row>79</xdr:row>
          <xdr:rowOff>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100-000015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82</xdr:row>
          <xdr:rowOff>104775</xdr:rowOff>
        </xdr:from>
        <xdr:to>
          <xdr:col>4</xdr:col>
          <xdr:colOff>447675</xdr:colOff>
          <xdr:row>83</xdr:row>
          <xdr:rowOff>47625</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100-00001F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295275</xdr:colOff>
          <xdr:row>82</xdr:row>
          <xdr:rowOff>66675</xdr:rowOff>
        </xdr:from>
        <xdr:to>
          <xdr:col>5</xdr:col>
          <xdr:colOff>495300</xdr:colOff>
          <xdr:row>83</xdr:row>
          <xdr:rowOff>28575</xdr:rowOff>
        </xdr:to>
        <xdr:sp macro="" textlink="">
          <xdr:nvSpPr>
            <xdr:cNvPr id="2080" name="Check Box 32" hidden="1">
              <a:extLst>
                <a:ext uri="{63B3BB69-23CF-44E3-9099-C40C66FF867C}">
                  <a14:compatExt spid="_x0000_s2080"/>
                </a:ext>
                <a:ext uri="{FF2B5EF4-FFF2-40B4-BE49-F238E27FC236}">
                  <a16:creationId xmlns:a16="http://schemas.microsoft.com/office/drawing/2014/main" id="{00000000-0008-0000-0100-000020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editAs="oneCell">
    <xdr:from>
      <xdr:col>7</xdr:col>
      <xdr:colOff>1082842</xdr:colOff>
      <xdr:row>89</xdr:row>
      <xdr:rowOff>51757</xdr:rowOff>
    </xdr:from>
    <xdr:to>
      <xdr:col>9</xdr:col>
      <xdr:colOff>823663</xdr:colOff>
      <xdr:row>94</xdr:row>
      <xdr:rowOff>154907</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788816" y="38763362"/>
          <a:ext cx="1956636" cy="1206045"/>
        </a:xfrm>
        <a:prstGeom prst="rect">
          <a:avLst/>
        </a:prstGeom>
      </xdr:spPr>
    </xdr:pic>
    <xdr:clientData/>
  </xdr:twoCellAnchor>
  <xdr:twoCellAnchor editAs="oneCell">
    <xdr:from>
      <xdr:col>7</xdr:col>
      <xdr:colOff>493295</xdr:colOff>
      <xdr:row>92</xdr:row>
      <xdr:rowOff>194130</xdr:rowOff>
    </xdr:from>
    <xdr:to>
      <xdr:col>9</xdr:col>
      <xdr:colOff>234116</xdr:colOff>
      <xdr:row>97</xdr:row>
      <xdr:rowOff>116806</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199269" y="39507314"/>
          <a:ext cx="1956636" cy="120604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0</xdr:row>
      <xdr:rowOff>83820</xdr:rowOff>
    </xdr:from>
    <xdr:to>
      <xdr:col>4</xdr:col>
      <xdr:colOff>549107</xdr:colOff>
      <xdr:row>1</xdr:row>
      <xdr:rowOff>1257300</xdr:rowOff>
    </xdr:to>
    <xdr:pic>
      <xdr:nvPicPr>
        <xdr:cNvPr id="2" name="Imagen 2" descr="Logo CSJ RGB_0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83820"/>
          <a:ext cx="3566627" cy="134112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10</xdr:col>
          <xdr:colOff>828675</xdr:colOff>
          <xdr:row>4</xdr:row>
          <xdr:rowOff>28575</xdr:rowOff>
        </xdr:from>
        <xdr:to>
          <xdr:col>10</xdr:col>
          <xdr:colOff>1095375</xdr:colOff>
          <xdr:row>5</xdr:row>
          <xdr:rowOff>142875</xdr:rowOff>
        </xdr:to>
        <xdr:sp macro="" textlink="">
          <xdr:nvSpPr>
            <xdr:cNvPr id="5121" name="Spinner 1" descr="No. del pago. Si es el pago final, registrarlo en texto&#10;" hidden="1">
              <a:extLst>
                <a:ext uri="{63B3BB69-23CF-44E3-9099-C40C66FF867C}">
                  <a14:compatExt spid="_x0000_s5121"/>
                </a:ext>
                <a:ext uri="{FF2B5EF4-FFF2-40B4-BE49-F238E27FC236}">
                  <a16:creationId xmlns:a16="http://schemas.microsoft.com/office/drawing/2014/main" id="{00000000-0008-0000-0200-0000011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person displayName="Diana Carolina Rodriguez Ramos" id="{E47AC06C-9A19-4465-A545-CE58E037AB3A}" userId="S::drodriguezra@deaj.ramajudicial.gov.co::5c8108be-77db-46d4-bf74-1a1748262fcb"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9" dT="2023-03-22T15:45:46.54" personId="{E47AC06C-9A19-4465-A545-CE58E037AB3A}" id="{C7F073BE-BE88-4ADC-B7D2-F60DA66E34A5}">
    <text>incluir rubro a nivel de contabilización y uso.</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8.xml"/><Relationship Id="rId13" Type="http://schemas.openxmlformats.org/officeDocument/2006/relationships/ctrlProp" Target="../ctrlProps/ctrlProp13.xml"/><Relationship Id="rId3" Type="http://schemas.openxmlformats.org/officeDocument/2006/relationships/vmlDrawing" Target="../drawings/vmlDrawing2.vml"/><Relationship Id="rId7" Type="http://schemas.openxmlformats.org/officeDocument/2006/relationships/ctrlProp" Target="../ctrlProps/ctrlProp7.xml"/><Relationship Id="rId12" Type="http://schemas.openxmlformats.org/officeDocument/2006/relationships/ctrlProp" Target="../ctrlProps/ctrlProp12.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6.xml"/><Relationship Id="rId11" Type="http://schemas.openxmlformats.org/officeDocument/2006/relationships/ctrlProp" Target="../ctrlProps/ctrlProp11.xml"/><Relationship Id="rId5" Type="http://schemas.openxmlformats.org/officeDocument/2006/relationships/ctrlProp" Target="../ctrlProps/ctrlProp5.xml"/><Relationship Id="rId15" Type="http://schemas.openxmlformats.org/officeDocument/2006/relationships/ctrlProp" Target="../ctrlProps/ctrlProp15.xml"/><Relationship Id="rId10" Type="http://schemas.openxmlformats.org/officeDocument/2006/relationships/ctrlProp" Target="../ctrlProps/ctrlProp10.xml"/><Relationship Id="rId4" Type="http://schemas.openxmlformats.org/officeDocument/2006/relationships/ctrlProp" Target="../ctrlProps/ctrlProp4.xml"/><Relationship Id="rId9" Type="http://schemas.openxmlformats.org/officeDocument/2006/relationships/ctrlProp" Target="../ctrlProps/ctrlProp9.xml"/><Relationship Id="rId14" Type="http://schemas.openxmlformats.org/officeDocument/2006/relationships/ctrlProp" Target="../ctrlProps/ctrlProp14.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3.bin"/><Relationship Id="rId1" Type="http://schemas.openxmlformats.org/officeDocument/2006/relationships/hyperlink" Target="mailto:contabilidad@detectacorp.com" TargetMode="External"/><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P109"/>
  <sheetViews>
    <sheetView showGridLines="0" zoomScaleNormal="100" workbookViewId="0">
      <selection activeCell="A95" sqref="A95"/>
    </sheetView>
  </sheetViews>
  <sheetFormatPr baseColWidth="10" defaultColWidth="11.42578125" defaultRowHeight="11.25" x14ac:dyDescent="0.2"/>
  <cols>
    <col min="1" max="1" width="15.140625" style="15" customWidth="1"/>
    <col min="2" max="2" width="13.28515625" style="15" customWidth="1"/>
    <col min="3" max="3" width="11" style="15" customWidth="1"/>
    <col min="4" max="4" width="12" style="15" customWidth="1"/>
    <col min="5" max="5" width="21.42578125" style="15" customWidth="1"/>
    <col min="6" max="6" width="11.42578125" style="15" customWidth="1"/>
    <col min="7" max="7" width="16.42578125" style="15" customWidth="1"/>
    <col min="8" max="8" width="21" style="15" customWidth="1"/>
    <col min="9" max="10" width="15.42578125" style="15" customWidth="1"/>
    <col min="11" max="11" width="12.140625" style="15" customWidth="1"/>
    <col min="12" max="12" width="20.7109375" style="15" customWidth="1"/>
    <col min="13" max="13" width="1.42578125" style="15" customWidth="1"/>
    <col min="14" max="14" width="8.42578125" style="15" hidden="1" customWidth="1"/>
    <col min="15" max="15" width="8" style="15" hidden="1" customWidth="1"/>
    <col min="16" max="16" width="13.7109375" style="15" hidden="1" customWidth="1"/>
    <col min="17" max="253" width="11.42578125" style="15"/>
    <col min="254" max="254" width="8.7109375" style="15" customWidth="1"/>
    <col min="255" max="255" width="7.28515625" style="15" customWidth="1"/>
    <col min="256" max="256" width="8.7109375" style="15" customWidth="1"/>
    <col min="257" max="257" width="7.140625" style="15" customWidth="1"/>
    <col min="258" max="258" width="8.7109375" style="15" customWidth="1"/>
    <col min="259" max="259" width="5.42578125" style="15" customWidth="1"/>
    <col min="260" max="260" width="7.7109375" style="15" customWidth="1"/>
    <col min="261" max="263" width="8.7109375" style="15" customWidth="1"/>
    <col min="264" max="264" width="10.7109375" style="15" customWidth="1"/>
    <col min="265" max="265" width="11.7109375" style="15" customWidth="1"/>
    <col min="266" max="266" width="11.42578125" style="15"/>
    <col min="267" max="267" width="14.140625" style="15" bestFit="1" customWidth="1"/>
    <col min="268" max="509" width="11.42578125" style="15"/>
    <col min="510" max="510" width="8.7109375" style="15" customWidth="1"/>
    <col min="511" max="511" width="7.28515625" style="15" customWidth="1"/>
    <col min="512" max="512" width="8.7109375" style="15" customWidth="1"/>
    <col min="513" max="513" width="7.140625" style="15" customWidth="1"/>
    <col min="514" max="514" width="8.7109375" style="15" customWidth="1"/>
    <col min="515" max="515" width="5.42578125" style="15" customWidth="1"/>
    <col min="516" max="516" width="7.7109375" style="15" customWidth="1"/>
    <col min="517" max="519" width="8.7109375" style="15" customWidth="1"/>
    <col min="520" max="520" width="10.7109375" style="15" customWidth="1"/>
    <col min="521" max="521" width="11.7109375" style="15" customWidth="1"/>
    <col min="522" max="522" width="11.42578125" style="15"/>
    <col min="523" max="523" width="14.140625" style="15" bestFit="1" customWidth="1"/>
    <col min="524" max="765" width="11.42578125" style="15"/>
    <col min="766" max="766" width="8.7109375" style="15" customWidth="1"/>
    <col min="767" max="767" width="7.28515625" style="15" customWidth="1"/>
    <col min="768" max="768" width="8.7109375" style="15" customWidth="1"/>
    <col min="769" max="769" width="7.140625" style="15" customWidth="1"/>
    <col min="770" max="770" width="8.7109375" style="15" customWidth="1"/>
    <col min="771" max="771" width="5.42578125" style="15" customWidth="1"/>
    <col min="772" max="772" width="7.7109375" style="15" customWidth="1"/>
    <col min="773" max="775" width="8.7109375" style="15" customWidth="1"/>
    <col min="776" max="776" width="10.7109375" style="15" customWidth="1"/>
    <col min="777" max="777" width="11.7109375" style="15" customWidth="1"/>
    <col min="778" max="778" width="11.42578125" style="15"/>
    <col min="779" max="779" width="14.140625" style="15" bestFit="1" customWidth="1"/>
    <col min="780" max="1021" width="11.42578125" style="15"/>
    <col min="1022" max="1022" width="8.7109375" style="15" customWidth="1"/>
    <col min="1023" max="1023" width="7.28515625" style="15" customWidth="1"/>
    <col min="1024" max="1024" width="8.7109375" style="15" customWidth="1"/>
    <col min="1025" max="1025" width="7.140625" style="15" customWidth="1"/>
    <col min="1026" max="1026" width="8.7109375" style="15" customWidth="1"/>
    <col min="1027" max="1027" width="5.42578125" style="15" customWidth="1"/>
    <col min="1028" max="1028" width="7.7109375" style="15" customWidth="1"/>
    <col min="1029" max="1031" width="8.7109375" style="15" customWidth="1"/>
    <col min="1032" max="1032" width="10.7109375" style="15" customWidth="1"/>
    <col min="1033" max="1033" width="11.7109375" style="15" customWidth="1"/>
    <col min="1034" max="1034" width="11.42578125" style="15"/>
    <col min="1035" max="1035" width="14.140625" style="15" bestFit="1" customWidth="1"/>
    <col min="1036" max="1277" width="11.42578125" style="15"/>
    <col min="1278" max="1278" width="8.7109375" style="15" customWidth="1"/>
    <col min="1279" max="1279" width="7.28515625" style="15" customWidth="1"/>
    <col min="1280" max="1280" width="8.7109375" style="15" customWidth="1"/>
    <col min="1281" max="1281" width="7.140625" style="15" customWidth="1"/>
    <col min="1282" max="1282" width="8.7109375" style="15" customWidth="1"/>
    <col min="1283" max="1283" width="5.42578125" style="15" customWidth="1"/>
    <col min="1284" max="1284" width="7.7109375" style="15" customWidth="1"/>
    <col min="1285" max="1287" width="8.7109375" style="15" customWidth="1"/>
    <col min="1288" max="1288" width="10.7109375" style="15" customWidth="1"/>
    <col min="1289" max="1289" width="11.7109375" style="15" customWidth="1"/>
    <col min="1290" max="1290" width="11.42578125" style="15"/>
    <col min="1291" max="1291" width="14.140625" style="15" bestFit="1" customWidth="1"/>
    <col min="1292" max="1533" width="11.42578125" style="15"/>
    <col min="1534" max="1534" width="8.7109375" style="15" customWidth="1"/>
    <col min="1535" max="1535" width="7.28515625" style="15" customWidth="1"/>
    <col min="1536" max="1536" width="8.7109375" style="15" customWidth="1"/>
    <col min="1537" max="1537" width="7.140625" style="15" customWidth="1"/>
    <col min="1538" max="1538" width="8.7109375" style="15" customWidth="1"/>
    <col min="1539" max="1539" width="5.42578125" style="15" customWidth="1"/>
    <col min="1540" max="1540" width="7.7109375" style="15" customWidth="1"/>
    <col min="1541" max="1543" width="8.7109375" style="15" customWidth="1"/>
    <col min="1544" max="1544" width="10.7109375" style="15" customWidth="1"/>
    <col min="1545" max="1545" width="11.7109375" style="15" customWidth="1"/>
    <col min="1546" max="1546" width="11.42578125" style="15"/>
    <col min="1547" max="1547" width="14.140625" style="15" bestFit="1" customWidth="1"/>
    <col min="1548" max="1789" width="11.42578125" style="15"/>
    <col min="1790" max="1790" width="8.7109375" style="15" customWidth="1"/>
    <col min="1791" max="1791" width="7.28515625" style="15" customWidth="1"/>
    <col min="1792" max="1792" width="8.7109375" style="15" customWidth="1"/>
    <col min="1793" max="1793" width="7.140625" style="15" customWidth="1"/>
    <col min="1794" max="1794" width="8.7109375" style="15" customWidth="1"/>
    <col min="1795" max="1795" width="5.42578125" style="15" customWidth="1"/>
    <col min="1796" max="1796" width="7.7109375" style="15" customWidth="1"/>
    <col min="1797" max="1799" width="8.7109375" style="15" customWidth="1"/>
    <col min="1800" max="1800" width="10.7109375" style="15" customWidth="1"/>
    <col min="1801" max="1801" width="11.7109375" style="15" customWidth="1"/>
    <col min="1802" max="1802" width="11.42578125" style="15"/>
    <col min="1803" max="1803" width="14.140625" style="15" bestFit="1" customWidth="1"/>
    <col min="1804" max="2045" width="11.42578125" style="15"/>
    <col min="2046" max="2046" width="8.7109375" style="15" customWidth="1"/>
    <col min="2047" max="2047" width="7.28515625" style="15" customWidth="1"/>
    <col min="2048" max="2048" width="8.7109375" style="15" customWidth="1"/>
    <col min="2049" max="2049" width="7.140625" style="15" customWidth="1"/>
    <col min="2050" max="2050" width="8.7109375" style="15" customWidth="1"/>
    <col min="2051" max="2051" width="5.42578125" style="15" customWidth="1"/>
    <col min="2052" max="2052" width="7.7109375" style="15" customWidth="1"/>
    <col min="2053" max="2055" width="8.7109375" style="15" customWidth="1"/>
    <col min="2056" max="2056" width="10.7109375" style="15" customWidth="1"/>
    <col min="2057" max="2057" width="11.7109375" style="15" customWidth="1"/>
    <col min="2058" max="2058" width="11.42578125" style="15"/>
    <col min="2059" max="2059" width="14.140625" style="15" bestFit="1" customWidth="1"/>
    <col min="2060" max="2301" width="11.42578125" style="15"/>
    <col min="2302" max="2302" width="8.7109375" style="15" customWidth="1"/>
    <col min="2303" max="2303" width="7.28515625" style="15" customWidth="1"/>
    <col min="2304" max="2304" width="8.7109375" style="15" customWidth="1"/>
    <col min="2305" max="2305" width="7.140625" style="15" customWidth="1"/>
    <col min="2306" max="2306" width="8.7109375" style="15" customWidth="1"/>
    <col min="2307" max="2307" width="5.42578125" style="15" customWidth="1"/>
    <col min="2308" max="2308" width="7.7109375" style="15" customWidth="1"/>
    <col min="2309" max="2311" width="8.7109375" style="15" customWidth="1"/>
    <col min="2312" max="2312" width="10.7109375" style="15" customWidth="1"/>
    <col min="2313" max="2313" width="11.7109375" style="15" customWidth="1"/>
    <col min="2314" max="2314" width="11.42578125" style="15"/>
    <col min="2315" max="2315" width="14.140625" style="15" bestFit="1" customWidth="1"/>
    <col min="2316" max="2557" width="11.42578125" style="15"/>
    <col min="2558" max="2558" width="8.7109375" style="15" customWidth="1"/>
    <col min="2559" max="2559" width="7.28515625" style="15" customWidth="1"/>
    <col min="2560" max="2560" width="8.7109375" style="15" customWidth="1"/>
    <col min="2561" max="2561" width="7.140625" style="15" customWidth="1"/>
    <col min="2562" max="2562" width="8.7109375" style="15" customWidth="1"/>
    <col min="2563" max="2563" width="5.42578125" style="15" customWidth="1"/>
    <col min="2564" max="2564" width="7.7109375" style="15" customWidth="1"/>
    <col min="2565" max="2567" width="8.7109375" style="15" customWidth="1"/>
    <col min="2568" max="2568" width="10.7109375" style="15" customWidth="1"/>
    <col min="2569" max="2569" width="11.7109375" style="15" customWidth="1"/>
    <col min="2570" max="2570" width="11.42578125" style="15"/>
    <col min="2571" max="2571" width="14.140625" style="15" bestFit="1" customWidth="1"/>
    <col min="2572" max="2813" width="11.42578125" style="15"/>
    <col min="2814" max="2814" width="8.7109375" style="15" customWidth="1"/>
    <col min="2815" max="2815" width="7.28515625" style="15" customWidth="1"/>
    <col min="2816" max="2816" width="8.7109375" style="15" customWidth="1"/>
    <col min="2817" max="2817" width="7.140625" style="15" customWidth="1"/>
    <col min="2818" max="2818" width="8.7109375" style="15" customWidth="1"/>
    <col min="2819" max="2819" width="5.42578125" style="15" customWidth="1"/>
    <col min="2820" max="2820" width="7.7109375" style="15" customWidth="1"/>
    <col min="2821" max="2823" width="8.7109375" style="15" customWidth="1"/>
    <col min="2824" max="2824" width="10.7109375" style="15" customWidth="1"/>
    <col min="2825" max="2825" width="11.7109375" style="15" customWidth="1"/>
    <col min="2826" max="2826" width="11.42578125" style="15"/>
    <col min="2827" max="2827" width="14.140625" style="15" bestFit="1" customWidth="1"/>
    <col min="2828" max="3069" width="11.42578125" style="15"/>
    <col min="3070" max="3070" width="8.7109375" style="15" customWidth="1"/>
    <col min="3071" max="3071" width="7.28515625" style="15" customWidth="1"/>
    <col min="3072" max="3072" width="8.7109375" style="15" customWidth="1"/>
    <col min="3073" max="3073" width="7.140625" style="15" customWidth="1"/>
    <col min="3074" max="3074" width="8.7109375" style="15" customWidth="1"/>
    <col min="3075" max="3075" width="5.42578125" style="15" customWidth="1"/>
    <col min="3076" max="3076" width="7.7109375" style="15" customWidth="1"/>
    <col min="3077" max="3079" width="8.7109375" style="15" customWidth="1"/>
    <col min="3080" max="3080" width="10.7109375" style="15" customWidth="1"/>
    <col min="3081" max="3081" width="11.7109375" style="15" customWidth="1"/>
    <col min="3082" max="3082" width="11.42578125" style="15"/>
    <col min="3083" max="3083" width="14.140625" style="15" bestFit="1" customWidth="1"/>
    <col min="3084" max="3325" width="11.42578125" style="15"/>
    <col min="3326" max="3326" width="8.7109375" style="15" customWidth="1"/>
    <col min="3327" max="3327" width="7.28515625" style="15" customWidth="1"/>
    <col min="3328" max="3328" width="8.7109375" style="15" customWidth="1"/>
    <col min="3329" max="3329" width="7.140625" style="15" customWidth="1"/>
    <col min="3330" max="3330" width="8.7109375" style="15" customWidth="1"/>
    <col min="3331" max="3331" width="5.42578125" style="15" customWidth="1"/>
    <col min="3332" max="3332" width="7.7109375" style="15" customWidth="1"/>
    <col min="3333" max="3335" width="8.7109375" style="15" customWidth="1"/>
    <col min="3336" max="3336" width="10.7109375" style="15" customWidth="1"/>
    <col min="3337" max="3337" width="11.7109375" style="15" customWidth="1"/>
    <col min="3338" max="3338" width="11.42578125" style="15"/>
    <col min="3339" max="3339" width="14.140625" style="15" bestFit="1" customWidth="1"/>
    <col min="3340" max="3581" width="11.42578125" style="15"/>
    <col min="3582" max="3582" width="8.7109375" style="15" customWidth="1"/>
    <col min="3583" max="3583" width="7.28515625" style="15" customWidth="1"/>
    <col min="3584" max="3584" width="8.7109375" style="15" customWidth="1"/>
    <col min="3585" max="3585" width="7.140625" style="15" customWidth="1"/>
    <col min="3586" max="3586" width="8.7109375" style="15" customWidth="1"/>
    <col min="3587" max="3587" width="5.42578125" style="15" customWidth="1"/>
    <col min="3588" max="3588" width="7.7109375" style="15" customWidth="1"/>
    <col min="3589" max="3591" width="8.7109375" style="15" customWidth="1"/>
    <col min="3592" max="3592" width="10.7109375" style="15" customWidth="1"/>
    <col min="3593" max="3593" width="11.7109375" style="15" customWidth="1"/>
    <col min="3594" max="3594" width="11.42578125" style="15"/>
    <col min="3595" max="3595" width="14.140625" style="15" bestFit="1" customWidth="1"/>
    <col min="3596" max="3837" width="11.42578125" style="15"/>
    <col min="3838" max="3838" width="8.7109375" style="15" customWidth="1"/>
    <col min="3839" max="3839" width="7.28515625" style="15" customWidth="1"/>
    <col min="3840" max="3840" width="8.7109375" style="15" customWidth="1"/>
    <col min="3841" max="3841" width="7.140625" style="15" customWidth="1"/>
    <col min="3842" max="3842" width="8.7109375" style="15" customWidth="1"/>
    <col min="3843" max="3843" width="5.42578125" style="15" customWidth="1"/>
    <col min="3844" max="3844" width="7.7109375" style="15" customWidth="1"/>
    <col min="3845" max="3847" width="8.7109375" style="15" customWidth="1"/>
    <col min="3848" max="3848" width="10.7109375" style="15" customWidth="1"/>
    <col min="3849" max="3849" width="11.7109375" style="15" customWidth="1"/>
    <col min="3850" max="3850" width="11.42578125" style="15"/>
    <col min="3851" max="3851" width="14.140625" style="15" bestFit="1" customWidth="1"/>
    <col min="3852" max="4093" width="11.42578125" style="15"/>
    <col min="4094" max="4094" width="8.7109375" style="15" customWidth="1"/>
    <col min="4095" max="4095" width="7.28515625" style="15" customWidth="1"/>
    <col min="4096" max="4096" width="8.7109375" style="15" customWidth="1"/>
    <col min="4097" max="4097" width="7.140625" style="15" customWidth="1"/>
    <col min="4098" max="4098" width="8.7109375" style="15" customWidth="1"/>
    <col min="4099" max="4099" width="5.42578125" style="15" customWidth="1"/>
    <col min="4100" max="4100" width="7.7109375" style="15" customWidth="1"/>
    <col min="4101" max="4103" width="8.7109375" style="15" customWidth="1"/>
    <col min="4104" max="4104" width="10.7109375" style="15" customWidth="1"/>
    <col min="4105" max="4105" width="11.7109375" style="15" customWidth="1"/>
    <col min="4106" max="4106" width="11.42578125" style="15"/>
    <col min="4107" max="4107" width="14.140625" style="15" bestFit="1" customWidth="1"/>
    <col min="4108" max="4349" width="11.42578125" style="15"/>
    <col min="4350" max="4350" width="8.7109375" style="15" customWidth="1"/>
    <col min="4351" max="4351" width="7.28515625" style="15" customWidth="1"/>
    <col min="4352" max="4352" width="8.7109375" style="15" customWidth="1"/>
    <col min="4353" max="4353" width="7.140625" style="15" customWidth="1"/>
    <col min="4354" max="4354" width="8.7109375" style="15" customWidth="1"/>
    <col min="4355" max="4355" width="5.42578125" style="15" customWidth="1"/>
    <col min="4356" max="4356" width="7.7109375" style="15" customWidth="1"/>
    <col min="4357" max="4359" width="8.7109375" style="15" customWidth="1"/>
    <col min="4360" max="4360" width="10.7109375" style="15" customWidth="1"/>
    <col min="4361" max="4361" width="11.7109375" style="15" customWidth="1"/>
    <col min="4362" max="4362" width="11.42578125" style="15"/>
    <col min="4363" max="4363" width="14.140625" style="15" bestFit="1" customWidth="1"/>
    <col min="4364" max="4605" width="11.42578125" style="15"/>
    <col min="4606" max="4606" width="8.7109375" style="15" customWidth="1"/>
    <col min="4607" max="4607" width="7.28515625" style="15" customWidth="1"/>
    <col min="4608" max="4608" width="8.7109375" style="15" customWidth="1"/>
    <col min="4609" max="4609" width="7.140625" style="15" customWidth="1"/>
    <col min="4610" max="4610" width="8.7109375" style="15" customWidth="1"/>
    <col min="4611" max="4611" width="5.42578125" style="15" customWidth="1"/>
    <col min="4612" max="4612" width="7.7109375" style="15" customWidth="1"/>
    <col min="4613" max="4615" width="8.7109375" style="15" customWidth="1"/>
    <col min="4616" max="4616" width="10.7109375" style="15" customWidth="1"/>
    <col min="4617" max="4617" width="11.7109375" style="15" customWidth="1"/>
    <col min="4618" max="4618" width="11.42578125" style="15"/>
    <col min="4619" max="4619" width="14.140625" style="15" bestFit="1" customWidth="1"/>
    <col min="4620" max="4861" width="11.42578125" style="15"/>
    <col min="4862" max="4862" width="8.7109375" style="15" customWidth="1"/>
    <col min="4863" max="4863" width="7.28515625" style="15" customWidth="1"/>
    <col min="4864" max="4864" width="8.7109375" style="15" customWidth="1"/>
    <col min="4865" max="4865" width="7.140625" style="15" customWidth="1"/>
    <col min="4866" max="4866" width="8.7109375" style="15" customWidth="1"/>
    <col min="4867" max="4867" width="5.42578125" style="15" customWidth="1"/>
    <col min="4868" max="4868" width="7.7109375" style="15" customWidth="1"/>
    <col min="4869" max="4871" width="8.7109375" style="15" customWidth="1"/>
    <col min="4872" max="4872" width="10.7109375" style="15" customWidth="1"/>
    <col min="4873" max="4873" width="11.7109375" style="15" customWidth="1"/>
    <col min="4874" max="4874" width="11.42578125" style="15"/>
    <col min="4875" max="4875" width="14.140625" style="15" bestFit="1" customWidth="1"/>
    <col min="4876" max="5117" width="11.42578125" style="15"/>
    <col min="5118" max="5118" width="8.7109375" style="15" customWidth="1"/>
    <col min="5119" max="5119" width="7.28515625" style="15" customWidth="1"/>
    <col min="5120" max="5120" width="8.7109375" style="15" customWidth="1"/>
    <col min="5121" max="5121" width="7.140625" style="15" customWidth="1"/>
    <col min="5122" max="5122" width="8.7109375" style="15" customWidth="1"/>
    <col min="5123" max="5123" width="5.42578125" style="15" customWidth="1"/>
    <col min="5124" max="5124" width="7.7109375" style="15" customWidth="1"/>
    <col min="5125" max="5127" width="8.7109375" style="15" customWidth="1"/>
    <col min="5128" max="5128" width="10.7109375" style="15" customWidth="1"/>
    <col min="5129" max="5129" width="11.7109375" style="15" customWidth="1"/>
    <col min="5130" max="5130" width="11.42578125" style="15"/>
    <col min="5131" max="5131" width="14.140625" style="15" bestFit="1" customWidth="1"/>
    <col min="5132" max="5373" width="11.42578125" style="15"/>
    <col min="5374" max="5374" width="8.7109375" style="15" customWidth="1"/>
    <col min="5375" max="5375" width="7.28515625" style="15" customWidth="1"/>
    <col min="5376" max="5376" width="8.7109375" style="15" customWidth="1"/>
    <col min="5377" max="5377" width="7.140625" style="15" customWidth="1"/>
    <col min="5378" max="5378" width="8.7109375" style="15" customWidth="1"/>
    <col min="5379" max="5379" width="5.42578125" style="15" customWidth="1"/>
    <col min="5380" max="5380" width="7.7109375" style="15" customWidth="1"/>
    <col min="5381" max="5383" width="8.7109375" style="15" customWidth="1"/>
    <col min="5384" max="5384" width="10.7109375" style="15" customWidth="1"/>
    <col min="5385" max="5385" width="11.7109375" style="15" customWidth="1"/>
    <col min="5386" max="5386" width="11.42578125" style="15"/>
    <col min="5387" max="5387" width="14.140625" style="15" bestFit="1" customWidth="1"/>
    <col min="5388" max="5629" width="11.42578125" style="15"/>
    <col min="5630" max="5630" width="8.7109375" style="15" customWidth="1"/>
    <col min="5631" max="5631" width="7.28515625" style="15" customWidth="1"/>
    <col min="5632" max="5632" width="8.7109375" style="15" customWidth="1"/>
    <col min="5633" max="5633" width="7.140625" style="15" customWidth="1"/>
    <col min="5634" max="5634" width="8.7109375" style="15" customWidth="1"/>
    <col min="5635" max="5635" width="5.42578125" style="15" customWidth="1"/>
    <col min="5636" max="5636" width="7.7109375" style="15" customWidth="1"/>
    <col min="5637" max="5639" width="8.7109375" style="15" customWidth="1"/>
    <col min="5640" max="5640" width="10.7109375" style="15" customWidth="1"/>
    <col min="5641" max="5641" width="11.7109375" style="15" customWidth="1"/>
    <col min="5642" max="5642" width="11.42578125" style="15"/>
    <col min="5643" max="5643" width="14.140625" style="15" bestFit="1" customWidth="1"/>
    <col min="5644" max="5885" width="11.42578125" style="15"/>
    <col min="5886" max="5886" width="8.7109375" style="15" customWidth="1"/>
    <col min="5887" max="5887" width="7.28515625" style="15" customWidth="1"/>
    <col min="5888" max="5888" width="8.7109375" style="15" customWidth="1"/>
    <col min="5889" max="5889" width="7.140625" style="15" customWidth="1"/>
    <col min="5890" max="5890" width="8.7109375" style="15" customWidth="1"/>
    <col min="5891" max="5891" width="5.42578125" style="15" customWidth="1"/>
    <col min="5892" max="5892" width="7.7109375" style="15" customWidth="1"/>
    <col min="5893" max="5895" width="8.7109375" style="15" customWidth="1"/>
    <col min="5896" max="5896" width="10.7109375" style="15" customWidth="1"/>
    <col min="5897" max="5897" width="11.7109375" style="15" customWidth="1"/>
    <col min="5898" max="5898" width="11.42578125" style="15"/>
    <col min="5899" max="5899" width="14.140625" style="15" bestFit="1" customWidth="1"/>
    <col min="5900" max="6141" width="11.42578125" style="15"/>
    <col min="6142" max="6142" width="8.7109375" style="15" customWidth="1"/>
    <col min="6143" max="6143" width="7.28515625" style="15" customWidth="1"/>
    <col min="6144" max="6144" width="8.7109375" style="15" customWidth="1"/>
    <col min="6145" max="6145" width="7.140625" style="15" customWidth="1"/>
    <col min="6146" max="6146" width="8.7109375" style="15" customWidth="1"/>
    <col min="6147" max="6147" width="5.42578125" style="15" customWidth="1"/>
    <col min="6148" max="6148" width="7.7109375" style="15" customWidth="1"/>
    <col min="6149" max="6151" width="8.7109375" style="15" customWidth="1"/>
    <col min="6152" max="6152" width="10.7109375" style="15" customWidth="1"/>
    <col min="6153" max="6153" width="11.7109375" style="15" customWidth="1"/>
    <col min="6154" max="6154" width="11.42578125" style="15"/>
    <col min="6155" max="6155" width="14.140625" style="15" bestFit="1" customWidth="1"/>
    <col min="6156" max="6397" width="11.42578125" style="15"/>
    <col min="6398" max="6398" width="8.7109375" style="15" customWidth="1"/>
    <col min="6399" max="6399" width="7.28515625" style="15" customWidth="1"/>
    <col min="6400" max="6400" width="8.7109375" style="15" customWidth="1"/>
    <col min="6401" max="6401" width="7.140625" style="15" customWidth="1"/>
    <col min="6402" max="6402" width="8.7109375" style="15" customWidth="1"/>
    <col min="6403" max="6403" width="5.42578125" style="15" customWidth="1"/>
    <col min="6404" max="6404" width="7.7109375" style="15" customWidth="1"/>
    <col min="6405" max="6407" width="8.7109375" style="15" customWidth="1"/>
    <col min="6408" max="6408" width="10.7109375" style="15" customWidth="1"/>
    <col min="6409" max="6409" width="11.7109375" style="15" customWidth="1"/>
    <col min="6410" max="6410" width="11.42578125" style="15"/>
    <col min="6411" max="6411" width="14.140625" style="15" bestFit="1" customWidth="1"/>
    <col min="6412" max="6653" width="11.42578125" style="15"/>
    <col min="6654" max="6654" width="8.7109375" style="15" customWidth="1"/>
    <col min="6655" max="6655" width="7.28515625" style="15" customWidth="1"/>
    <col min="6656" max="6656" width="8.7109375" style="15" customWidth="1"/>
    <col min="6657" max="6657" width="7.140625" style="15" customWidth="1"/>
    <col min="6658" max="6658" width="8.7109375" style="15" customWidth="1"/>
    <col min="6659" max="6659" width="5.42578125" style="15" customWidth="1"/>
    <col min="6660" max="6660" width="7.7109375" style="15" customWidth="1"/>
    <col min="6661" max="6663" width="8.7109375" style="15" customWidth="1"/>
    <col min="6664" max="6664" width="10.7109375" style="15" customWidth="1"/>
    <col min="6665" max="6665" width="11.7109375" style="15" customWidth="1"/>
    <col min="6666" max="6666" width="11.42578125" style="15"/>
    <col min="6667" max="6667" width="14.140625" style="15" bestFit="1" customWidth="1"/>
    <col min="6668" max="6909" width="11.42578125" style="15"/>
    <col min="6910" max="6910" width="8.7109375" style="15" customWidth="1"/>
    <col min="6911" max="6911" width="7.28515625" style="15" customWidth="1"/>
    <col min="6912" max="6912" width="8.7109375" style="15" customWidth="1"/>
    <col min="6913" max="6913" width="7.140625" style="15" customWidth="1"/>
    <col min="6914" max="6914" width="8.7109375" style="15" customWidth="1"/>
    <col min="6915" max="6915" width="5.42578125" style="15" customWidth="1"/>
    <col min="6916" max="6916" width="7.7109375" style="15" customWidth="1"/>
    <col min="6917" max="6919" width="8.7109375" style="15" customWidth="1"/>
    <col min="6920" max="6920" width="10.7109375" style="15" customWidth="1"/>
    <col min="6921" max="6921" width="11.7109375" style="15" customWidth="1"/>
    <col min="6922" max="6922" width="11.42578125" style="15"/>
    <col min="6923" max="6923" width="14.140625" style="15" bestFit="1" customWidth="1"/>
    <col min="6924" max="7165" width="11.42578125" style="15"/>
    <col min="7166" max="7166" width="8.7109375" style="15" customWidth="1"/>
    <col min="7167" max="7167" width="7.28515625" style="15" customWidth="1"/>
    <col min="7168" max="7168" width="8.7109375" style="15" customWidth="1"/>
    <col min="7169" max="7169" width="7.140625" style="15" customWidth="1"/>
    <col min="7170" max="7170" width="8.7109375" style="15" customWidth="1"/>
    <col min="7171" max="7171" width="5.42578125" style="15" customWidth="1"/>
    <col min="7172" max="7172" width="7.7109375" style="15" customWidth="1"/>
    <col min="7173" max="7175" width="8.7109375" style="15" customWidth="1"/>
    <col min="7176" max="7176" width="10.7109375" style="15" customWidth="1"/>
    <col min="7177" max="7177" width="11.7109375" style="15" customWidth="1"/>
    <col min="7178" max="7178" width="11.42578125" style="15"/>
    <col min="7179" max="7179" width="14.140625" style="15" bestFit="1" customWidth="1"/>
    <col min="7180" max="7421" width="11.42578125" style="15"/>
    <col min="7422" max="7422" width="8.7109375" style="15" customWidth="1"/>
    <col min="7423" max="7423" width="7.28515625" style="15" customWidth="1"/>
    <col min="7424" max="7424" width="8.7109375" style="15" customWidth="1"/>
    <col min="7425" max="7425" width="7.140625" style="15" customWidth="1"/>
    <col min="7426" max="7426" width="8.7109375" style="15" customWidth="1"/>
    <col min="7427" max="7427" width="5.42578125" style="15" customWidth="1"/>
    <col min="7428" max="7428" width="7.7109375" style="15" customWidth="1"/>
    <col min="7429" max="7431" width="8.7109375" style="15" customWidth="1"/>
    <col min="7432" max="7432" width="10.7109375" style="15" customWidth="1"/>
    <col min="7433" max="7433" width="11.7109375" style="15" customWidth="1"/>
    <col min="7434" max="7434" width="11.42578125" style="15"/>
    <col min="7435" max="7435" width="14.140625" style="15" bestFit="1" customWidth="1"/>
    <col min="7436" max="7677" width="11.42578125" style="15"/>
    <col min="7678" max="7678" width="8.7109375" style="15" customWidth="1"/>
    <col min="7679" max="7679" width="7.28515625" style="15" customWidth="1"/>
    <col min="7680" max="7680" width="8.7109375" style="15" customWidth="1"/>
    <col min="7681" max="7681" width="7.140625" style="15" customWidth="1"/>
    <col min="7682" max="7682" width="8.7109375" style="15" customWidth="1"/>
    <col min="7683" max="7683" width="5.42578125" style="15" customWidth="1"/>
    <col min="7684" max="7684" width="7.7109375" style="15" customWidth="1"/>
    <col min="7685" max="7687" width="8.7109375" style="15" customWidth="1"/>
    <col min="7688" max="7688" width="10.7109375" style="15" customWidth="1"/>
    <col min="7689" max="7689" width="11.7109375" style="15" customWidth="1"/>
    <col min="7690" max="7690" width="11.42578125" style="15"/>
    <col min="7691" max="7691" width="14.140625" style="15" bestFit="1" customWidth="1"/>
    <col min="7692" max="7933" width="11.42578125" style="15"/>
    <col min="7934" max="7934" width="8.7109375" style="15" customWidth="1"/>
    <col min="7935" max="7935" width="7.28515625" style="15" customWidth="1"/>
    <col min="7936" max="7936" width="8.7109375" style="15" customWidth="1"/>
    <col min="7937" max="7937" width="7.140625" style="15" customWidth="1"/>
    <col min="7938" max="7938" width="8.7109375" style="15" customWidth="1"/>
    <col min="7939" max="7939" width="5.42578125" style="15" customWidth="1"/>
    <col min="7940" max="7940" width="7.7109375" style="15" customWidth="1"/>
    <col min="7941" max="7943" width="8.7109375" style="15" customWidth="1"/>
    <col min="7944" max="7944" width="10.7109375" style="15" customWidth="1"/>
    <col min="7945" max="7945" width="11.7109375" style="15" customWidth="1"/>
    <col min="7946" max="7946" width="11.42578125" style="15"/>
    <col min="7947" max="7947" width="14.140625" style="15" bestFit="1" customWidth="1"/>
    <col min="7948" max="8189" width="11.42578125" style="15"/>
    <col min="8190" max="8190" width="8.7109375" style="15" customWidth="1"/>
    <col min="8191" max="8191" width="7.28515625" style="15" customWidth="1"/>
    <col min="8192" max="8192" width="8.7109375" style="15" customWidth="1"/>
    <col min="8193" max="8193" width="7.140625" style="15" customWidth="1"/>
    <col min="8194" max="8194" width="8.7109375" style="15" customWidth="1"/>
    <col min="8195" max="8195" width="5.42578125" style="15" customWidth="1"/>
    <col min="8196" max="8196" width="7.7109375" style="15" customWidth="1"/>
    <col min="8197" max="8199" width="8.7109375" style="15" customWidth="1"/>
    <col min="8200" max="8200" width="10.7109375" style="15" customWidth="1"/>
    <col min="8201" max="8201" width="11.7109375" style="15" customWidth="1"/>
    <col min="8202" max="8202" width="11.42578125" style="15"/>
    <col min="8203" max="8203" width="14.140625" style="15" bestFit="1" customWidth="1"/>
    <col min="8204" max="8445" width="11.42578125" style="15"/>
    <col min="8446" max="8446" width="8.7109375" style="15" customWidth="1"/>
    <col min="8447" max="8447" width="7.28515625" style="15" customWidth="1"/>
    <col min="8448" max="8448" width="8.7109375" style="15" customWidth="1"/>
    <col min="8449" max="8449" width="7.140625" style="15" customWidth="1"/>
    <col min="8450" max="8450" width="8.7109375" style="15" customWidth="1"/>
    <col min="8451" max="8451" width="5.42578125" style="15" customWidth="1"/>
    <col min="8452" max="8452" width="7.7109375" style="15" customWidth="1"/>
    <col min="8453" max="8455" width="8.7109375" style="15" customWidth="1"/>
    <col min="8456" max="8456" width="10.7109375" style="15" customWidth="1"/>
    <col min="8457" max="8457" width="11.7109375" style="15" customWidth="1"/>
    <col min="8458" max="8458" width="11.42578125" style="15"/>
    <col min="8459" max="8459" width="14.140625" style="15" bestFit="1" customWidth="1"/>
    <col min="8460" max="8701" width="11.42578125" style="15"/>
    <col min="8702" max="8702" width="8.7109375" style="15" customWidth="1"/>
    <col min="8703" max="8703" width="7.28515625" style="15" customWidth="1"/>
    <col min="8704" max="8704" width="8.7109375" style="15" customWidth="1"/>
    <col min="8705" max="8705" width="7.140625" style="15" customWidth="1"/>
    <col min="8706" max="8706" width="8.7109375" style="15" customWidth="1"/>
    <col min="8707" max="8707" width="5.42578125" style="15" customWidth="1"/>
    <col min="8708" max="8708" width="7.7109375" style="15" customWidth="1"/>
    <col min="8709" max="8711" width="8.7109375" style="15" customWidth="1"/>
    <col min="8712" max="8712" width="10.7109375" style="15" customWidth="1"/>
    <col min="8713" max="8713" width="11.7109375" style="15" customWidth="1"/>
    <col min="8714" max="8714" width="11.42578125" style="15"/>
    <col min="8715" max="8715" width="14.140625" style="15" bestFit="1" customWidth="1"/>
    <col min="8716" max="8957" width="11.42578125" style="15"/>
    <col min="8958" max="8958" width="8.7109375" style="15" customWidth="1"/>
    <col min="8959" max="8959" width="7.28515625" style="15" customWidth="1"/>
    <col min="8960" max="8960" width="8.7109375" style="15" customWidth="1"/>
    <col min="8961" max="8961" width="7.140625" style="15" customWidth="1"/>
    <col min="8962" max="8962" width="8.7109375" style="15" customWidth="1"/>
    <col min="8963" max="8963" width="5.42578125" style="15" customWidth="1"/>
    <col min="8964" max="8964" width="7.7109375" style="15" customWidth="1"/>
    <col min="8965" max="8967" width="8.7109375" style="15" customWidth="1"/>
    <col min="8968" max="8968" width="10.7109375" style="15" customWidth="1"/>
    <col min="8969" max="8969" width="11.7109375" style="15" customWidth="1"/>
    <col min="8970" max="8970" width="11.42578125" style="15"/>
    <col min="8971" max="8971" width="14.140625" style="15" bestFit="1" customWidth="1"/>
    <col min="8972" max="9213" width="11.42578125" style="15"/>
    <col min="9214" max="9214" width="8.7109375" style="15" customWidth="1"/>
    <col min="9215" max="9215" width="7.28515625" style="15" customWidth="1"/>
    <col min="9216" max="9216" width="8.7109375" style="15" customWidth="1"/>
    <col min="9217" max="9217" width="7.140625" style="15" customWidth="1"/>
    <col min="9218" max="9218" width="8.7109375" style="15" customWidth="1"/>
    <col min="9219" max="9219" width="5.42578125" style="15" customWidth="1"/>
    <col min="9220" max="9220" width="7.7109375" style="15" customWidth="1"/>
    <col min="9221" max="9223" width="8.7109375" style="15" customWidth="1"/>
    <col min="9224" max="9224" width="10.7109375" style="15" customWidth="1"/>
    <col min="9225" max="9225" width="11.7109375" style="15" customWidth="1"/>
    <col min="9226" max="9226" width="11.42578125" style="15"/>
    <col min="9227" max="9227" width="14.140625" style="15" bestFit="1" customWidth="1"/>
    <col min="9228" max="9469" width="11.42578125" style="15"/>
    <col min="9470" max="9470" width="8.7109375" style="15" customWidth="1"/>
    <col min="9471" max="9471" width="7.28515625" style="15" customWidth="1"/>
    <col min="9472" max="9472" width="8.7109375" style="15" customWidth="1"/>
    <col min="9473" max="9473" width="7.140625" style="15" customWidth="1"/>
    <col min="9474" max="9474" width="8.7109375" style="15" customWidth="1"/>
    <col min="9475" max="9475" width="5.42578125" style="15" customWidth="1"/>
    <col min="9476" max="9476" width="7.7109375" style="15" customWidth="1"/>
    <col min="9477" max="9479" width="8.7109375" style="15" customWidth="1"/>
    <col min="9480" max="9480" width="10.7109375" style="15" customWidth="1"/>
    <col min="9481" max="9481" width="11.7109375" style="15" customWidth="1"/>
    <col min="9482" max="9482" width="11.42578125" style="15"/>
    <col min="9483" max="9483" width="14.140625" style="15" bestFit="1" customWidth="1"/>
    <col min="9484" max="9725" width="11.42578125" style="15"/>
    <col min="9726" max="9726" width="8.7109375" style="15" customWidth="1"/>
    <col min="9727" max="9727" width="7.28515625" style="15" customWidth="1"/>
    <col min="9728" max="9728" width="8.7109375" style="15" customWidth="1"/>
    <col min="9729" max="9729" width="7.140625" style="15" customWidth="1"/>
    <col min="9730" max="9730" width="8.7109375" style="15" customWidth="1"/>
    <col min="9731" max="9731" width="5.42578125" style="15" customWidth="1"/>
    <col min="9732" max="9732" width="7.7109375" style="15" customWidth="1"/>
    <col min="9733" max="9735" width="8.7109375" style="15" customWidth="1"/>
    <col min="9736" max="9736" width="10.7109375" style="15" customWidth="1"/>
    <col min="9737" max="9737" width="11.7109375" style="15" customWidth="1"/>
    <col min="9738" max="9738" width="11.42578125" style="15"/>
    <col min="9739" max="9739" width="14.140625" style="15" bestFit="1" customWidth="1"/>
    <col min="9740" max="9981" width="11.42578125" style="15"/>
    <col min="9982" max="9982" width="8.7109375" style="15" customWidth="1"/>
    <col min="9983" max="9983" width="7.28515625" style="15" customWidth="1"/>
    <col min="9984" max="9984" width="8.7109375" style="15" customWidth="1"/>
    <col min="9985" max="9985" width="7.140625" style="15" customWidth="1"/>
    <col min="9986" max="9986" width="8.7109375" style="15" customWidth="1"/>
    <col min="9987" max="9987" width="5.42578125" style="15" customWidth="1"/>
    <col min="9988" max="9988" width="7.7109375" style="15" customWidth="1"/>
    <col min="9989" max="9991" width="8.7109375" style="15" customWidth="1"/>
    <col min="9992" max="9992" width="10.7109375" style="15" customWidth="1"/>
    <col min="9993" max="9993" width="11.7109375" style="15" customWidth="1"/>
    <col min="9994" max="9994" width="11.42578125" style="15"/>
    <col min="9995" max="9995" width="14.140625" style="15" bestFit="1" customWidth="1"/>
    <col min="9996" max="10237" width="11.42578125" style="15"/>
    <col min="10238" max="10238" width="8.7109375" style="15" customWidth="1"/>
    <col min="10239" max="10239" width="7.28515625" style="15" customWidth="1"/>
    <col min="10240" max="10240" width="8.7109375" style="15" customWidth="1"/>
    <col min="10241" max="10241" width="7.140625" style="15" customWidth="1"/>
    <col min="10242" max="10242" width="8.7109375" style="15" customWidth="1"/>
    <col min="10243" max="10243" width="5.42578125" style="15" customWidth="1"/>
    <col min="10244" max="10244" width="7.7109375" style="15" customWidth="1"/>
    <col min="10245" max="10247" width="8.7109375" style="15" customWidth="1"/>
    <col min="10248" max="10248" width="10.7109375" style="15" customWidth="1"/>
    <col min="10249" max="10249" width="11.7109375" style="15" customWidth="1"/>
    <col min="10250" max="10250" width="11.42578125" style="15"/>
    <col min="10251" max="10251" width="14.140625" style="15" bestFit="1" customWidth="1"/>
    <col min="10252" max="10493" width="11.42578125" style="15"/>
    <col min="10494" max="10494" width="8.7109375" style="15" customWidth="1"/>
    <col min="10495" max="10495" width="7.28515625" style="15" customWidth="1"/>
    <col min="10496" max="10496" width="8.7109375" style="15" customWidth="1"/>
    <col min="10497" max="10497" width="7.140625" style="15" customWidth="1"/>
    <col min="10498" max="10498" width="8.7109375" style="15" customWidth="1"/>
    <col min="10499" max="10499" width="5.42578125" style="15" customWidth="1"/>
    <col min="10500" max="10500" width="7.7109375" style="15" customWidth="1"/>
    <col min="10501" max="10503" width="8.7109375" style="15" customWidth="1"/>
    <col min="10504" max="10504" width="10.7109375" style="15" customWidth="1"/>
    <col min="10505" max="10505" width="11.7109375" style="15" customWidth="1"/>
    <col min="10506" max="10506" width="11.42578125" style="15"/>
    <col min="10507" max="10507" width="14.140625" style="15" bestFit="1" customWidth="1"/>
    <col min="10508" max="10749" width="11.42578125" style="15"/>
    <col min="10750" max="10750" width="8.7109375" style="15" customWidth="1"/>
    <col min="10751" max="10751" width="7.28515625" style="15" customWidth="1"/>
    <col min="10752" max="10752" width="8.7109375" style="15" customWidth="1"/>
    <col min="10753" max="10753" width="7.140625" style="15" customWidth="1"/>
    <col min="10754" max="10754" width="8.7109375" style="15" customWidth="1"/>
    <col min="10755" max="10755" width="5.42578125" style="15" customWidth="1"/>
    <col min="10756" max="10756" width="7.7109375" style="15" customWidth="1"/>
    <col min="10757" max="10759" width="8.7109375" style="15" customWidth="1"/>
    <col min="10760" max="10760" width="10.7109375" style="15" customWidth="1"/>
    <col min="10761" max="10761" width="11.7109375" style="15" customWidth="1"/>
    <col min="10762" max="10762" width="11.42578125" style="15"/>
    <col min="10763" max="10763" width="14.140625" style="15" bestFit="1" customWidth="1"/>
    <col min="10764" max="11005" width="11.42578125" style="15"/>
    <col min="11006" max="11006" width="8.7109375" style="15" customWidth="1"/>
    <col min="11007" max="11007" width="7.28515625" style="15" customWidth="1"/>
    <col min="11008" max="11008" width="8.7109375" style="15" customWidth="1"/>
    <col min="11009" max="11009" width="7.140625" style="15" customWidth="1"/>
    <col min="11010" max="11010" width="8.7109375" style="15" customWidth="1"/>
    <col min="11011" max="11011" width="5.42578125" style="15" customWidth="1"/>
    <col min="11012" max="11012" width="7.7109375" style="15" customWidth="1"/>
    <col min="11013" max="11015" width="8.7109375" style="15" customWidth="1"/>
    <col min="11016" max="11016" width="10.7109375" style="15" customWidth="1"/>
    <col min="11017" max="11017" width="11.7109375" style="15" customWidth="1"/>
    <col min="11018" max="11018" width="11.42578125" style="15"/>
    <col min="11019" max="11019" width="14.140625" style="15" bestFit="1" customWidth="1"/>
    <col min="11020" max="11261" width="11.42578125" style="15"/>
    <col min="11262" max="11262" width="8.7109375" style="15" customWidth="1"/>
    <col min="11263" max="11263" width="7.28515625" style="15" customWidth="1"/>
    <col min="11264" max="11264" width="8.7109375" style="15" customWidth="1"/>
    <col min="11265" max="11265" width="7.140625" style="15" customWidth="1"/>
    <col min="11266" max="11266" width="8.7109375" style="15" customWidth="1"/>
    <col min="11267" max="11267" width="5.42578125" style="15" customWidth="1"/>
    <col min="11268" max="11268" width="7.7109375" style="15" customWidth="1"/>
    <col min="11269" max="11271" width="8.7109375" style="15" customWidth="1"/>
    <col min="11272" max="11272" width="10.7109375" style="15" customWidth="1"/>
    <col min="11273" max="11273" width="11.7109375" style="15" customWidth="1"/>
    <col min="11274" max="11274" width="11.42578125" style="15"/>
    <col min="11275" max="11275" width="14.140625" style="15" bestFit="1" customWidth="1"/>
    <col min="11276" max="11517" width="11.42578125" style="15"/>
    <col min="11518" max="11518" width="8.7109375" style="15" customWidth="1"/>
    <col min="11519" max="11519" width="7.28515625" style="15" customWidth="1"/>
    <col min="11520" max="11520" width="8.7109375" style="15" customWidth="1"/>
    <col min="11521" max="11521" width="7.140625" style="15" customWidth="1"/>
    <col min="11522" max="11522" width="8.7109375" style="15" customWidth="1"/>
    <col min="11523" max="11523" width="5.42578125" style="15" customWidth="1"/>
    <col min="11524" max="11524" width="7.7109375" style="15" customWidth="1"/>
    <col min="11525" max="11527" width="8.7109375" style="15" customWidth="1"/>
    <col min="11528" max="11528" width="10.7109375" style="15" customWidth="1"/>
    <col min="11529" max="11529" width="11.7109375" style="15" customWidth="1"/>
    <col min="11530" max="11530" width="11.42578125" style="15"/>
    <col min="11531" max="11531" width="14.140625" style="15" bestFit="1" customWidth="1"/>
    <col min="11532" max="11773" width="11.42578125" style="15"/>
    <col min="11774" max="11774" width="8.7109375" style="15" customWidth="1"/>
    <col min="11775" max="11775" width="7.28515625" style="15" customWidth="1"/>
    <col min="11776" max="11776" width="8.7109375" style="15" customWidth="1"/>
    <col min="11777" max="11777" width="7.140625" style="15" customWidth="1"/>
    <col min="11778" max="11778" width="8.7109375" style="15" customWidth="1"/>
    <col min="11779" max="11779" width="5.42578125" style="15" customWidth="1"/>
    <col min="11780" max="11780" width="7.7109375" style="15" customWidth="1"/>
    <col min="11781" max="11783" width="8.7109375" style="15" customWidth="1"/>
    <col min="11784" max="11784" width="10.7109375" style="15" customWidth="1"/>
    <col min="11785" max="11785" width="11.7109375" style="15" customWidth="1"/>
    <col min="11786" max="11786" width="11.42578125" style="15"/>
    <col min="11787" max="11787" width="14.140625" style="15" bestFit="1" customWidth="1"/>
    <col min="11788" max="12029" width="11.42578125" style="15"/>
    <col min="12030" max="12030" width="8.7109375" style="15" customWidth="1"/>
    <col min="12031" max="12031" width="7.28515625" style="15" customWidth="1"/>
    <col min="12032" max="12032" width="8.7109375" style="15" customWidth="1"/>
    <col min="12033" max="12033" width="7.140625" style="15" customWidth="1"/>
    <col min="12034" max="12034" width="8.7109375" style="15" customWidth="1"/>
    <col min="12035" max="12035" width="5.42578125" style="15" customWidth="1"/>
    <col min="12036" max="12036" width="7.7109375" style="15" customWidth="1"/>
    <col min="12037" max="12039" width="8.7109375" style="15" customWidth="1"/>
    <col min="12040" max="12040" width="10.7109375" style="15" customWidth="1"/>
    <col min="12041" max="12041" width="11.7109375" style="15" customWidth="1"/>
    <col min="12042" max="12042" width="11.42578125" style="15"/>
    <col min="12043" max="12043" width="14.140625" style="15" bestFit="1" customWidth="1"/>
    <col min="12044" max="12285" width="11.42578125" style="15"/>
    <col min="12286" max="12286" width="8.7109375" style="15" customWidth="1"/>
    <col min="12287" max="12287" width="7.28515625" style="15" customWidth="1"/>
    <col min="12288" max="12288" width="8.7109375" style="15" customWidth="1"/>
    <col min="12289" max="12289" width="7.140625" style="15" customWidth="1"/>
    <col min="12290" max="12290" width="8.7109375" style="15" customWidth="1"/>
    <col min="12291" max="12291" width="5.42578125" style="15" customWidth="1"/>
    <col min="12292" max="12292" width="7.7109375" style="15" customWidth="1"/>
    <col min="12293" max="12295" width="8.7109375" style="15" customWidth="1"/>
    <col min="12296" max="12296" width="10.7109375" style="15" customWidth="1"/>
    <col min="12297" max="12297" width="11.7109375" style="15" customWidth="1"/>
    <col min="12298" max="12298" width="11.42578125" style="15"/>
    <col min="12299" max="12299" width="14.140625" style="15" bestFit="1" customWidth="1"/>
    <col min="12300" max="12541" width="11.42578125" style="15"/>
    <col min="12542" max="12542" width="8.7109375" style="15" customWidth="1"/>
    <col min="12543" max="12543" width="7.28515625" style="15" customWidth="1"/>
    <col min="12544" max="12544" width="8.7109375" style="15" customWidth="1"/>
    <col min="12545" max="12545" width="7.140625" style="15" customWidth="1"/>
    <col min="12546" max="12546" width="8.7109375" style="15" customWidth="1"/>
    <col min="12547" max="12547" width="5.42578125" style="15" customWidth="1"/>
    <col min="12548" max="12548" width="7.7109375" style="15" customWidth="1"/>
    <col min="12549" max="12551" width="8.7109375" style="15" customWidth="1"/>
    <col min="12552" max="12552" width="10.7109375" style="15" customWidth="1"/>
    <col min="12553" max="12553" width="11.7109375" style="15" customWidth="1"/>
    <col min="12554" max="12554" width="11.42578125" style="15"/>
    <col min="12555" max="12555" width="14.140625" style="15" bestFit="1" customWidth="1"/>
    <col min="12556" max="12797" width="11.42578125" style="15"/>
    <col min="12798" max="12798" width="8.7109375" style="15" customWidth="1"/>
    <col min="12799" max="12799" width="7.28515625" style="15" customWidth="1"/>
    <col min="12800" max="12800" width="8.7109375" style="15" customWidth="1"/>
    <col min="12801" max="12801" width="7.140625" style="15" customWidth="1"/>
    <col min="12802" max="12802" width="8.7109375" style="15" customWidth="1"/>
    <col min="12803" max="12803" width="5.42578125" style="15" customWidth="1"/>
    <col min="12804" max="12804" width="7.7109375" style="15" customWidth="1"/>
    <col min="12805" max="12807" width="8.7109375" style="15" customWidth="1"/>
    <col min="12808" max="12808" width="10.7109375" style="15" customWidth="1"/>
    <col min="12809" max="12809" width="11.7109375" style="15" customWidth="1"/>
    <col min="12810" max="12810" width="11.42578125" style="15"/>
    <col min="12811" max="12811" width="14.140625" style="15" bestFit="1" customWidth="1"/>
    <col min="12812" max="13053" width="11.42578125" style="15"/>
    <col min="13054" max="13054" width="8.7109375" style="15" customWidth="1"/>
    <col min="13055" max="13055" width="7.28515625" style="15" customWidth="1"/>
    <col min="13056" max="13056" width="8.7109375" style="15" customWidth="1"/>
    <col min="13057" max="13057" width="7.140625" style="15" customWidth="1"/>
    <col min="13058" max="13058" width="8.7109375" style="15" customWidth="1"/>
    <col min="13059" max="13059" width="5.42578125" style="15" customWidth="1"/>
    <col min="13060" max="13060" width="7.7109375" style="15" customWidth="1"/>
    <col min="13061" max="13063" width="8.7109375" style="15" customWidth="1"/>
    <col min="13064" max="13064" width="10.7109375" style="15" customWidth="1"/>
    <col min="13065" max="13065" width="11.7109375" style="15" customWidth="1"/>
    <col min="13066" max="13066" width="11.42578125" style="15"/>
    <col min="13067" max="13067" width="14.140625" style="15" bestFit="1" customWidth="1"/>
    <col min="13068" max="13309" width="11.42578125" style="15"/>
    <col min="13310" max="13310" width="8.7109375" style="15" customWidth="1"/>
    <col min="13311" max="13311" width="7.28515625" style="15" customWidth="1"/>
    <col min="13312" max="13312" width="8.7109375" style="15" customWidth="1"/>
    <col min="13313" max="13313" width="7.140625" style="15" customWidth="1"/>
    <col min="13314" max="13314" width="8.7109375" style="15" customWidth="1"/>
    <col min="13315" max="13315" width="5.42578125" style="15" customWidth="1"/>
    <col min="13316" max="13316" width="7.7109375" style="15" customWidth="1"/>
    <col min="13317" max="13319" width="8.7109375" style="15" customWidth="1"/>
    <col min="13320" max="13320" width="10.7109375" style="15" customWidth="1"/>
    <col min="13321" max="13321" width="11.7109375" style="15" customWidth="1"/>
    <col min="13322" max="13322" width="11.42578125" style="15"/>
    <col min="13323" max="13323" width="14.140625" style="15" bestFit="1" customWidth="1"/>
    <col min="13324" max="13565" width="11.42578125" style="15"/>
    <col min="13566" max="13566" width="8.7109375" style="15" customWidth="1"/>
    <col min="13567" max="13567" width="7.28515625" style="15" customWidth="1"/>
    <col min="13568" max="13568" width="8.7109375" style="15" customWidth="1"/>
    <col min="13569" max="13569" width="7.140625" style="15" customWidth="1"/>
    <col min="13570" max="13570" width="8.7109375" style="15" customWidth="1"/>
    <col min="13571" max="13571" width="5.42578125" style="15" customWidth="1"/>
    <col min="13572" max="13572" width="7.7109375" style="15" customWidth="1"/>
    <col min="13573" max="13575" width="8.7109375" style="15" customWidth="1"/>
    <col min="13576" max="13576" width="10.7109375" style="15" customWidth="1"/>
    <col min="13577" max="13577" width="11.7109375" style="15" customWidth="1"/>
    <col min="13578" max="13578" width="11.42578125" style="15"/>
    <col min="13579" max="13579" width="14.140625" style="15" bestFit="1" customWidth="1"/>
    <col min="13580" max="13821" width="11.42578125" style="15"/>
    <col min="13822" max="13822" width="8.7109375" style="15" customWidth="1"/>
    <col min="13823" max="13823" width="7.28515625" style="15" customWidth="1"/>
    <col min="13824" max="13824" width="8.7109375" style="15" customWidth="1"/>
    <col min="13825" max="13825" width="7.140625" style="15" customWidth="1"/>
    <col min="13826" max="13826" width="8.7109375" style="15" customWidth="1"/>
    <col min="13827" max="13827" width="5.42578125" style="15" customWidth="1"/>
    <col min="13828" max="13828" width="7.7109375" style="15" customWidth="1"/>
    <col min="13829" max="13831" width="8.7109375" style="15" customWidth="1"/>
    <col min="13832" max="13832" width="10.7109375" style="15" customWidth="1"/>
    <col min="13833" max="13833" width="11.7109375" style="15" customWidth="1"/>
    <col min="13834" max="13834" width="11.42578125" style="15"/>
    <col min="13835" max="13835" width="14.140625" style="15" bestFit="1" customWidth="1"/>
    <col min="13836" max="14077" width="11.42578125" style="15"/>
    <col min="14078" max="14078" width="8.7109375" style="15" customWidth="1"/>
    <col min="14079" max="14079" width="7.28515625" style="15" customWidth="1"/>
    <col min="14080" max="14080" width="8.7109375" style="15" customWidth="1"/>
    <col min="14081" max="14081" width="7.140625" style="15" customWidth="1"/>
    <col min="14082" max="14082" width="8.7109375" style="15" customWidth="1"/>
    <col min="14083" max="14083" width="5.42578125" style="15" customWidth="1"/>
    <col min="14084" max="14084" width="7.7109375" style="15" customWidth="1"/>
    <col min="14085" max="14087" width="8.7109375" style="15" customWidth="1"/>
    <col min="14088" max="14088" width="10.7109375" style="15" customWidth="1"/>
    <col min="14089" max="14089" width="11.7109375" style="15" customWidth="1"/>
    <col min="14090" max="14090" width="11.42578125" style="15"/>
    <col min="14091" max="14091" width="14.140625" style="15" bestFit="1" customWidth="1"/>
    <col min="14092" max="14333" width="11.42578125" style="15"/>
    <col min="14334" max="14334" width="8.7109375" style="15" customWidth="1"/>
    <col min="14335" max="14335" width="7.28515625" style="15" customWidth="1"/>
    <col min="14336" max="14336" width="8.7109375" style="15" customWidth="1"/>
    <col min="14337" max="14337" width="7.140625" style="15" customWidth="1"/>
    <col min="14338" max="14338" width="8.7109375" style="15" customWidth="1"/>
    <col min="14339" max="14339" width="5.42578125" style="15" customWidth="1"/>
    <col min="14340" max="14340" width="7.7109375" style="15" customWidth="1"/>
    <col min="14341" max="14343" width="8.7109375" style="15" customWidth="1"/>
    <col min="14344" max="14344" width="10.7109375" style="15" customWidth="1"/>
    <col min="14345" max="14345" width="11.7109375" style="15" customWidth="1"/>
    <col min="14346" max="14346" width="11.42578125" style="15"/>
    <col min="14347" max="14347" width="14.140625" style="15" bestFit="1" customWidth="1"/>
    <col min="14348" max="14589" width="11.42578125" style="15"/>
    <col min="14590" max="14590" width="8.7109375" style="15" customWidth="1"/>
    <col min="14591" max="14591" width="7.28515625" style="15" customWidth="1"/>
    <col min="14592" max="14592" width="8.7109375" style="15" customWidth="1"/>
    <col min="14593" max="14593" width="7.140625" style="15" customWidth="1"/>
    <col min="14594" max="14594" width="8.7109375" style="15" customWidth="1"/>
    <col min="14595" max="14595" width="5.42578125" style="15" customWidth="1"/>
    <col min="14596" max="14596" width="7.7109375" style="15" customWidth="1"/>
    <col min="14597" max="14599" width="8.7109375" style="15" customWidth="1"/>
    <col min="14600" max="14600" width="10.7109375" style="15" customWidth="1"/>
    <col min="14601" max="14601" width="11.7109375" style="15" customWidth="1"/>
    <col min="14602" max="14602" width="11.42578125" style="15"/>
    <col min="14603" max="14603" width="14.140625" style="15" bestFit="1" customWidth="1"/>
    <col min="14604" max="14845" width="11.42578125" style="15"/>
    <col min="14846" max="14846" width="8.7109375" style="15" customWidth="1"/>
    <col min="14847" max="14847" width="7.28515625" style="15" customWidth="1"/>
    <col min="14848" max="14848" width="8.7109375" style="15" customWidth="1"/>
    <col min="14849" max="14849" width="7.140625" style="15" customWidth="1"/>
    <col min="14850" max="14850" width="8.7109375" style="15" customWidth="1"/>
    <col min="14851" max="14851" width="5.42578125" style="15" customWidth="1"/>
    <col min="14852" max="14852" width="7.7109375" style="15" customWidth="1"/>
    <col min="14853" max="14855" width="8.7109375" style="15" customWidth="1"/>
    <col min="14856" max="14856" width="10.7109375" style="15" customWidth="1"/>
    <col min="14857" max="14857" width="11.7109375" style="15" customWidth="1"/>
    <col min="14858" max="14858" width="11.42578125" style="15"/>
    <col min="14859" max="14859" width="14.140625" style="15" bestFit="1" customWidth="1"/>
    <col min="14860" max="15101" width="11.42578125" style="15"/>
    <col min="15102" max="15102" width="8.7109375" style="15" customWidth="1"/>
    <col min="15103" max="15103" width="7.28515625" style="15" customWidth="1"/>
    <col min="15104" max="15104" width="8.7109375" style="15" customWidth="1"/>
    <col min="15105" max="15105" width="7.140625" style="15" customWidth="1"/>
    <col min="15106" max="15106" width="8.7109375" style="15" customWidth="1"/>
    <col min="15107" max="15107" width="5.42578125" style="15" customWidth="1"/>
    <col min="15108" max="15108" width="7.7109375" style="15" customWidth="1"/>
    <col min="15109" max="15111" width="8.7109375" style="15" customWidth="1"/>
    <col min="15112" max="15112" width="10.7109375" style="15" customWidth="1"/>
    <col min="15113" max="15113" width="11.7109375" style="15" customWidth="1"/>
    <col min="15114" max="15114" width="11.42578125" style="15"/>
    <col min="15115" max="15115" width="14.140625" style="15" bestFit="1" customWidth="1"/>
    <col min="15116" max="15357" width="11.42578125" style="15"/>
    <col min="15358" max="15358" width="8.7109375" style="15" customWidth="1"/>
    <col min="15359" max="15359" width="7.28515625" style="15" customWidth="1"/>
    <col min="15360" max="15360" width="8.7109375" style="15" customWidth="1"/>
    <col min="15361" max="15361" width="7.140625" style="15" customWidth="1"/>
    <col min="15362" max="15362" width="8.7109375" style="15" customWidth="1"/>
    <col min="15363" max="15363" width="5.42578125" style="15" customWidth="1"/>
    <col min="15364" max="15364" width="7.7109375" style="15" customWidth="1"/>
    <col min="15365" max="15367" width="8.7109375" style="15" customWidth="1"/>
    <col min="15368" max="15368" width="10.7109375" style="15" customWidth="1"/>
    <col min="15369" max="15369" width="11.7109375" style="15" customWidth="1"/>
    <col min="15370" max="15370" width="11.42578125" style="15"/>
    <col min="15371" max="15371" width="14.140625" style="15" bestFit="1" customWidth="1"/>
    <col min="15372" max="15613" width="11.42578125" style="15"/>
    <col min="15614" max="15614" width="8.7109375" style="15" customWidth="1"/>
    <col min="15615" max="15615" width="7.28515625" style="15" customWidth="1"/>
    <col min="15616" max="15616" width="8.7109375" style="15" customWidth="1"/>
    <col min="15617" max="15617" width="7.140625" style="15" customWidth="1"/>
    <col min="15618" max="15618" width="8.7109375" style="15" customWidth="1"/>
    <col min="15619" max="15619" width="5.42578125" style="15" customWidth="1"/>
    <col min="15620" max="15620" width="7.7109375" style="15" customWidth="1"/>
    <col min="15621" max="15623" width="8.7109375" style="15" customWidth="1"/>
    <col min="15624" max="15624" width="10.7109375" style="15" customWidth="1"/>
    <col min="15625" max="15625" width="11.7109375" style="15" customWidth="1"/>
    <col min="15626" max="15626" width="11.42578125" style="15"/>
    <col min="15627" max="15627" width="14.140625" style="15" bestFit="1" customWidth="1"/>
    <col min="15628" max="15869" width="11.42578125" style="15"/>
    <col min="15870" max="15870" width="8.7109375" style="15" customWidth="1"/>
    <col min="15871" max="15871" width="7.28515625" style="15" customWidth="1"/>
    <col min="15872" max="15872" width="8.7109375" style="15" customWidth="1"/>
    <col min="15873" max="15873" width="7.140625" style="15" customWidth="1"/>
    <col min="15874" max="15874" width="8.7109375" style="15" customWidth="1"/>
    <col min="15875" max="15875" width="5.42578125" style="15" customWidth="1"/>
    <col min="15876" max="15876" width="7.7109375" style="15" customWidth="1"/>
    <col min="15877" max="15879" width="8.7109375" style="15" customWidth="1"/>
    <col min="15880" max="15880" width="10.7109375" style="15" customWidth="1"/>
    <col min="15881" max="15881" width="11.7109375" style="15" customWidth="1"/>
    <col min="15882" max="15882" width="11.42578125" style="15"/>
    <col min="15883" max="15883" width="14.140625" style="15" bestFit="1" customWidth="1"/>
    <col min="15884" max="16125" width="11.42578125" style="15"/>
    <col min="16126" max="16126" width="8.7109375" style="15" customWidth="1"/>
    <col min="16127" max="16127" width="7.28515625" style="15" customWidth="1"/>
    <col min="16128" max="16128" width="8.7109375" style="15" customWidth="1"/>
    <col min="16129" max="16129" width="7.140625" style="15" customWidth="1"/>
    <col min="16130" max="16130" width="8.7109375" style="15" customWidth="1"/>
    <col min="16131" max="16131" width="5.42578125" style="15" customWidth="1"/>
    <col min="16132" max="16132" width="7.7109375" style="15" customWidth="1"/>
    <col min="16133" max="16135" width="8.7109375" style="15" customWidth="1"/>
    <col min="16136" max="16136" width="10.7109375" style="15" customWidth="1"/>
    <col min="16137" max="16137" width="11.7109375" style="15" customWidth="1"/>
    <col min="16138" max="16138" width="11.42578125" style="15"/>
    <col min="16139" max="16139" width="14.140625" style="15" bestFit="1" customWidth="1"/>
    <col min="16140" max="16384" width="11.42578125" style="15"/>
  </cols>
  <sheetData>
    <row r="1" spans="1:12" ht="15.75" customHeight="1" x14ac:dyDescent="0.2">
      <c r="A1" s="542"/>
      <c r="B1" s="542"/>
      <c r="C1" s="542"/>
      <c r="D1" s="549" t="s">
        <v>0</v>
      </c>
      <c r="E1" s="549"/>
      <c r="F1" s="549"/>
      <c r="G1" s="549"/>
      <c r="H1" s="549"/>
      <c r="I1" s="549"/>
      <c r="J1" s="550" t="s">
        <v>1</v>
      </c>
      <c r="K1" s="550"/>
      <c r="L1" s="550"/>
    </row>
    <row r="2" spans="1:12" ht="15.75" customHeight="1" x14ac:dyDescent="0.2">
      <c r="A2" s="542"/>
      <c r="B2" s="542"/>
      <c r="C2" s="542"/>
      <c r="D2" s="549"/>
      <c r="E2" s="549"/>
      <c r="F2" s="549"/>
      <c r="G2" s="549"/>
      <c r="H2" s="549"/>
      <c r="I2" s="549"/>
      <c r="J2" s="550"/>
      <c r="K2" s="550"/>
      <c r="L2" s="550"/>
    </row>
    <row r="3" spans="1:12" ht="15.75" customHeight="1" x14ac:dyDescent="0.2">
      <c r="A3" s="542"/>
      <c r="B3" s="542"/>
      <c r="C3" s="542"/>
      <c r="D3" s="549"/>
      <c r="E3" s="549"/>
      <c r="F3" s="549"/>
      <c r="G3" s="549"/>
      <c r="H3" s="549"/>
      <c r="I3" s="549"/>
      <c r="J3" s="550"/>
      <c r="K3" s="550"/>
      <c r="L3" s="550"/>
    </row>
    <row r="4" spans="1:12" ht="3" customHeight="1" x14ac:dyDescent="0.2">
      <c r="A4" s="16"/>
      <c r="B4" s="16"/>
      <c r="C4" s="16"/>
      <c r="D4" s="16"/>
    </row>
    <row r="5" spans="1:12" ht="18" x14ac:dyDescent="0.2">
      <c r="A5" s="579" t="s">
        <v>2</v>
      </c>
      <c r="B5" s="580"/>
      <c r="C5" s="580"/>
      <c r="D5" s="580"/>
      <c r="E5" s="580"/>
      <c r="F5" s="580"/>
      <c r="G5" s="580"/>
      <c r="H5" s="580"/>
      <c r="I5" s="580"/>
      <c r="J5" s="580"/>
      <c r="K5" s="580"/>
      <c r="L5" s="581"/>
    </row>
    <row r="6" spans="1:12" ht="5.25" customHeight="1" x14ac:dyDescent="0.2"/>
    <row r="7" spans="1:12" ht="12.75" x14ac:dyDescent="0.2">
      <c r="A7" s="560" t="s">
        <v>3</v>
      </c>
      <c r="B7" s="561"/>
      <c r="C7" s="561"/>
      <c r="D7" s="561"/>
      <c r="E7" s="561"/>
      <c r="F7" s="561"/>
      <c r="G7" s="561"/>
      <c r="H7" s="561"/>
      <c r="I7" s="561"/>
      <c r="J7" s="561"/>
      <c r="K7" s="561"/>
      <c r="L7" s="562"/>
    </row>
    <row r="8" spans="1:12" ht="15" customHeight="1" x14ac:dyDescent="0.2">
      <c r="A8" s="17" t="s">
        <v>4</v>
      </c>
      <c r="B8" s="589" t="s">
        <v>5</v>
      </c>
      <c r="C8" s="590"/>
      <c r="D8" s="590"/>
      <c r="E8" s="590"/>
      <c r="F8" s="591"/>
      <c r="G8" s="513" t="s">
        <v>6</v>
      </c>
      <c r="H8" s="513"/>
      <c r="I8" s="513" t="s">
        <v>7</v>
      </c>
      <c r="J8" s="513"/>
      <c r="K8" s="555" t="s">
        <v>8</v>
      </c>
      <c r="L8" s="555"/>
    </row>
    <row r="9" spans="1:12" ht="16.5" customHeight="1" x14ac:dyDescent="0.2">
      <c r="A9" s="19" t="s">
        <v>9</v>
      </c>
      <c r="B9" s="569">
        <f ca="1">+TODAY()</f>
        <v>46175</v>
      </c>
      <c r="C9" s="570"/>
      <c r="D9" s="20" t="s">
        <v>10</v>
      </c>
      <c r="E9" s="608">
        <v>1</v>
      </c>
      <c r="F9" s="609"/>
      <c r="G9" s="513"/>
      <c r="H9" s="513"/>
      <c r="I9" s="513" t="s">
        <v>11</v>
      </c>
      <c r="J9" s="513"/>
      <c r="K9" s="555" t="s">
        <v>12</v>
      </c>
      <c r="L9" s="555"/>
    </row>
    <row r="10" spans="1:12" ht="19.5" customHeight="1" x14ac:dyDescent="0.2">
      <c r="A10" s="21" t="s">
        <v>13</v>
      </c>
      <c r="B10" s="557" t="s">
        <v>14</v>
      </c>
      <c r="C10" s="557"/>
      <c r="D10" s="557"/>
      <c r="E10" s="557"/>
      <c r="F10" s="557"/>
      <c r="G10" s="577" t="s">
        <v>15</v>
      </c>
      <c r="H10" s="513"/>
      <c r="I10" s="565" t="s">
        <v>16</v>
      </c>
      <c r="J10" s="565"/>
      <c r="K10" s="509" t="s">
        <v>17</v>
      </c>
      <c r="L10" s="509"/>
    </row>
    <row r="11" spans="1:12" ht="18.75" customHeight="1" x14ac:dyDescent="0.2">
      <c r="A11" s="513" t="s">
        <v>18</v>
      </c>
      <c r="B11" s="556" t="s">
        <v>19</v>
      </c>
      <c r="C11" s="556"/>
      <c r="D11" s="558" t="s">
        <v>20</v>
      </c>
      <c r="E11" s="558"/>
      <c r="F11" s="558"/>
      <c r="G11" s="513"/>
      <c r="H11" s="513"/>
      <c r="I11" s="578" t="s">
        <v>21</v>
      </c>
      <c r="J11" s="578"/>
      <c r="K11" s="509" t="s">
        <v>22</v>
      </c>
      <c r="L11" s="509"/>
    </row>
    <row r="12" spans="1:12" ht="21" customHeight="1" x14ac:dyDescent="0.2">
      <c r="A12" s="513"/>
      <c r="B12" s="551" t="s">
        <v>23</v>
      </c>
      <c r="C12" s="551"/>
      <c r="D12" s="515" t="s">
        <v>24</v>
      </c>
      <c r="E12" s="515"/>
      <c r="F12" s="515"/>
      <c r="G12" s="513"/>
      <c r="H12" s="513"/>
      <c r="I12" s="565" t="s">
        <v>25</v>
      </c>
      <c r="J12" s="565"/>
      <c r="K12" s="509">
        <v>45291</v>
      </c>
      <c r="L12" s="509"/>
    </row>
    <row r="13" spans="1:12" ht="21" customHeight="1" x14ac:dyDescent="0.2">
      <c r="A13" s="17" t="s">
        <v>26</v>
      </c>
      <c r="B13" s="566" t="s">
        <v>27</v>
      </c>
      <c r="C13" s="566"/>
      <c r="D13" s="566"/>
      <c r="E13" s="566"/>
      <c r="F13" s="566"/>
      <c r="G13" s="513"/>
      <c r="H13" s="513"/>
      <c r="I13" s="565" t="s">
        <v>28</v>
      </c>
      <c r="J13" s="565"/>
      <c r="K13" s="509">
        <v>45291</v>
      </c>
      <c r="L13" s="509"/>
    </row>
    <row r="14" spans="1:12" ht="15" customHeight="1" x14ac:dyDescent="0.2">
      <c r="A14" s="513" t="s">
        <v>29</v>
      </c>
      <c r="B14" s="551" t="s">
        <v>30</v>
      </c>
      <c r="C14" s="551"/>
      <c r="D14" s="592" t="s">
        <v>31</v>
      </c>
      <c r="E14" s="593"/>
      <c r="F14" s="594"/>
      <c r="G14" s="513" t="s">
        <v>32</v>
      </c>
      <c r="H14" s="513"/>
      <c r="I14" s="513"/>
      <c r="J14" s="547">
        <v>45291</v>
      </c>
      <c r="K14" s="548"/>
      <c r="L14" s="548"/>
    </row>
    <row r="15" spans="1:12" ht="15" customHeight="1" x14ac:dyDescent="0.2">
      <c r="A15" s="513"/>
      <c r="B15" s="551" t="s">
        <v>33</v>
      </c>
      <c r="C15" s="551"/>
      <c r="D15" s="595">
        <v>800090427</v>
      </c>
      <c r="E15" s="593"/>
      <c r="F15" s="594"/>
      <c r="G15" s="513" t="s">
        <v>34</v>
      </c>
      <c r="H15" s="513"/>
      <c r="I15" s="513"/>
      <c r="J15" s="547">
        <v>45291</v>
      </c>
      <c r="K15" s="548"/>
      <c r="L15" s="548"/>
    </row>
    <row r="16" spans="1:12" ht="13.5" customHeight="1" x14ac:dyDescent="0.2">
      <c r="A16" s="513" t="s">
        <v>35</v>
      </c>
      <c r="B16" s="513"/>
      <c r="C16" s="513"/>
      <c r="D16" s="566" t="s">
        <v>36</v>
      </c>
      <c r="E16" s="566"/>
      <c r="F16" s="566"/>
      <c r="G16" s="513" t="s">
        <v>37</v>
      </c>
      <c r="H16" s="513"/>
      <c r="I16" s="513"/>
      <c r="J16" s="543">
        <v>60000000</v>
      </c>
      <c r="K16" s="543"/>
      <c r="L16" s="543"/>
    </row>
    <row r="17" spans="1:12" ht="15" customHeight="1" x14ac:dyDescent="0.2">
      <c r="A17" s="631" t="s">
        <v>38</v>
      </c>
      <c r="B17" s="631"/>
      <c r="C17" s="631"/>
      <c r="D17" s="553" t="s">
        <v>39</v>
      </c>
      <c r="E17" s="553"/>
      <c r="F17" s="553"/>
      <c r="G17" s="584" t="s">
        <v>40</v>
      </c>
      <c r="H17" s="584"/>
      <c r="I17" s="585"/>
      <c r="J17" s="554">
        <f>+J16+E42</f>
        <v>60000000</v>
      </c>
      <c r="K17" s="554"/>
      <c r="L17" s="554"/>
    </row>
    <row r="18" spans="1:12" ht="15.75" customHeight="1" x14ac:dyDescent="0.2">
      <c r="A18" s="639" t="s">
        <v>41</v>
      </c>
      <c r="B18" s="640"/>
      <c r="C18" s="640"/>
      <c r="D18" s="149" t="s">
        <v>42</v>
      </c>
      <c r="E18" s="150"/>
      <c r="F18" s="151" t="s">
        <v>43</v>
      </c>
      <c r="G18" s="596" t="s">
        <v>44</v>
      </c>
      <c r="H18" s="599" t="s">
        <v>45</v>
      </c>
      <c r="I18" s="599"/>
      <c r="J18" s="567">
        <v>0</v>
      </c>
      <c r="K18" s="567"/>
      <c r="L18" s="568"/>
    </row>
    <row r="19" spans="1:12" ht="15.75" customHeight="1" x14ac:dyDescent="0.2">
      <c r="A19" s="563" t="s">
        <v>46</v>
      </c>
      <c r="B19" s="571"/>
      <c r="C19" s="572"/>
      <c r="D19" s="572"/>
      <c r="E19" s="572"/>
      <c r="F19" s="573"/>
      <c r="G19" s="597"/>
      <c r="H19" s="559" t="s">
        <v>47</v>
      </c>
      <c r="I19" s="559"/>
      <c r="J19" s="567">
        <v>0</v>
      </c>
      <c r="K19" s="567"/>
      <c r="L19" s="568"/>
    </row>
    <row r="20" spans="1:12" ht="55.5" customHeight="1" x14ac:dyDescent="0.2">
      <c r="A20" s="564"/>
      <c r="B20" s="574"/>
      <c r="C20" s="575"/>
      <c r="D20" s="575"/>
      <c r="E20" s="575"/>
      <c r="F20" s="576"/>
      <c r="G20" s="598"/>
      <c r="H20" s="559" t="s">
        <v>48</v>
      </c>
      <c r="I20" s="559"/>
      <c r="J20" s="567">
        <v>0</v>
      </c>
      <c r="K20" s="567"/>
      <c r="L20" s="568"/>
    </row>
    <row r="21" spans="1:12" ht="48" customHeight="1" x14ac:dyDescent="0.2">
      <c r="A21" s="140" t="s">
        <v>49</v>
      </c>
      <c r="B21" s="586" t="s">
        <v>50</v>
      </c>
      <c r="C21" s="586"/>
      <c r="D21" s="586"/>
      <c r="E21" s="586"/>
      <c r="F21" s="586"/>
      <c r="G21" s="586"/>
      <c r="H21" s="587"/>
      <c r="I21" s="587"/>
      <c r="J21" s="148" t="s">
        <v>51</v>
      </c>
      <c r="K21" s="588" t="s">
        <v>52</v>
      </c>
      <c r="L21" s="588"/>
    </row>
    <row r="22" spans="1:12" ht="3" customHeight="1" x14ac:dyDescent="0.2">
      <c r="A22" s="27"/>
      <c r="B22" s="28"/>
      <c r="C22" s="28"/>
      <c r="D22" s="28"/>
      <c r="E22" s="28"/>
      <c r="F22" s="28"/>
      <c r="G22" s="27"/>
      <c r="H22" s="27"/>
      <c r="I22" s="27"/>
      <c r="J22" s="27"/>
      <c r="K22" s="27"/>
      <c r="L22" s="27"/>
    </row>
    <row r="23" spans="1:12" ht="13.35" customHeight="1" x14ac:dyDescent="0.2">
      <c r="A23" s="658" t="s">
        <v>53</v>
      </c>
      <c r="B23" s="515" t="s">
        <v>54</v>
      </c>
      <c r="C23" s="516"/>
      <c r="D23" s="637" t="s">
        <v>55</v>
      </c>
      <c r="E23" s="637"/>
      <c r="F23" s="601" t="s">
        <v>56</v>
      </c>
      <c r="G23" s="514"/>
      <c r="H23" s="585" t="s">
        <v>57</v>
      </c>
      <c r="I23" s="661"/>
      <c r="J23" s="661"/>
      <c r="K23" s="661"/>
      <c r="L23" s="662"/>
    </row>
    <row r="24" spans="1:12" ht="11.25" customHeight="1" x14ac:dyDescent="0.2">
      <c r="A24" s="659"/>
      <c r="B24" s="517"/>
      <c r="C24" s="518"/>
      <c r="D24" s="660"/>
      <c r="E24" s="660"/>
      <c r="F24" s="92" t="s">
        <v>58</v>
      </c>
      <c r="G24" s="26" t="s">
        <v>59</v>
      </c>
      <c r="H24" s="663"/>
      <c r="I24" s="664"/>
      <c r="J24" s="664"/>
      <c r="K24" s="664"/>
      <c r="L24" s="665"/>
    </row>
    <row r="25" spans="1:12" ht="15.75" customHeight="1" x14ac:dyDescent="0.2">
      <c r="A25" s="681" t="s">
        <v>60</v>
      </c>
      <c r="B25" s="683">
        <v>45166</v>
      </c>
      <c r="C25" s="684"/>
      <c r="D25" s="687" t="s">
        <v>61</v>
      </c>
      <c r="E25" s="688"/>
      <c r="F25" s="138">
        <v>45156</v>
      </c>
      <c r="G25" s="139">
        <v>45473</v>
      </c>
      <c r="H25" s="600" t="s">
        <v>62</v>
      </c>
      <c r="I25" s="600"/>
      <c r="J25" s="600"/>
      <c r="K25" s="600"/>
      <c r="L25" s="600"/>
    </row>
    <row r="26" spans="1:12" ht="15.75" customHeight="1" x14ac:dyDescent="0.2">
      <c r="A26" s="682"/>
      <c r="B26" s="685"/>
      <c r="C26" s="686"/>
      <c r="D26" s="689"/>
      <c r="E26" s="690"/>
      <c r="F26" s="138">
        <v>45156</v>
      </c>
      <c r="G26" s="139">
        <v>46387</v>
      </c>
      <c r="H26" s="600" t="s">
        <v>63</v>
      </c>
      <c r="I26" s="600"/>
      <c r="J26" s="600"/>
      <c r="K26" s="600"/>
      <c r="L26" s="600"/>
    </row>
    <row r="27" spans="1:12" ht="15.75" customHeight="1" x14ac:dyDescent="0.2">
      <c r="A27" s="682"/>
      <c r="B27" s="685"/>
      <c r="C27" s="686"/>
      <c r="D27" s="689"/>
      <c r="E27" s="690"/>
      <c r="F27" s="138">
        <v>45156</v>
      </c>
      <c r="G27" s="139">
        <v>45473</v>
      </c>
      <c r="H27" s="600" t="s">
        <v>64</v>
      </c>
      <c r="I27" s="600"/>
      <c r="J27" s="600"/>
      <c r="K27" s="600"/>
      <c r="L27" s="600"/>
    </row>
    <row r="28" spans="1:12" ht="15.75" customHeight="1" x14ac:dyDescent="0.2">
      <c r="A28" s="682"/>
      <c r="B28" s="685"/>
      <c r="C28" s="686"/>
      <c r="D28" s="691"/>
      <c r="E28" s="624"/>
      <c r="F28" s="138">
        <v>45156</v>
      </c>
      <c r="G28" s="139">
        <v>45473</v>
      </c>
      <c r="H28" s="692" t="s">
        <v>65</v>
      </c>
      <c r="I28" s="693"/>
      <c r="J28" s="693"/>
      <c r="K28" s="693"/>
      <c r="L28" s="693"/>
    </row>
    <row r="29" spans="1:12" x14ac:dyDescent="0.2">
      <c r="A29" s="641" t="s">
        <v>66</v>
      </c>
      <c r="B29" s="642"/>
      <c r="C29" s="642"/>
      <c r="D29" s="642"/>
      <c r="E29" s="642"/>
      <c r="F29" s="642"/>
      <c r="G29" s="642"/>
      <c r="H29" s="642"/>
      <c r="I29" s="642"/>
      <c r="J29" s="642"/>
      <c r="K29" s="642"/>
      <c r="L29" s="643"/>
    </row>
    <row r="30" spans="1:12" ht="12.75" customHeight="1" x14ac:dyDescent="0.2">
      <c r="A30" s="513" t="s">
        <v>67</v>
      </c>
      <c r="B30" s="513"/>
      <c r="C30" s="513"/>
      <c r="D30" s="17" t="s">
        <v>68</v>
      </c>
      <c r="E30" s="656" t="s">
        <v>69</v>
      </c>
      <c r="F30" s="657"/>
      <c r="G30" s="657"/>
      <c r="H30" s="657"/>
      <c r="I30" s="657"/>
      <c r="J30" s="657"/>
      <c r="K30" s="657"/>
      <c r="L30" s="577"/>
    </row>
    <row r="31" spans="1:12" s="31" customFormat="1" ht="12.75" customHeight="1" x14ac:dyDescent="0.2">
      <c r="A31" s="626"/>
      <c r="B31" s="627"/>
      <c r="C31" s="627"/>
      <c r="D31" s="30"/>
      <c r="E31" s="644"/>
      <c r="F31" s="645"/>
      <c r="G31" s="645"/>
      <c r="H31" s="645"/>
      <c r="I31" s="645"/>
      <c r="J31" s="645"/>
      <c r="K31" s="645"/>
      <c r="L31" s="646"/>
    </row>
    <row r="32" spans="1:12" ht="5.25" customHeight="1" x14ac:dyDescent="0.2">
      <c r="A32" s="32"/>
      <c r="B32" s="32"/>
      <c r="C32" s="32"/>
      <c r="D32" s="32"/>
      <c r="E32" s="32"/>
      <c r="F32" s="32"/>
      <c r="G32" s="32"/>
      <c r="H32" s="32"/>
      <c r="I32" s="32"/>
      <c r="J32" s="32"/>
      <c r="K32" s="32"/>
      <c r="L32" s="32"/>
    </row>
    <row r="33" spans="1:12" ht="12.75" x14ac:dyDescent="0.2">
      <c r="A33" s="539" t="s">
        <v>70</v>
      </c>
      <c r="B33" s="540"/>
      <c r="C33" s="540"/>
      <c r="D33" s="540"/>
      <c r="E33" s="540"/>
      <c r="F33" s="540"/>
      <c r="G33" s="540"/>
      <c r="H33" s="540"/>
      <c r="I33" s="540"/>
      <c r="J33" s="540"/>
      <c r="K33" s="540"/>
      <c r="L33" s="541"/>
    </row>
    <row r="34" spans="1:12" ht="12.75" customHeight="1" x14ac:dyDescent="0.2">
      <c r="A34" s="513" t="s">
        <v>71</v>
      </c>
      <c r="B34" s="552" t="s">
        <v>72</v>
      </c>
      <c r="C34" s="513" t="s">
        <v>73</v>
      </c>
      <c r="D34" s="513" t="s">
        <v>68</v>
      </c>
      <c r="E34" s="513" t="s">
        <v>74</v>
      </c>
      <c r="F34" s="513" t="s">
        <v>75</v>
      </c>
      <c r="G34" s="513" t="s">
        <v>76</v>
      </c>
      <c r="H34" s="513" t="s">
        <v>47</v>
      </c>
      <c r="I34" s="514"/>
      <c r="J34" s="513" t="s">
        <v>77</v>
      </c>
      <c r="K34" s="513"/>
      <c r="L34" s="513"/>
    </row>
    <row r="35" spans="1:12" ht="12.75" customHeight="1" x14ac:dyDescent="0.2">
      <c r="A35" s="513"/>
      <c r="B35" s="552"/>
      <c r="C35" s="513"/>
      <c r="D35" s="513"/>
      <c r="E35" s="514"/>
      <c r="F35" s="514"/>
      <c r="G35" s="514"/>
      <c r="H35" s="514"/>
      <c r="I35" s="514"/>
      <c r="J35" s="513"/>
      <c r="K35" s="513"/>
      <c r="L35" s="513"/>
    </row>
    <row r="36" spans="1:12" ht="12.75" customHeight="1" x14ac:dyDescent="0.2">
      <c r="A36" s="33" t="s">
        <v>78</v>
      </c>
      <c r="B36" s="25"/>
      <c r="C36" s="23"/>
      <c r="D36" s="34"/>
      <c r="E36" s="35">
        <v>0</v>
      </c>
      <c r="F36" s="36"/>
      <c r="G36" s="36"/>
      <c r="H36" s="546" t="str">
        <f t="shared" ref="H36:H39" si="0">IF(DATEDIF(F36,G36,"y")=0,"", DATEDIF(F36,G36,"y") &amp; " años ") &amp; IF(DATEDIF(F36,G36,"ym")=0,"",DATEDIF(F36,G36,"ym") &amp; " meses ") &amp; IF(DATEDIF(F36,G36,"md")=0,"",DATEDIF(F36,G36,"md") &amp; " días")</f>
        <v/>
      </c>
      <c r="I36" s="546"/>
      <c r="J36" s="515"/>
      <c r="K36" s="515"/>
      <c r="L36" s="515"/>
    </row>
    <row r="37" spans="1:12" ht="12" customHeight="1" x14ac:dyDescent="0.2">
      <c r="A37" s="33" t="s">
        <v>79</v>
      </c>
      <c r="B37" s="25"/>
      <c r="C37" s="23"/>
      <c r="D37" s="34"/>
      <c r="E37" s="35" t="s">
        <v>80</v>
      </c>
      <c r="F37" s="36"/>
      <c r="G37" s="36"/>
      <c r="H37" s="546"/>
      <c r="I37" s="546"/>
      <c r="J37" s="515"/>
      <c r="K37" s="515"/>
      <c r="L37" s="515"/>
    </row>
    <row r="38" spans="1:12" x14ac:dyDescent="0.2">
      <c r="A38" s="33" t="s">
        <v>81</v>
      </c>
      <c r="B38" s="25"/>
      <c r="C38" s="23"/>
      <c r="D38" s="25"/>
      <c r="E38" s="35" t="s">
        <v>80</v>
      </c>
      <c r="F38" s="36"/>
      <c r="G38" s="36"/>
      <c r="H38" s="546" t="str">
        <f t="shared" si="0"/>
        <v/>
      </c>
      <c r="I38" s="546"/>
      <c r="J38" s="515"/>
      <c r="K38" s="515"/>
      <c r="L38" s="515"/>
    </row>
    <row r="39" spans="1:12" ht="12.75" customHeight="1" x14ac:dyDescent="0.2">
      <c r="A39" s="33" t="s">
        <v>82</v>
      </c>
      <c r="B39" s="25"/>
      <c r="C39" s="23"/>
      <c r="D39" s="25"/>
      <c r="E39" s="35"/>
      <c r="F39" s="36"/>
      <c r="G39" s="36"/>
      <c r="H39" s="546" t="str">
        <f t="shared" si="0"/>
        <v/>
      </c>
      <c r="I39" s="546"/>
      <c r="J39" s="515"/>
      <c r="K39" s="515"/>
      <c r="L39" s="515"/>
    </row>
    <row r="40" spans="1:12" x14ac:dyDescent="0.2">
      <c r="A40" s="33" t="s">
        <v>78</v>
      </c>
      <c r="B40" s="25"/>
      <c r="C40" s="23"/>
      <c r="D40" s="25"/>
      <c r="E40" s="35"/>
      <c r="F40" s="36"/>
      <c r="G40" s="36"/>
      <c r="H40" s="546" t="str">
        <f t="shared" ref="H40" si="1">IF(DATEDIF(F40,G40,"y")=0,"", DATEDIF(F40,G40,"y") &amp; " años ") &amp; IF(DATEDIF(F40,G40,"ym")=0,"",DATEDIF(F40,G40,"ym") &amp; " meses ") &amp; IF(DATEDIF(F40,G40,"md")=0,"",DATEDIF(F40,G40,"md") &amp; " días")</f>
        <v/>
      </c>
      <c r="I40" s="546"/>
      <c r="J40" s="515"/>
      <c r="K40" s="515"/>
      <c r="L40" s="515"/>
    </row>
    <row r="41" spans="1:12" s="31" customFormat="1" ht="2.25" customHeight="1" x14ac:dyDescent="0.2">
      <c r="E41" s="38"/>
    </row>
    <row r="42" spans="1:12" ht="19.5" customHeight="1" x14ac:dyDescent="0.2">
      <c r="A42" s="625" t="s">
        <v>83</v>
      </c>
      <c r="B42" s="625"/>
      <c r="C42" s="625"/>
      <c r="D42" s="625"/>
      <c r="E42" s="39">
        <f>+SUM(E36:E40)</f>
        <v>0</v>
      </c>
      <c r="F42" s="40"/>
      <c r="G42" s="40"/>
      <c r="H42" s="545"/>
      <c r="I42" s="545"/>
      <c r="J42" s="544"/>
      <c r="K42" s="544"/>
      <c r="L42" s="544"/>
    </row>
    <row r="43" spans="1:12" ht="4.5" customHeight="1" x14ac:dyDescent="0.2">
      <c r="A43" s="41"/>
      <c r="B43" s="41"/>
      <c r="C43" s="41"/>
      <c r="D43" s="41"/>
      <c r="E43" s="42"/>
      <c r="F43" s="43"/>
      <c r="G43" s="43"/>
      <c r="H43" s="44"/>
      <c r="I43" s="45"/>
      <c r="J43" s="27"/>
      <c r="K43" s="27"/>
      <c r="L43" s="27"/>
    </row>
    <row r="44" spans="1:12" ht="12.75" x14ac:dyDescent="0.2">
      <c r="A44" s="485" t="s">
        <v>84</v>
      </c>
      <c r="B44" s="485"/>
      <c r="C44" s="485"/>
      <c r="D44" s="485"/>
      <c r="E44" s="486"/>
      <c r="F44" s="486"/>
      <c r="G44" s="486"/>
      <c r="H44" s="486"/>
      <c r="I44" s="486"/>
      <c r="J44" s="486"/>
      <c r="K44" s="486"/>
      <c r="L44" s="486"/>
    </row>
    <row r="45" spans="1:12" s="31" customFormat="1" ht="5.25" customHeight="1" x14ac:dyDescent="0.2">
      <c r="F45" s="82"/>
    </row>
    <row r="46" spans="1:12" s="31" customFormat="1" ht="12.75" customHeight="1" x14ac:dyDescent="0.2">
      <c r="A46" s="510" t="s">
        <v>85</v>
      </c>
      <c r="B46" s="536" t="s">
        <v>86</v>
      </c>
      <c r="C46" s="536"/>
      <c r="D46" s="537" t="s">
        <v>87</v>
      </c>
      <c r="E46" s="537"/>
      <c r="F46" s="537"/>
      <c r="G46" s="512" t="s">
        <v>88</v>
      </c>
      <c r="H46" s="512"/>
      <c r="I46" s="536" t="s">
        <v>89</v>
      </c>
      <c r="J46" s="632" t="s">
        <v>90</v>
      </c>
      <c r="K46" s="633"/>
      <c r="L46" s="634"/>
    </row>
    <row r="47" spans="1:12" s="31" customFormat="1" ht="12.75" customHeight="1" x14ac:dyDescent="0.2">
      <c r="A47" s="511"/>
      <c r="B47" s="178" t="s">
        <v>91</v>
      </c>
      <c r="C47" s="178" t="s">
        <v>68</v>
      </c>
      <c r="D47" s="538"/>
      <c r="E47" s="538"/>
      <c r="F47" s="538"/>
      <c r="G47" s="512"/>
      <c r="H47" s="512"/>
      <c r="I47" s="536"/>
      <c r="J47" s="46" t="s">
        <v>91</v>
      </c>
      <c r="K47" s="46" t="s">
        <v>68</v>
      </c>
      <c r="L47" s="46" t="s">
        <v>92</v>
      </c>
    </row>
    <row r="48" spans="1:12" s="31" customFormat="1" ht="29.1" customHeight="1" x14ac:dyDescent="0.2">
      <c r="A48" s="703" t="s">
        <v>93</v>
      </c>
      <c r="B48" s="521">
        <v>10923</v>
      </c>
      <c r="C48" s="583">
        <v>44966</v>
      </c>
      <c r="D48" s="628" t="s">
        <v>94</v>
      </c>
      <c r="E48" s="628"/>
      <c r="F48" s="628"/>
      <c r="G48" s="694">
        <v>12000000</v>
      </c>
      <c r="H48" s="695"/>
      <c r="I48" s="698" t="s">
        <v>95</v>
      </c>
      <c r="J48" s="521">
        <v>207923</v>
      </c>
      <c r="K48" s="701">
        <v>45156</v>
      </c>
      <c r="L48" s="702">
        <v>12000000</v>
      </c>
    </row>
    <row r="49" spans="1:12" s="31" customFormat="1" ht="12.75" customHeight="1" x14ac:dyDescent="0.2">
      <c r="A49" s="704"/>
      <c r="B49" s="521"/>
      <c r="C49" s="583"/>
      <c r="D49" s="628"/>
      <c r="E49" s="628"/>
      <c r="F49" s="628"/>
      <c r="G49" s="696"/>
      <c r="H49" s="697"/>
      <c r="I49" s="699"/>
      <c r="J49" s="521"/>
      <c r="K49" s="701"/>
      <c r="L49" s="702"/>
    </row>
    <row r="50" spans="1:12" s="31" customFormat="1" ht="12.75" customHeight="1" x14ac:dyDescent="0.2">
      <c r="A50" s="703" t="s">
        <v>96</v>
      </c>
      <c r="B50" s="521">
        <v>4323</v>
      </c>
      <c r="C50" s="583">
        <v>44966</v>
      </c>
      <c r="D50" s="628" t="s">
        <v>94</v>
      </c>
      <c r="E50" s="628"/>
      <c r="F50" s="628"/>
      <c r="G50" s="694">
        <v>12000000</v>
      </c>
      <c r="H50" s="695"/>
      <c r="I50" s="699"/>
      <c r="J50" s="521">
        <v>40323</v>
      </c>
      <c r="K50" s="701">
        <v>45156</v>
      </c>
      <c r="L50" s="702">
        <v>12000000</v>
      </c>
    </row>
    <row r="51" spans="1:12" s="31" customFormat="1" ht="23.25" customHeight="1" x14ac:dyDescent="0.2">
      <c r="A51" s="704"/>
      <c r="B51" s="521"/>
      <c r="C51" s="583"/>
      <c r="D51" s="628"/>
      <c r="E51" s="628"/>
      <c r="F51" s="628"/>
      <c r="G51" s="696"/>
      <c r="H51" s="697"/>
      <c r="I51" s="699"/>
      <c r="J51" s="521"/>
      <c r="K51" s="701"/>
      <c r="L51" s="702"/>
    </row>
    <row r="52" spans="1:12" s="31" customFormat="1" ht="33" customHeight="1" x14ac:dyDescent="0.2">
      <c r="A52" s="177" t="s">
        <v>97</v>
      </c>
      <c r="B52" s="173">
        <v>4523</v>
      </c>
      <c r="C52" s="179">
        <v>44966</v>
      </c>
      <c r="D52" s="628" t="s">
        <v>94</v>
      </c>
      <c r="E52" s="628"/>
      <c r="F52" s="628"/>
      <c r="G52" s="629">
        <v>12000000</v>
      </c>
      <c r="H52" s="630"/>
      <c r="I52" s="699"/>
      <c r="J52" s="173">
        <v>28023</v>
      </c>
      <c r="K52" s="139">
        <v>45156</v>
      </c>
      <c r="L52" s="176">
        <v>12000000</v>
      </c>
    </row>
    <row r="53" spans="1:12" s="31" customFormat="1" ht="45" customHeight="1" x14ac:dyDescent="0.2">
      <c r="A53" s="177" t="s">
        <v>98</v>
      </c>
      <c r="B53" s="173">
        <v>4323</v>
      </c>
      <c r="C53" s="179">
        <v>44966</v>
      </c>
      <c r="D53" s="628" t="s">
        <v>94</v>
      </c>
      <c r="E53" s="628"/>
      <c r="F53" s="628"/>
      <c r="G53" s="629">
        <v>12000000</v>
      </c>
      <c r="H53" s="630"/>
      <c r="I53" s="699"/>
      <c r="J53" s="173">
        <v>27123</v>
      </c>
      <c r="K53" s="139">
        <v>45156</v>
      </c>
      <c r="L53" s="176">
        <v>12000000</v>
      </c>
    </row>
    <row r="54" spans="1:12" s="31" customFormat="1" ht="48.75" customHeight="1" x14ac:dyDescent="0.2">
      <c r="A54" s="177" t="s">
        <v>99</v>
      </c>
      <c r="B54" s="173">
        <v>3523</v>
      </c>
      <c r="C54" s="179">
        <v>44966</v>
      </c>
      <c r="D54" s="628" t="s">
        <v>94</v>
      </c>
      <c r="E54" s="628"/>
      <c r="F54" s="628"/>
      <c r="G54" s="629">
        <v>12000000</v>
      </c>
      <c r="H54" s="630"/>
      <c r="I54" s="699"/>
      <c r="J54" s="173">
        <v>21723</v>
      </c>
      <c r="K54" s="139">
        <v>45156</v>
      </c>
      <c r="L54" s="176">
        <v>12000000</v>
      </c>
    </row>
    <row r="55" spans="1:12" s="31" customFormat="1" ht="12.75" customHeight="1" x14ac:dyDescent="0.2">
      <c r="A55" s="637" t="s">
        <v>100</v>
      </c>
      <c r="B55" s="638"/>
      <c r="C55" s="638"/>
      <c r="D55" s="638"/>
      <c r="E55" s="638"/>
      <c r="F55" s="638"/>
      <c r="G55" s="635">
        <v>60000000</v>
      </c>
      <c r="H55" s="636"/>
      <c r="I55" s="700"/>
      <c r="J55" s="705" t="s">
        <v>100</v>
      </c>
      <c r="K55" s="706"/>
      <c r="L55" s="176">
        <v>60000000</v>
      </c>
    </row>
    <row r="56" spans="1:12" s="31" customFormat="1" ht="4.5" customHeight="1" x14ac:dyDescent="0.2"/>
    <row r="57" spans="1:12" s="31" customFormat="1" ht="12.75" x14ac:dyDescent="0.2">
      <c r="A57" s="485" t="s">
        <v>101</v>
      </c>
      <c r="B57" s="485"/>
      <c r="C57" s="485"/>
      <c r="D57" s="485"/>
      <c r="E57" s="485"/>
      <c r="F57" s="485"/>
      <c r="G57" s="486"/>
      <c r="H57" s="486"/>
      <c r="I57" s="486"/>
      <c r="J57" s="486"/>
      <c r="K57" s="486"/>
      <c r="L57" s="486"/>
    </row>
    <row r="58" spans="1:12" s="31" customFormat="1" ht="6.75" customHeight="1" x14ac:dyDescent="0.2"/>
    <row r="59" spans="1:12" s="31" customFormat="1" ht="12.75" x14ac:dyDescent="0.2">
      <c r="A59" s="522" t="s">
        <v>102</v>
      </c>
      <c r="B59" s="523"/>
      <c r="C59" s="524"/>
      <c r="D59" s="47"/>
      <c r="E59" s="48">
        <f>(C71+J59)/J17</f>
        <v>0</v>
      </c>
      <c r="F59" s="15"/>
      <c r="G59" s="529" t="s">
        <v>103</v>
      </c>
      <c r="H59" s="530"/>
      <c r="I59" s="80">
        <v>0</v>
      </c>
      <c r="J59" s="520">
        <f>+J16*I59</f>
        <v>0</v>
      </c>
      <c r="K59" s="520"/>
      <c r="L59" s="520"/>
    </row>
    <row r="60" spans="1:12" s="31" customFormat="1" ht="12.75" x14ac:dyDescent="0.2">
      <c r="A60" s="522" t="s">
        <v>104</v>
      </c>
      <c r="B60" s="523"/>
      <c r="C60" s="524"/>
      <c r="D60" s="47"/>
      <c r="E60" s="48">
        <f>+D60/J17</f>
        <v>0</v>
      </c>
      <c r="F60" s="15"/>
      <c r="G60" s="531" t="s">
        <v>105</v>
      </c>
      <c r="H60" s="532"/>
      <c r="I60" s="533"/>
      <c r="J60" s="521" t="s">
        <v>27</v>
      </c>
      <c r="K60" s="521"/>
      <c r="L60" s="521"/>
    </row>
    <row r="61" spans="1:12" s="31" customFormat="1" ht="5.25" customHeight="1" x14ac:dyDescent="0.2">
      <c r="A61" s="15"/>
      <c r="B61" s="15"/>
      <c r="C61" s="15"/>
      <c r="D61" s="15"/>
      <c r="E61" s="15"/>
    </row>
    <row r="62" spans="1:12" ht="12.75" customHeight="1" x14ac:dyDescent="0.2">
      <c r="A62" s="528" t="s">
        <v>106</v>
      </c>
      <c r="B62" s="528"/>
      <c r="C62" s="528"/>
      <c r="D62" s="528"/>
      <c r="E62" s="528"/>
      <c r="F62" s="49"/>
      <c r="G62" s="525" t="s">
        <v>107</v>
      </c>
      <c r="H62" s="525"/>
      <c r="I62" s="525"/>
      <c r="J62" s="525"/>
      <c r="K62" s="525"/>
      <c r="L62" s="525"/>
    </row>
    <row r="63" spans="1:12" ht="12.75" customHeight="1" x14ac:dyDescent="0.2">
      <c r="A63" s="50" t="s">
        <v>108</v>
      </c>
      <c r="B63" s="50" t="s">
        <v>109</v>
      </c>
      <c r="C63" s="51" t="s">
        <v>110</v>
      </c>
      <c r="D63" s="52" t="s">
        <v>111</v>
      </c>
      <c r="E63" s="53" t="s">
        <v>112</v>
      </c>
      <c r="G63" s="54" t="s">
        <v>113</v>
      </c>
      <c r="H63" s="526" t="s">
        <v>114</v>
      </c>
      <c r="I63" s="526"/>
      <c r="J63" s="526"/>
      <c r="K63" s="29" t="s">
        <v>110</v>
      </c>
      <c r="L63" s="55" t="s">
        <v>115</v>
      </c>
    </row>
    <row r="64" spans="1:12" ht="12.75" customHeight="1" x14ac:dyDescent="0.2">
      <c r="A64" s="56"/>
      <c r="B64" s="57"/>
      <c r="C64" s="58"/>
      <c r="D64" s="59"/>
      <c r="E64" s="22"/>
      <c r="G64" s="60"/>
      <c r="H64" s="527"/>
      <c r="I64" s="527"/>
      <c r="J64" s="527"/>
      <c r="K64" s="61"/>
      <c r="L64" s="62"/>
    </row>
    <row r="65" spans="1:16" ht="12.75" customHeight="1" x14ac:dyDescent="0.2">
      <c r="A65" s="56"/>
      <c r="B65" s="63"/>
      <c r="C65" s="58"/>
      <c r="D65" s="59"/>
      <c r="E65" s="22"/>
      <c r="G65" s="60"/>
      <c r="H65" s="527"/>
      <c r="I65" s="527"/>
      <c r="J65" s="527"/>
      <c r="K65" s="61"/>
      <c r="L65" s="62"/>
    </row>
    <row r="66" spans="1:16" ht="12.75" x14ac:dyDescent="0.2">
      <c r="A66" s="56"/>
      <c r="B66" s="63"/>
      <c r="C66" s="58"/>
      <c r="D66" s="59"/>
      <c r="E66" s="22"/>
      <c r="G66" s="64"/>
      <c r="H66" s="527"/>
      <c r="I66" s="527"/>
      <c r="J66" s="527"/>
      <c r="K66" s="61"/>
      <c r="L66" s="62"/>
    </row>
    <row r="67" spans="1:16" ht="12.75" customHeight="1" x14ac:dyDescent="0.2">
      <c r="A67" s="56"/>
      <c r="B67" s="63"/>
      <c r="C67" s="58"/>
      <c r="D67" s="59"/>
      <c r="E67" s="22"/>
      <c r="G67" s="64"/>
      <c r="H67" s="527"/>
      <c r="I67" s="527"/>
      <c r="J67" s="527"/>
      <c r="K67" s="61"/>
      <c r="L67" s="62"/>
    </row>
    <row r="68" spans="1:16" ht="12.75" customHeight="1" x14ac:dyDescent="0.2">
      <c r="A68" s="56"/>
      <c r="B68" s="63"/>
      <c r="C68" s="58"/>
      <c r="D68" s="59"/>
      <c r="E68" s="22"/>
      <c r="G68" s="64"/>
      <c r="H68" s="527"/>
      <c r="I68" s="527"/>
      <c r="J68" s="527"/>
      <c r="K68" s="61"/>
      <c r="L68" s="62"/>
    </row>
    <row r="69" spans="1:16" ht="12.75" customHeight="1" x14ac:dyDescent="0.2">
      <c r="A69" s="56"/>
      <c r="B69" s="63"/>
      <c r="C69" s="58"/>
      <c r="D69" s="59"/>
      <c r="E69" s="22"/>
      <c r="G69" s="64"/>
      <c r="H69" s="527"/>
      <c r="I69" s="527"/>
      <c r="J69" s="527"/>
      <c r="K69" s="61"/>
      <c r="L69" s="62"/>
    </row>
    <row r="70" spans="1:16" ht="12.75" customHeight="1" x14ac:dyDescent="0.2">
      <c r="A70" s="65"/>
      <c r="B70" s="63"/>
      <c r="C70" s="58"/>
      <c r="D70" s="59"/>
      <c r="E70" s="22"/>
      <c r="G70" s="64"/>
      <c r="H70" s="527"/>
      <c r="I70" s="527"/>
      <c r="J70" s="527"/>
      <c r="K70" s="61"/>
      <c r="L70" s="62"/>
    </row>
    <row r="71" spans="1:16" ht="12.75" customHeight="1" x14ac:dyDescent="0.2">
      <c r="A71" s="534" t="s">
        <v>116</v>
      </c>
      <c r="B71" s="535"/>
      <c r="C71" s="66">
        <f>+SUM(C64:C70)</f>
        <v>0</v>
      </c>
      <c r="D71" s="81">
        <f>+SUM(D64:D70)</f>
        <v>0</v>
      </c>
      <c r="G71" s="476" t="s">
        <v>117</v>
      </c>
      <c r="H71" s="476"/>
      <c r="I71" s="476"/>
      <c r="J71" s="476"/>
      <c r="K71" s="61">
        <f>SUM(K64:K70)</f>
        <v>0</v>
      </c>
      <c r="L71" s="67">
        <f>SUM(L64:L70)</f>
        <v>0</v>
      </c>
    </row>
    <row r="72" spans="1:16" s="31" customFormat="1" ht="7.5" customHeight="1" x14ac:dyDescent="0.2"/>
    <row r="73" spans="1:16" ht="12.75" x14ac:dyDescent="0.2">
      <c r="A73" s="620" t="s">
        <v>118</v>
      </c>
      <c r="B73" s="621"/>
      <c r="C73" s="621"/>
      <c r="D73" s="621"/>
      <c r="E73" s="621"/>
      <c r="F73" s="621"/>
      <c r="G73" s="621"/>
      <c r="H73" s="621"/>
      <c r="I73" s="621"/>
      <c r="J73" s="621"/>
      <c r="K73" s="622"/>
      <c r="L73" s="623"/>
    </row>
    <row r="74" spans="1:16" x14ac:dyDescent="0.2">
      <c r="A74" s="477" t="s">
        <v>119</v>
      </c>
      <c r="B74" s="478"/>
      <c r="C74" s="479"/>
      <c r="D74" s="483" t="s">
        <v>120</v>
      </c>
      <c r="E74" s="490" t="s">
        <v>121</v>
      </c>
      <c r="F74" s="490"/>
      <c r="G74" s="491" t="s">
        <v>122</v>
      </c>
      <c r="H74" s="491"/>
      <c r="I74" s="491"/>
      <c r="J74" s="492" t="s">
        <v>123</v>
      </c>
      <c r="K74" s="483" t="s">
        <v>85</v>
      </c>
      <c r="L74" s="483" t="s">
        <v>124</v>
      </c>
      <c r="N74" s="487" t="s">
        <v>125</v>
      </c>
      <c r="O74" s="487"/>
      <c r="P74" s="487" t="s">
        <v>126</v>
      </c>
    </row>
    <row r="75" spans="1:16" ht="50.25" customHeight="1" x14ac:dyDescent="0.2">
      <c r="A75" s="480"/>
      <c r="B75" s="481"/>
      <c r="C75" s="482"/>
      <c r="D75" s="484"/>
      <c r="E75" s="490"/>
      <c r="F75" s="490"/>
      <c r="G75" s="142" t="s">
        <v>91</v>
      </c>
      <c r="H75" s="142" t="s">
        <v>92</v>
      </c>
      <c r="I75" s="69" t="s">
        <v>127</v>
      </c>
      <c r="J75" s="493"/>
      <c r="K75" s="484"/>
      <c r="L75" s="484"/>
      <c r="N75" s="487"/>
      <c r="O75" s="487"/>
      <c r="P75" s="487"/>
    </row>
    <row r="76" spans="1:16" ht="241.5" customHeight="1" x14ac:dyDescent="0.2">
      <c r="A76" s="494" t="s">
        <v>128</v>
      </c>
      <c r="B76" s="495"/>
      <c r="C76" s="496"/>
      <c r="D76" s="503">
        <v>1</v>
      </c>
      <c r="E76" s="506"/>
      <c r="F76" s="506"/>
      <c r="G76" s="145"/>
      <c r="H76" s="144"/>
      <c r="I76" s="146"/>
      <c r="J76" s="126"/>
      <c r="K76" s="78"/>
      <c r="L76" s="141"/>
      <c r="M76" s="83"/>
      <c r="N76" s="85" t="e">
        <f>+O76/$P$76</f>
        <v>#VALUE!</v>
      </c>
      <c r="O76" s="87" t="e">
        <f>L76-$K$11</f>
        <v>#VALUE!</v>
      </c>
      <c r="P76" s="488" t="e">
        <f>+K13-K11</f>
        <v>#VALUE!</v>
      </c>
    </row>
    <row r="77" spans="1:16" ht="160.5" customHeight="1" x14ac:dyDescent="0.2">
      <c r="A77" s="497"/>
      <c r="B77" s="498"/>
      <c r="C77" s="499"/>
      <c r="D77" s="504"/>
      <c r="E77" s="507"/>
      <c r="F77" s="507"/>
      <c r="G77" s="143"/>
      <c r="H77" s="147"/>
      <c r="I77" s="88"/>
      <c r="J77" s="88"/>
      <c r="K77" s="86"/>
      <c r="L77" s="84"/>
      <c r="N77" s="85" t="e">
        <f>+O77/$P$76</f>
        <v>#VALUE!</v>
      </c>
      <c r="O77" s="87" t="e">
        <f t="shared" ref="O77:O84" si="2">L77-$K$11</f>
        <v>#VALUE!</v>
      </c>
      <c r="P77" s="489"/>
    </row>
    <row r="78" spans="1:16" ht="131.25" customHeight="1" x14ac:dyDescent="0.2">
      <c r="A78" s="497"/>
      <c r="B78" s="498"/>
      <c r="C78" s="499"/>
      <c r="D78" s="504"/>
      <c r="E78" s="507"/>
      <c r="F78" s="507"/>
      <c r="G78" s="89"/>
      <c r="H78" s="88"/>
      <c r="I78" s="88"/>
      <c r="J78" s="88"/>
      <c r="K78" s="86"/>
      <c r="L78" s="62"/>
      <c r="N78" s="85" t="e">
        <f>+O78/$P$76</f>
        <v>#VALUE!</v>
      </c>
      <c r="O78" s="87" t="e">
        <f t="shared" si="2"/>
        <v>#VALUE!</v>
      </c>
      <c r="P78" s="489"/>
    </row>
    <row r="79" spans="1:16" ht="71.25" customHeight="1" x14ac:dyDescent="0.2">
      <c r="A79" s="497"/>
      <c r="B79" s="498"/>
      <c r="C79" s="499"/>
      <c r="D79" s="504"/>
      <c r="E79" s="507"/>
      <c r="F79" s="507"/>
      <c r="G79" s="89"/>
      <c r="H79" s="88"/>
      <c r="I79" s="88"/>
      <c r="J79" s="88"/>
      <c r="K79" s="86"/>
      <c r="L79" s="62"/>
      <c r="N79" s="85"/>
      <c r="O79" s="87"/>
      <c r="P79" s="489"/>
    </row>
    <row r="80" spans="1:16" ht="163.5" customHeight="1" x14ac:dyDescent="0.2">
      <c r="A80" s="497"/>
      <c r="B80" s="498"/>
      <c r="C80" s="499"/>
      <c r="D80" s="504"/>
      <c r="E80" s="507"/>
      <c r="F80" s="507"/>
      <c r="G80" s="89"/>
      <c r="H80" s="88"/>
      <c r="I80" s="88"/>
      <c r="J80" s="88"/>
      <c r="K80" s="86"/>
      <c r="L80" s="62"/>
      <c r="N80" s="85"/>
      <c r="O80" s="87"/>
      <c r="P80" s="489"/>
    </row>
    <row r="81" spans="1:16" ht="111.75" customHeight="1" x14ac:dyDescent="0.2">
      <c r="A81" s="497"/>
      <c r="B81" s="498"/>
      <c r="C81" s="499"/>
      <c r="D81" s="504"/>
      <c r="E81" s="507"/>
      <c r="F81" s="507"/>
      <c r="G81" s="89"/>
      <c r="H81" s="88"/>
      <c r="I81" s="88"/>
      <c r="J81" s="88"/>
      <c r="K81" s="86"/>
      <c r="L81" s="62"/>
      <c r="N81" s="85"/>
      <c r="O81" s="87"/>
      <c r="P81" s="489"/>
    </row>
    <row r="82" spans="1:16" ht="103.5" customHeight="1" x14ac:dyDescent="0.2">
      <c r="A82" s="497"/>
      <c r="B82" s="498"/>
      <c r="C82" s="499"/>
      <c r="D82" s="504"/>
      <c r="E82" s="507"/>
      <c r="F82" s="507"/>
      <c r="G82" s="89"/>
      <c r="H82" s="88"/>
      <c r="I82" s="88"/>
      <c r="J82" s="88"/>
      <c r="K82" s="86"/>
      <c r="L82" s="62"/>
      <c r="N82" s="85" t="e">
        <f>+O82/$P$76</f>
        <v>#VALUE!</v>
      </c>
      <c r="O82" s="87" t="e">
        <f t="shared" si="2"/>
        <v>#VALUE!</v>
      </c>
      <c r="P82" s="489"/>
    </row>
    <row r="83" spans="1:16" ht="106.5" customHeight="1" x14ac:dyDescent="0.2">
      <c r="A83" s="497"/>
      <c r="B83" s="498"/>
      <c r="C83" s="499"/>
      <c r="D83" s="504"/>
      <c r="E83" s="507"/>
      <c r="F83" s="507"/>
      <c r="G83" s="152"/>
      <c r="H83" s="88"/>
      <c r="I83" s="88"/>
      <c r="J83" s="88"/>
      <c r="K83" s="86"/>
      <c r="L83" s="62"/>
      <c r="N83" s="85"/>
      <c r="O83" s="87"/>
      <c r="P83" s="489"/>
    </row>
    <row r="84" spans="1:16" ht="145.5" customHeight="1" x14ac:dyDescent="0.2">
      <c r="A84" s="500"/>
      <c r="B84" s="501"/>
      <c r="C84" s="502"/>
      <c r="D84" s="505"/>
      <c r="E84" s="508"/>
      <c r="F84" s="508"/>
      <c r="G84" s="89"/>
      <c r="H84" s="146"/>
      <c r="I84" s="88"/>
      <c r="J84" s="88"/>
      <c r="K84" s="86"/>
      <c r="L84" s="62"/>
      <c r="N84" s="85" t="e">
        <f>+O84/$P$76</f>
        <v>#VALUE!</v>
      </c>
      <c r="O84" s="87" t="e">
        <f t="shared" si="2"/>
        <v>#VALUE!</v>
      </c>
      <c r="P84" s="489"/>
    </row>
    <row r="85" spans="1:16" ht="12.75" customHeight="1" x14ac:dyDescent="0.2">
      <c r="B85" s="68"/>
      <c r="C85" s="68"/>
      <c r="D85" s="68"/>
      <c r="E85" s="68"/>
      <c r="F85" s="611"/>
      <c r="G85" s="611"/>
      <c r="H85" s="611"/>
      <c r="I85" s="519" t="s">
        <v>129</v>
      </c>
      <c r="J85" s="519"/>
      <c r="K85" s="519"/>
      <c r="L85" s="90"/>
    </row>
    <row r="86" spans="1:16" ht="3.75" customHeight="1" x14ac:dyDescent="0.2">
      <c r="A86" s="624"/>
      <c r="B86" s="624"/>
      <c r="C86" s="624"/>
      <c r="D86" s="624"/>
      <c r="E86" s="624"/>
      <c r="F86" s="624"/>
      <c r="G86" s="624"/>
      <c r="H86" s="624"/>
      <c r="I86" s="624"/>
      <c r="J86" s="624"/>
      <c r="K86" s="624"/>
      <c r="L86" s="624"/>
    </row>
    <row r="87" spans="1:16" ht="12.75" customHeight="1" x14ac:dyDescent="0.2">
      <c r="A87" s="539" t="s">
        <v>130</v>
      </c>
      <c r="B87" s="540"/>
      <c r="C87" s="540"/>
      <c r="D87" s="540"/>
      <c r="E87" s="540"/>
      <c r="F87" s="540"/>
      <c r="G87" s="540"/>
      <c r="H87" s="540"/>
      <c r="I87" s="540"/>
      <c r="J87" s="540"/>
      <c r="K87" s="540"/>
      <c r="L87" s="541"/>
    </row>
    <row r="88" spans="1:16" ht="12.75" customHeight="1" x14ac:dyDescent="0.2">
      <c r="A88" s="668" t="s">
        <v>131</v>
      </c>
      <c r="B88" s="612" t="s">
        <v>132</v>
      </c>
      <c r="C88" s="552" t="s">
        <v>133</v>
      </c>
      <c r="D88" s="552"/>
      <c r="E88" s="552"/>
      <c r="F88" s="614" t="s">
        <v>134</v>
      </c>
      <c r="G88" s="615"/>
      <c r="H88" s="615"/>
      <c r="I88" s="616"/>
      <c r="J88" s="612" t="s">
        <v>135</v>
      </c>
      <c r="K88" s="610" t="s">
        <v>115</v>
      </c>
      <c r="L88" s="552" t="s">
        <v>136</v>
      </c>
    </row>
    <row r="89" spans="1:16" ht="12" customHeight="1" x14ac:dyDescent="0.2">
      <c r="A89" s="669"/>
      <c r="B89" s="613"/>
      <c r="C89" s="552"/>
      <c r="D89" s="552"/>
      <c r="E89" s="552"/>
      <c r="F89" s="617"/>
      <c r="G89" s="618"/>
      <c r="H89" s="618"/>
      <c r="I89" s="619"/>
      <c r="J89" s="613"/>
      <c r="K89" s="610"/>
      <c r="L89" s="552"/>
    </row>
    <row r="90" spans="1:16" ht="56.25" customHeight="1" x14ac:dyDescent="0.2">
      <c r="A90" s="137"/>
      <c r="B90" s="24"/>
      <c r="C90" s="515"/>
      <c r="D90" s="566"/>
      <c r="E90" s="566"/>
      <c r="F90" s="516"/>
      <c r="G90" s="593"/>
      <c r="H90" s="593"/>
      <c r="I90" s="594"/>
      <c r="J90" s="34"/>
      <c r="K90" s="70"/>
      <c r="L90" s="136"/>
    </row>
    <row r="91" spans="1:16" ht="3.75" customHeight="1" x14ac:dyDescent="0.2">
      <c r="A91" s="41"/>
      <c r="B91" s="41"/>
      <c r="C91" s="41"/>
      <c r="D91" s="41"/>
      <c r="E91" s="41"/>
      <c r="F91" s="41"/>
      <c r="G91" s="41"/>
      <c r="H91" s="41"/>
      <c r="I91" s="41"/>
      <c r="J91" s="41"/>
      <c r="K91" s="41"/>
      <c r="L91" s="41"/>
    </row>
    <row r="92" spans="1:16" ht="12.75" x14ac:dyDescent="0.2">
      <c r="A92" s="602" t="s">
        <v>137</v>
      </c>
      <c r="B92" s="603"/>
      <c r="C92" s="603"/>
      <c r="D92" s="603"/>
      <c r="E92" s="603"/>
      <c r="F92" s="603"/>
      <c r="G92" s="603"/>
      <c r="H92" s="603"/>
      <c r="I92" s="603"/>
      <c r="J92" s="603"/>
      <c r="K92" s="603"/>
      <c r="L92" s="604"/>
    </row>
    <row r="93" spans="1:16" ht="24.75" customHeight="1" x14ac:dyDescent="0.2">
      <c r="A93" s="71" t="s">
        <v>138</v>
      </c>
      <c r="B93" s="675" t="s">
        <v>139</v>
      </c>
      <c r="C93" s="676"/>
      <c r="D93" s="677"/>
      <c r="E93" s="72" t="s">
        <v>140</v>
      </c>
      <c r="F93" s="669" t="s">
        <v>141</v>
      </c>
      <c r="G93" s="669"/>
      <c r="H93" s="669"/>
      <c r="I93" s="73" t="s">
        <v>142</v>
      </c>
      <c r="J93" s="670" t="s">
        <v>143</v>
      </c>
      <c r="K93" s="671"/>
      <c r="L93" s="672"/>
    </row>
    <row r="94" spans="1:16" ht="12.75" customHeight="1" x14ac:dyDescent="0.2">
      <c r="A94" s="74"/>
      <c r="B94" s="589"/>
      <c r="C94" s="590"/>
      <c r="D94" s="591"/>
      <c r="E94" s="37"/>
      <c r="F94" s="650"/>
      <c r="G94" s="651"/>
      <c r="H94" s="652"/>
      <c r="I94" s="37"/>
      <c r="J94" s="605"/>
      <c r="K94" s="606"/>
      <c r="L94" s="607"/>
    </row>
    <row r="95" spans="1:16" ht="12.75" customHeight="1" x14ac:dyDescent="0.2">
      <c r="A95" s="18"/>
      <c r="B95" s="589"/>
      <c r="C95" s="590"/>
      <c r="D95" s="591"/>
      <c r="E95" s="37"/>
      <c r="F95" s="650"/>
      <c r="G95" s="651"/>
      <c r="H95" s="652"/>
      <c r="I95" s="37"/>
      <c r="J95" s="605"/>
      <c r="K95" s="606"/>
      <c r="L95" s="607"/>
    </row>
    <row r="96" spans="1:16" ht="12.75" customHeight="1" x14ac:dyDescent="0.2">
      <c r="A96" s="18"/>
      <c r="B96" s="589"/>
      <c r="C96" s="590"/>
      <c r="D96" s="591"/>
      <c r="E96" s="37"/>
      <c r="F96" s="650"/>
      <c r="G96" s="651"/>
      <c r="H96" s="652"/>
      <c r="I96" s="37"/>
      <c r="J96" s="605"/>
      <c r="K96" s="606"/>
      <c r="L96" s="607"/>
    </row>
    <row r="97" spans="1:12" ht="11.25" customHeight="1" x14ac:dyDescent="0.2">
      <c r="A97" s="74"/>
      <c r="B97" s="653"/>
      <c r="C97" s="654"/>
      <c r="D97" s="655"/>
      <c r="E97" s="37"/>
      <c r="F97" s="650"/>
      <c r="G97" s="651"/>
      <c r="H97" s="652"/>
      <c r="I97" s="37"/>
      <c r="J97" s="605"/>
      <c r="K97" s="606"/>
      <c r="L97" s="607"/>
    </row>
    <row r="98" spans="1:12" ht="12.75" customHeight="1" x14ac:dyDescent="0.2">
      <c r="A98" s="74"/>
      <c r="B98" s="653"/>
      <c r="C98" s="654"/>
      <c r="D98" s="655"/>
      <c r="E98" s="37"/>
      <c r="F98" s="650"/>
      <c r="G98" s="651"/>
      <c r="H98" s="652"/>
      <c r="I98" s="37"/>
      <c r="J98" s="605"/>
      <c r="K98" s="606"/>
      <c r="L98" s="607"/>
    </row>
    <row r="99" spans="1:12" ht="11.25" customHeight="1" x14ac:dyDescent="0.2">
      <c r="A99" s="74"/>
      <c r="B99" s="653"/>
      <c r="C99" s="654"/>
      <c r="D99" s="655"/>
      <c r="E99" s="37"/>
      <c r="F99" s="650"/>
      <c r="G99" s="651"/>
      <c r="H99" s="652"/>
      <c r="I99" s="37"/>
      <c r="J99" s="605"/>
      <c r="K99" s="606"/>
      <c r="L99" s="607"/>
    </row>
    <row r="100" spans="1:12" ht="3.75" customHeight="1" x14ac:dyDescent="0.2">
      <c r="A100" s="593"/>
      <c r="B100" s="593"/>
      <c r="C100" s="593"/>
      <c r="D100" s="593"/>
      <c r="E100" s="593"/>
      <c r="F100" s="593"/>
      <c r="G100" s="593"/>
      <c r="H100" s="593"/>
      <c r="I100" s="593"/>
      <c r="J100" s="593"/>
      <c r="K100" s="593"/>
      <c r="L100" s="593"/>
    </row>
    <row r="101" spans="1:12" ht="13.5" customHeight="1" x14ac:dyDescent="0.2">
      <c r="A101" s="602" t="s">
        <v>144</v>
      </c>
      <c r="B101" s="603"/>
      <c r="C101" s="603"/>
      <c r="D101" s="603"/>
      <c r="E101" s="603"/>
      <c r="F101" s="603"/>
      <c r="G101" s="603"/>
      <c r="H101" s="603"/>
      <c r="I101" s="603"/>
      <c r="J101" s="603"/>
      <c r="K101" s="603"/>
      <c r="L101" s="604"/>
    </row>
    <row r="102" spans="1:12" ht="46.5" customHeight="1" x14ac:dyDescent="0.2">
      <c r="A102" s="79" t="s">
        <v>145</v>
      </c>
      <c r="F102" s="673" t="s">
        <v>145</v>
      </c>
      <c r="G102" s="674"/>
      <c r="H102" s="605"/>
      <c r="I102" s="606"/>
      <c r="J102" s="606"/>
      <c r="K102" s="606"/>
      <c r="L102" s="607"/>
    </row>
    <row r="103" spans="1:12" ht="12.75" customHeight="1" x14ac:dyDescent="0.2">
      <c r="A103" s="79" t="s">
        <v>146</v>
      </c>
      <c r="B103" s="666" t="s">
        <v>147</v>
      </c>
      <c r="C103" s="666"/>
      <c r="D103" s="666"/>
      <c r="E103" s="666"/>
      <c r="F103" s="673" t="s">
        <v>146</v>
      </c>
      <c r="G103" s="674"/>
      <c r="H103" s="678"/>
      <c r="I103" s="679"/>
      <c r="J103" s="679"/>
      <c r="K103" s="679"/>
      <c r="L103" s="680"/>
    </row>
    <row r="104" spans="1:12" ht="27.75" customHeight="1" x14ac:dyDescent="0.2">
      <c r="A104" s="79" t="s">
        <v>148</v>
      </c>
      <c r="B104" s="515" t="s">
        <v>149</v>
      </c>
      <c r="C104" s="515"/>
      <c r="D104" s="515"/>
      <c r="E104" s="515"/>
      <c r="F104" s="673" t="s">
        <v>148</v>
      </c>
      <c r="G104" s="674"/>
      <c r="H104" s="647"/>
      <c r="I104" s="648"/>
      <c r="J104" s="648"/>
      <c r="K104" s="648"/>
      <c r="L104" s="649"/>
    </row>
    <row r="105" spans="1:12" s="31" customFormat="1" ht="5.25" customHeight="1" x14ac:dyDescent="0.2"/>
    <row r="106" spans="1:12" s="77" customFormat="1" ht="9.75" customHeight="1" x14ac:dyDescent="0.2">
      <c r="A106" s="75" t="s">
        <v>150</v>
      </c>
      <c r="B106" s="582" t="s">
        <v>14</v>
      </c>
      <c r="C106" s="582"/>
      <c r="D106" s="582"/>
      <c r="E106" s="582"/>
      <c r="F106" s="76"/>
      <c r="G106" s="76"/>
    </row>
    <row r="107" spans="1:12" s="77" customFormat="1" ht="9.75" customHeight="1" x14ac:dyDescent="0.2">
      <c r="A107" s="75" t="s">
        <v>151</v>
      </c>
      <c r="B107" s="582" t="s">
        <v>152</v>
      </c>
      <c r="C107" s="582"/>
      <c r="D107" s="582"/>
      <c r="E107" s="582"/>
      <c r="F107" s="76"/>
      <c r="G107" s="76"/>
    </row>
    <row r="108" spans="1:12" s="77" customFormat="1" ht="9.75" customHeight="1" x14ac:dyDescent="0.2">
      <c r="A108" s="75" t="s">
        <v>153</v>
      </c>
      <c r="B108" s="582" t="s">
        <v>152</v>
      </c>
      <c r="C108" s="582"/>
      <c r="D108" s="582"/>
      <c r="E108" s="582"/>
      <c r="F108" s="76"/>
      <c r="G108" s="76"/>
    </row>
    <row r="109" spans="1:12" x14ac:dyDescent="0.2">
      <c r="H109" s="667"/>
      <c r="I109" s="667"/>
      <c r="J109" s="667"/>
      <c r="K109" s="667"/>
      <c r="L109" s="667"/>
    </row>
  </sheetData>
  <mergeCells count="213">
    <mergeCell ref="G54:H54"/>
    <mergeCell ref="F90:I90"/>
    <mergeCell ref="A25:A28"/>
    <mergeCell ref="B25:C28"/>
    <mergeCell ref="D25:E28"/>
    <mergeCell ref="H28:L28"/>
    <mergeCell ref="D48:F49"/>
    <mergeCell ref="G48:H49"/>
    <mergeCell ref="I48:I55"/>
    <mergeCell ref="J48:J49"/>
    <mergeCell ref="K48:K49"/>
    <mergeCell ref="L48:L49"/>
    <mergeCell ref="A50:A51"/>
    <mergeCell ref="B50:B51"/>
    <mergeCell ref="C50:C51"/>
    <mergeCell ref="D50:F51"/>
    <mergeCell ref="G50:H51"/>
    <mergeCell ref="J50:J51"/>
    <mergeCell ref="K50:K51"/>
    <mergeCell ref="L50:L51"/>
    <mergeCell ref="J55:K55"/>
    <mergeCell ref="D52:F52"/>
    <mergeCell ref="D53:F53"/>
    <mergeCell ref="A48:A49"/>
    <mergeCell ref="H109:L109"/>
    <mergeCell ref="F95:H95"/>
    <mergeCell ref="F96:H96"/>
    <mergeCell ref="F97:H97"/>
    <mergeCell ref="F98:H98"/>
    <mergeCell ref="F99:H99"/>
    <mergeCell ref="A88:A89"/>
    <mergeCell ref="J93:L93"/>
    <mergeCell ref="J97:L97"/>
    <mergeCell ref="J98:L98"/>
    <mergeCell ref="J99:L99"/>
    <mergeCell ref="F93:H93"/>
    <mergeCell ref="F102:G102"/>
    <mergeCell ref="H102:L102"/>
    <mergeCell ref="B104:E104"/>
    <mergeCell ref="B93:D93"/>
    <mergeCell ref="F103:G103"/>
    <mergeCell ref="F104:G104"/>
    <mergeCell ref="H103:L103"/>
    <mergeCell ref="C90:E90"/>
    <mergeCell ref="B107:E107"/>
    <mergeCell ref="B108:E108"/>
    <mergeCell ref="A100:L100"/>
    <mergeCell ref="A18:C18"/>
    <mergeCell ref="A29:L29"/>
    <mergeCell ref="A30:C30"/>
    <mergeCell ref="A59:C59"/>
    <mergeCell ref="A14:A15"/>
    <mergeCell ref="E31:L31"/>
    <mergeCell ref="H104:L104"/>
    <mergeCell ref="A101:L101"/>
    <mergeCell ref="C88:E89"/>
    <mergeCell ref="B96:D96"/>
    <mergeCell ref="B94:D94"/>
    <mergeCell ref="B95:D95"/>
    <mergeCell ref="F94:H94"/>
    <mergeCell ref="B97:D97"/>
    <mergeCell ref="B98:D98"/>
    <mergeCell ref="B99:D99"/>
    <mergeCell ref="E30:L30"/>
    <mergeCell ref="A23:A24"/>
    <mergeCell ref="D23:E24"/>
    <mergeCell ref="H23:L24"/>
    <mergeCell ref="H25:L25"/>
    <mergeCell ref="H26:L26"/>
    <mergeCell ref="A34:A35"/>
    <mergeCell ref="B103:E103"/>
    <mergeCell ref="E9:F9"/>
    <mergeCell ref="K88:K89"/>
    <mergeCell ref="C34:C35"/>
    <mergeCell ref="F85:H85"/>
    <mergeCell ref="J40:L40"/>
    <mergeCell ref="B88:B89"/>
    <mergeCell ref="J88:J89"/>
    <mergeCell ref="L88:L89"/>
    <mergeCell ref="F88:I89"/>
    <mergeCell ref="J20:L20"/>
    <mergeCell ref="A44:L44"/>
    <mergeCell ref="A73:L73"/>
    <mergeCell ref="A87:L87"/>
    <mergeCell ref="A86:L86"/>
    <mergeCell ref="A42:D42"/>
    <mergeCell ref="A31:C31"/>
    <mergeCell ref="J38:L38"/>
    <mergeCell ref="D54:F54"/>
    <mergeCell ref="G52:H52"/>
    <mergeCell ref="A17:C17"/>
    <mergeCell ref="J46:L46"/>
    <mergeCell ref="G55:H55"/>
    <mergeCell ref="A55:F55"/>
    <mergeCell ref="G53:H53"/>
    <mergeCell ref="A5:L5"/>
    <mergeCell ref="B106:E106"/>
    <mergeCell ref="C48:C49"/>
    <mergeCell ref="G17:I17"/>
    <mergeCell ref="G16:I16"/>
    <mergeCell ref="G14:I14"/>
    <mergeCell ref="G15:I15"/>
    <mergeCell ref="B15:C15"/>
    <mergeCell ref="B21:I21"/>
    <mergeCell ref="K21:L21"/>
    <mergeCell ref="B8:F8"/>
    <mergeCell ref="D14:F14"/>
    <mergeCell ref="D15:F15"/>
    <mergeCell ref="G18:G20"/>
    <mergeCell ref="H18:I18"/>
    <mergeCell ref="H19:I19"/>
    <mergeCell ref="I10:J10"/>
    <mergeCell ref="H27:L27"/>
    <mergeCell ref="F23:G23"/>
    <mergeCell ref="A92:L92"/>
    <mergeCell ref="J94:L94"/>
    <mergeCell ref="J95:L95"/>
    <mergeCell ref="J96:L96"/>
    <mergeCell ref="I8:J8"/>
    <mergeCell ref="I9:J9"/>
    <mergeCell ref="B11:C11"/>
    <mergeCell ref="B10:F10"/>
    <mergeCell ref="D11:F11"/>
    <mergeCell ref="D12:F12"/>
    <mergeCell ref="H20:I20"/>
    <mergeCell ref="A7:L7"/>
    <mergeCell ref="K12:L12"/>
    <mergeCell ref="K11:L11"/>
    <mergeCell ref="K10:L10"/>
    <mergeCell ref="K9:L9"/>
    <mergeCell ref="A19:A20"/>
    <mergeCell ref="I13:J13"/>
    <mergeCell ref="D16:F16"/>
    <mergeCell ref="J19:L19"/>
    <mergeCell ref="B9:C9"/>
    <mergeCell ref="B19:F20"/>
    <mergeCell ref="G10:H13"/>
    <mergeCell ref="I11:J11"/>
    <mergeCell ref="I12:J12"/>
    <mergeCell ref="A11:A12"/>
    <mergeCell ref="B12:C12"/>
    <mergeCell ref="B13:F13"/>
    <mergeCell ref="J18:L18"/>
    <mergeCell ref="B48:B49"/>
    <mergeCell ref="A1:C3"/>
    <mergeCell ref="J16:L16"/>
    <mergeCell ref="J42:L42"/>
    <mergeCell ref="H42:I42"/>
    <mergeCell ref="H34:I35"/>
    <mergeCell ref="H36:I36"/>
    <mergeCell ref="H37:I37"/>
    <mergeCell ref="H38:I38"/>
    <mergeCell ref="H39:I39"/>
    <mergeCell ref="H40:I40"/>
    <mergeCell ref="J14:L14"/>
    <mergeCell ref="J15:L15"/>
    <mergeCell ref="D1:I3"/>
    <mergeCell ref="J1:L3"/>
    <mergeCell ref="B14:C14"/>
    <mergeCell ref="B34:B35"/>
    <mergeCell ref="D17:F17"/>
    <mergeCell ref="J17:L17"/>
    <mergeCell ref="A16:C16"/>
    <mergeCell ref="J37:L37"/>
    <mergeCell ref="J39:L39"/>
    <mergeCell ref="K8:L8"/>
    <mergeCell ref="G8:H9"/>
    <mergeCell ref="D34:D35"/>
    <mergeCell ref="E34:E35"/>
    <mergeCell ref="J34:L35"/>
    <mergeCell ref="J36:L36"/>
    <mergeCell ref="B46:C46"/>
    <mergeCell ref="D46:F47"/>
    <mergeCell ref="I46:I47"/>
    <mergeCell ref="A33:L33"/>
    <mergeCell ref="F34:F35"/>
    <mergeCell ref="K13:L13"/>
    <mergeCell ref="A46:A47"/>
    <mergeCell ref="G46:H47"/>
    <mergeCell ref="G34:G35"/>
    <mergeCell ref="B23:C24"/>
    <mergeCell ref="I85:K85"/>
    <mergeCell ref="N74:O75"/>
    <mergeCell ref="J59:L59"/>
    <mergeCell ref="J60:L60"/>
    <mergeCell ref="A60:C60"/>
    <mergeCell ref="G62:L62"/>
    <mergeCell ref="H63:J63"/>
    <mergeCell ref="H64:J64"/>
    <mergeCell ref="H65:J65"/>
    <mergeCell ref="H69:J69"/>
    <mergeCell ref="H70:J70"/>
    <mergeCell ref="A62:E62"/>
    <mergeCell ref="H66:J66"/>
    <mergeCell ref="H67:J67"/>
    <mergeCell ref="H68:J68"/>
    <mergeCell ref="K74:K75"/>
    <mergeCell ref="G59:H59"/>
    <mergeCell ref="G60:I60"/>
    <mergeCell ref="A71:B71"/>
    <mergeCell ref="G71:J71"/>
    <mergeCell ref="A74:C75"/>
    <mergeCell ref="D74:D75"/>
    <mergeCell ref="A57:L57"/>
    <mergeCell ref="P74:P75"/>
    <mergeCell ref="P76:P84"/>
    <mergeCell ref="E74:F75"/>
    <mergeCell ref="G74:I74"/>
    <mergeCell ref="J74:J75"/>
    <mergeCell ref="L74:L75"/>
    <mergeCell ref="A76:C84"/>
    <mergeCell ref="D76:D84"/>
    <mergeCell ref="E76:F84"/>
  </mergeCells>
  <phoneticPr fontId="6" type="noConversion"/>
  <dataValidations count="23">
    <dataValidation allowBlank="1" showInputMessage="1" showErrorMessage="1" prompt="Insertar o quitar las filas que sean necesarias." sqref="A33:L33" xr:uid="{00000000-0002-0000-0000-000000000000}"/>
    <dataValidation allowBlank="1" showInputMessage="1" showErrorMessage="1" promptTitle="Únicamente números" prompt="Ingrese el número de la modificación, en el orden en el que se vaya presentando, según su tipo._x000a_" sqref="B34 B36:B40" xr:uid="{00000000-0002-0000-0000-000001000000}"/>
    <dataValidation allowBlank="1" showInputMessage="1" showErrorMessage="1" promptTitle="Sólo si aplica" prompt="Aplica sólo para adiciones o reducciones presupuestales" sqref="E41" xr:uid="{00000000-0002-0000-0000-000002000000}"/>
    <dataValidation allowBlank="1" showInputMessage="1" showErrorMessage="1" prompt="Para prórrogas, reducciones y suspensiones._x000a__x000a_" sqref="H34" xr:uid="{00000000-0002-0000-0000-000003000000}"/>
    <dataValidation allowBlank="1" showInputMessage="1" showErrorMessage="1" promptTitle="Sólo si aplica" prompt="En caso de reducción, ingresar números negativos_x000a_" sqref="E34:E35" xr:uid="{00000000-0002-0000-0000-000004000000}"/>
    <dataValidation allowBlank="1" showInputMessage="1" showErrorMessage="1" promptTitle="Fecha inicio (DD/MM/AAAA)" prompt="Aplica para prórrogas, reducciones de plazo o suspensiones" sqref="F34:F35" xr:uid="{00000000-0002-0000-0000-000005000000}"/>
    <dataValidation allowBlank="1" showInputMessage="1" showErrorMessage="1" promptTitle="Fecha final (DD/MM/AAAA)" prompt="Aplica para prórrogas, reducciones de plazo o suspensiones" sqref="G34:G35" xr:uid="{00000000-0002-0000-0000-000006000000}"/>
    <dataValidation allowBlank="1" showInputMessage="1" showErrorMessage="1" promptTitle="Tipo de modificación" prompt="Seleccionar de la lista desplegable el tipo de modificación que corresponda." sqref="A34" xr:uid="{00000000-0002-0000-0000-000007000000}"/>
    <dataValidation allowBlank="1" showInputMessage="1" showErrorMessage="1" promptTitle="Sólo si aplica" sqref="E36:E40" xr:uid="{00000000-0002-0000-0000-000008000000}"/>
    <dataValidation allowBlank="1" showInputMessage="1" showErrorMessage="1" promptTitle="Celda formulada" prompt="No modificar_x000a_" sqref="H36:I40" xr:uid="{00000000-0002-0000-0000-000009000000}"/>
    <dataValidation allowBlank="1" showInputMessage="1" showErrorMessage="1" promptTitle="AFCJ" prompt="Administrativa, financiera, contable y jurídica" sqref="A10" xr:uid="{00000000-0002-0000-0000-00000A000000}"/>
    <dataValidation allowBlank="1" showInputMessage="1" showErrorMessage="1" promptTitle="Celda Formulada" prompt="No modificar_x000a_" sqref="J14:J15" xr:uid="{00000000-0002-0000-0000-00000B000000}"/>
    <dataValidation allowBlank="1" showInputMessage="1" showErrorMessage="1" prompt="(Incluídas prórrogas, si aplican)_x000a_" sqref="G15" xr:uid="{00000000-0002-0000-0000-00000C000000}"/>
    <dataValidation allowBlank="1" showInputMessage="1" showErrorMessage="1" prompt="(Incluídas adiciones)" sqref="G17" xr:uid="{00000000-0002-0000-0000-00000D000000}"/>
    <dataValidation allowBlank="1" showInputMessage="1" showErrorMessage="1" prompt="Como se estableció en pliegos y anexos_x000a_" sqref="C88" xr:uid="{00000000-0002-0000-0000-00000E000000}"/>
    <dataValidation allowBlank="1" showInputMessage="1" showErrorMessage="1" promptTitle="(AAAA/MM/DD)" sqref="D36:D40" xr:uid="{00000000-0002-0000-0000-00000F000000}"/>
    <dataValidation allowBlank="1" showInputMessage="1" showErrorMessage="1" promptTitle="(AAAA/MM/DD)" prompt="Ingresar fecha en el formato señalado_x000a_" sqref="D34:D35" xr:uid="{00000000-0002-0000-0000-000010000000}"/>
    <dataValidation allowBlank="1" showInputMessage="1" showErrorMessage="1" promptTitle="IMPORTANTE" prompt="Se tiene en cuenta la fecha del último reporte realizado, no la fecha de presentación del informe._x000a_" sqref="H19:I19" xr:uid="{00000000-0002-0000-0000-000011000000}"/>
    <dataValidation allowBlank="1" showInputMessage="1" showErrorMessage="1" promptTitle="Nota metodológica" prompt="Pegar las obligaciones del contratista tal y como están en los pliegos del contrato." sqref="A76" xr:uid="{00000000-0002-0000-0000-000012000000}"/>
    <dataValidation allowBlank="1" showInputMessage="1" showErrorMessage="1" promptTitle="Nota metodológica" prompt="Registrar únicamente el número de la obligación}" sqref="D76" xr:uid="{00000000-0002-0000-0000-000013000000}"/>
    <dataValidation allowBlank="1" showInputMessage="1" showErrorMessage="1" promptTitle="Instrucción" prompt="Ingresar el valor en porcentaje" sqref="I59" xr:uid="{00000000-0002-0000-0000-000014000000}"/>
    <dataValidation allowBlank="1" showInputMessage="1" showErrorMessage="1" promptTitle="Aclaración" prompt="En caso de que existan varias unidades. Si es una sola unidad se registra el 100%._x000a_" sqref="I46:I47" xr:uid="{00000000-0002-0000-0000-000015000000}"/>
    <dataValidation allowBlank="1" showInputMessage="1" showErrorMessage="1" promptTitle="Fecha corte" prompt="Es la fecha en la cual se hace el registro del avance de ejecución de tiempo" sqref="L74:L75" xr:uid="{00000000-0002-0000-0000-000016000000}"/>
  </dataValidations>
  <printOptions horizontalCentered="1"/>
  <pageMargins left="0" right="0" top="0.19685039370078741" bottom="0.39370078740157483" header="0" footer="0.19685039370078741"/>
  <pageSetup scale="63" fitToHeight="4" orientation="portrait" horizontalDpi="4294967294" r:id="rId1"/>
  <headerFooter alignWithMargins="0">
    <oddFooter xml:space="preserve">&amp;L&amp;6Código: F-ABS-18
&amp;C&amp;6Versión 00&amp;R&amp;6Página &amp;P de &amp;N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50" r:id="rId4" name="Spinner 26">
              <controlPr defaultSize="0" autoPict="0">
                <anchor moveWithCells="1" sizeWithCells="1">
                  <from>
                    <xdr:col>4</xdr:col>
                    <xdr:colOff>28575</xdr:colOff>
                    <xdr:row>8</xdr:row>
                    <xdr:rowOff>28575</xdr:rowOff>
                  </from>
                  <to>
                    <xdr:col>4</xdr:col>
                    <xdr:colOff>257175</xdr:colOff>
                    <xdr:row>8</xdr:row>
                    <xdr:rowOff>219075</xdr:rowOff>
                  </to>
                </anchor>
              </controlPr>
            </control>
          </mc:Choice>
        </mc:AlternateContent>
        <mc:AlternateContent xmlns:mc="http://schemas.openxmlformats.org/markup-compatibility/2006">
          <mc:Choice Requires="x14">
            <control shapeId="1034" r:id="rId5" name="Check Box 10">
              <controlPr defaultSize="0" autoFill="0" autoLine="0" autoPict="0">
                <anchor moveWithCells="1">
                  <from>
                    <xdr:col>3</xdr:col>
                    <xdr:colOff>457200</xdr:colOff>
                    <xdr:row>16</xdr:row>
                    <xdr:rowOff>180975</xdr:rowOff>
                  </from>
                  <to>
                    <xdr:col>4</xdr:col>
                    <xdr:colOff>0</xdr:colOff>
                    <xdr:row>18</xdr:row>
                    <xdr:rowOff>28575</xdr:rowOff>
                  </to>
                </anchor>
              </controlPr>
            </control>
          </mc:Choice>
        </mc:AlternateContent>
        <mc:AlternateContent xmlns:mc="http://schemas.openxmlformats.org/markup-compatibility/2006">
          <mc:Choice Requires="x14">
            <control shapeId="1035" r:id="rId6" name="Check Box 11">
              <controlPr defaultSize="0" autoFill="0" autoLine="0" autoPict="0">
                <anchor moveWithCells="1">
                  <from>
                    <xdr:col>5</xdr:col>
                    <xdr:colOff>152400</xdr:colOff>
                    <xdr:row>16</xdr:row>
                    <xdr:rowOff>180975</xdr:rowOff>
                  </from>
                  <to>
                    <xdr:col>5</xdr:col>
                    <xdr:colOff>523875</xdr:colOff>
                    <xdr:row>18</xdr:row>
                    <xdr:rowOff>28575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priority="4" id="{8F95A782-0406-4B8C-B89B-1E7B18F862B2}">
            <x14:dataBar minLength="0" maxLength="100" border="1" gradient="0" direction="leftToRight">
              <x14:cfvo type="num">
                <xm:f>Datos!$C$2</xm:f>
              </x14:cfvo>
              <x14:cfvo type="num">
                <xm:f>Datos!$C$3</xm:f>
              </x14:cfvo>
              <x14:fillColor theme="4" tint="0.79998168889431442"/>
              <x14:borderColor theme="4" tint="-0.249977111117893"/>
              <x14:negativeFillColor rgb="FFFF0000"/>
              <x14:axisColor rgb="FF000000"/>
            </x14:dataBar>
          </x14:cfRule>
          <xm:sqref>J18:J19</xm:sqref>
        </x14:conditionalFormatting>
        <x14:conditionalFormatting xmlns:xm="http://schemas.microsoft.com/office/excel/2006/main">
          <x14:cfRule type="dataBar" priority="1" id="{62C3F1B9-36C2-4E8B-B4D2-832211E224F8}">
            <x14:dataBar minLength="0" maxLength="100" border="1" gradient="0" direction="leftToRight">
              <x14:cfvo type="num">
                <xm:f>Datos!$C$2</xm:f>
              </x14:cfvo>
              <x14:cfvo type="num">
                <xm:f>Datos!$C$3</xm:f>
              </x14:cfvo>
              <x14:fillColor theme="4" tint="0.79998168889431442"/>
              <x14:borderColor theme="4" tint="-0.249977111117893"/>
              <x14:negativeFillColor rgb="FFFF0000"/>
              <x14:axisColor rgb="FF000000"/>
            </x14:dataBar>
          </x14:cfRule>
          <xm:sqref>J20</xm:sqref>
        </x14:conditionalFormatting>
      </x14:conditionalFormattings>
    </ext>
    <ext xmlns:x14="http://schemas.microsoft.com/office/spreadsheetml/2009/9/main" uri="{CCE6A557-97BC-4b89-ADB6-D9C93CAAB3DF}">
      <x14:dataValidations xmlns:xm="http://schemas.microsoft.com/office/excel/2006/main" count="6">
        <x14:dataValidation type="list" allowBlank="1" showInputMessage="1" showErrorMessage="1" xr:uid="{00000000-0002-0000-0000-000017000000}">
          <x14:formula1>
            <xm:f>Datos!$A$2:$A$8</xm:f>
          </x14:formula1>
          <xm:sqref>A36:A40</xm:sqref>
        </x14:dataValidation>
        <x14:dataValidation type="list" allowBlank="1" showInputMessage="1" showErrorMessage="1" xr:uid="{00000000-0002-0000-0000-000018000000}">
          <x14:formula1>
            <xm:f>Datos!$E$2:$E$10</xm:f>
          </x14:formula1>
          <xm:sqref>D16</xm:sqref>
        </x14:dataValidation>
        <x14:dataValidation type="list" allowBlank="1" showInputMessage="1" showErrorMessage="1" xr:uid="{00000000-0002-0000-0000-000019000000}">
          <x14:formula1>
            <xm:f>Datos!$G$2:$G$7</xm:f>
          </x14:formula1>
          <xm:sqref>A48 A50 A52:A54</xm:sqref>
        </x14:dataValidation>
        <x14:dataValidation type="list" allowBlank="1" showInputMessage="1" showErrorMessage="1" xr:uid="{00000000-0002-0000-0000-00001B000000}">
          <x14:formula1>
            <xm:f>Datos!$I$2:$I$9</xm:f>
          </x14:formula1>
          <xm:sqref>H25:H28 I25:L27</xm:sqref>
        </x14:dataValidation>
        <x14:dataValidation type="list" allowBlank="1" showInputMessage="1" showErrorMessage="1" xr:uid="{00000000-0002-0000-0000-00001A000000}">
          <x14:formula1>
            <xm:f>Datos!#REF!</xm:f>
          </x14:formula1>
          <xm:sqref>K76:K84</xm:sqref>
        </x14:dataValidation>
        <x14:dataValidation type="date" allowBlank="1" showInputMessage="1" showErrorMessage="1" promptTitle="SOLO INGRESAR FECHAS" prompt="Si no aplica dejar en blanco" xr:uid="{00000000-0002-0000-0000-00001C000000}">
          <x14:formula1>
            <xm:f>Datos!B2</xm:f>
          </x14:formula1>
          <x14:formula2>
            <xm:f>Datos!B3</xm:f>
          </x14:formula2>
          <xm:sqref>F36:G40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pageSetUpPr fitToPage="1"/>
  </sheetPr>
  <dimension ref="A1:O101"/>
  <sheetViews>
    <sheetView showGridLines="0" tabSelected="1" view="pageBreakPreview" topLeftCell="A66" zoomScale="130" zoomScaleNormal="95" zoomScaleSheetLayoutView="130" workbookViewId="0">
      <selection activeCell="D69" sqref="D69:F69"/>
    </sheetView>
  </sheetViews>
  <sheetFormatPr baseColWidth="10" defaultColWidth="11.42578125" defaultRowHeight="12.75" x14ac:dyDescent="0.2"/>
  <cols>
    <col min="1" max="1" width="19.42578125" style="97" bestFit="1" customWidth="1"/>
    <col min="2" max="2" width="31.42578125" style="97" bestFit="1" customWidth="1"/>
    <col min="3" max="3" width="32.28515625" style="290" bestFit="1" customWidth="1"/>
    <col min="4" max="4" width="26.7109375" style="97" customWidth="1"/>
    <col min="5" max="5" width="26.140625" style="97" customWidth="1"/>
    <col min="6" max="6" width="44" style="97" customWidth="1"/>
    <col min="7" max="7" width="25.42578125" style="97" customWidth="1"/>
    <col min="8" max="8" width="33.28515625" style="97" bestFit="1" customWidth="1"/>
    <col min="9" max="9" width="37" style="97" hidden="1" customWidth="1"/>
    <col min="10" max="10" width="44.140625" style="97" bestFit="1" customWidth="1"/>
    <col min="11" max="11" width="18.42578125" style="97" bestFit="1" customWidth="1"/>
    <col min="12" max="12" width="23.85546875" style="97" bestFit="1" customWidth="1"/>
    <col min="13" max="13" width="11.42578125" style="97"/>
    <col min="14" max="14" width="21.42578125" style="97" customWidth="1"/>
    <col min="15" max="15" width="14.28515625" style="97" bestFit="1" customWidth="1"/>
    <col min="16" max="16384" width="11.42578125" style="97"/>
  </cols>
  <sheetData>
    <row r="1" spans="1:13" ht="36.6" customHeight="1" x14ac:dyDescent="0.2">
      <c r="A1" s="353"/>
      <c r="B1" s="353"/>
      <c r="C1" s="354"/>
      <c r="D1" s="428" t="s">
        <v>154</v>
      </c>
      <c r="E1" s="429"/>
      <c r="F1" s="429"/>
      <c r="G1" s="429"/>
      <c r="H1" s="429"/>
      <c r="I1" s="429"/>
      <c r="J1" s="429"/>
      <c r="K1" s="429"/>
      <c r="L1" s="429"/>
    </row>
    <row r="2" spans="1:13" ht="47.1" customHeight="1" x14ac:dyDescent="0.2">
      <c r="A2" s="435"/>
      <c r="B2" s="435"/>
      <c r="C2" s="436"/>
      <c r="D2" s="429"/>
      <c r="E2" s="429"/>
      <c r="F2" s="429"/>
      <c r="G2" s="429"/>
      <c r="H2" s="429"/>
      <c r="I2" s="429"/>
      <c r="J2" s="429"/>
      <c r="K2" s="429"/>
      <c r="L2" s="429"/>
    </row>
    <row r="3" spans="1:13" s="15" customFormat="1" ht="20.25" x14ac:dyDescent="0.2">
      <c r="A3" s="434" t="s">
        <v>155</v>
      </c>
      <c r="B3" s="434"/>
      <c r="C3" s="434"/>
      <c r="D3" s="434"/>
      <c r="E3" s="434"/>
      <c r="F3" s="434"/>
      <c r="G3" s="434"/>
      <c r="H3" s="434"/>
      <c r="I3" s="434"/>
      <c r="J3" s="434"/>
      <c r="K3" s="434"/>
      <c r="L3" s="434"/>
      <c r="M3" s="91"/>
    </row>
    <row r="5" spans="1:13" x14ac:dyDescent="0.2">
      <c r="A5" s="431" t="str">
        <f>+'Ficha Avance'!$A$7:$L$7</f>
        <v>A. INFORMACIÓN GENERAL</v>
      </c>
      <c r="B5" s="431"/>
      <c r="C5" s="431"/>
      <c r="D5" s="431"/>
      <c r="E5" s="431"/>
      <c r="F5" s="431"/>
      <c r="G5" s="431"/>
      <c r="H5" s="431"/>
      <c r="I5" s="431"/>
      <c r="J5" s="431"/>
      <c r="K5" s="431"/>
      <c r="L5" s="431"/>
    </row>
    <row r="6" spans="1:13" x14ac:dyDescent="0.2">
      <c r="A6" s="322" t="s">
        <v>156</v>
      </c>
      <c r="B6" s="322"/>
      <c r="C6" s="322" t="s">
        <v>157</v>
      </c>
      <c r="D6" s="322"/>
      <c r="E6" s="322"/>
      <c r="F6" s="322" t="s">
        <v>158</v>
      </c>
      <c r="G6" s="322"/>
      <c r="H6" s="322"/>
      <c r="I6" s="322"/>
      <c r="J6" s="430" t="s">
        <v>159</v>
      </c>
      <c r="K6" s="430"/>
      <c r="L6" s="430"/>
    </row>
    <row r="7" spans="1:13" x14ac:dyDescent="0.2">
      <c r="A7" s="322"/>
      <c r="B7" s="322"/>
      <c r="C7" s="322"/>
      <c r="D7" s="322"/>
      <c r="E7" s="322"/>
      <c r="F7" s="440" t="s">
        <v>30</v>
      </c>
      <c r="G7" s="441"/>
      <c r="H7" s="442"/>
      <c r="I7" s="153" t="s">
        <v>160</v>
      </c>
      <c r="J7" s="430"/>
      <c r="K7" s="430"/>
      <c r="L7" s="430"/>
    </row>
    <row r="8" spans="1:13" x14ac:dyDescent="0.2">
      <c r="A8" s="437">
        <v>46163</v>
      </c>
      <c r="B8" s="437"/>
      <c r="C8" s="438" t="s">
        <v>347</v>
      </c>
      <c r="D8" s="439"/>
      <c r="E8" s="439"/>
      <c r="F8" s="444" t="s">
        <v>360</v>
      </c>
      <c r="G8" s="445"/>
      <c r="H8" s="446"/>
      <c r="I8" s="309">
        <v>52849793</v>
      </c>
      <c r="J8" s="443">
        <v>1</v>
      </c>
      <c r="K8" s="443"/>
      <c r="L8" s="308" t="s">
        <v>43</v>
      </c>
    </row>
    <row r="9" spans="1:13" x14ac:dyDescent="0.2">
      <c r="A9" s="322" t="s">
        <v>161</v>
      </c>
      <c r="B9" s="322"/>
      <c r="C9" s="356" t="s">
        <v>361</v>
      </c>
      <c r="D9" s="356"/>
      <c r="E9" s="356"/>
      <c r="F9" s="356"/>
      <c r="G9" s="356"/>
      <c r="H9" s="440" t="s">
        <v>162</v>
      </c>
      <c r="I9" s="441"/>
      <c r="J9" s="441"/>
      <c r="K9" s="441"/>
      <c r="L9" s="442"/>
    </row>
    <row r="10" spans="1:13" x14ac:dyDescent="0.2">
      <c r="A10" s="322"/>
      <c r="B10" s="322"/>
      <c r="C10" s="356"/>
      <c r="D10" s="356"/>
      <c r="E10" s="356"/>
      <c r="F10" s="356"/>
      <c r="G10" s="356"/>
      <c r="H10" s="346" t="s">
        <v>163</v>
      </c>
      <c r="I10" s="447"/>
      <c r="J10" s="432" t="s">
        <v>346</v>
      </c>
      <c r="K10" s="432"/>
      <c r="L10" s="432"/>
    </row>
    <row r="11" spans="1:13" x14ac:dyDescent="0.2">
      <c r="A11" s="322"/>
      <c r="B11" s="322"/>
      <c r="C11" s="356"/>
      <c r="D11" s="356"/>
      <c r="E11" s="356"/>
      <c r="F11" s="356"/>
      <c r="G11" s="356"/>
      <c r="H11" s="346" t="s">
        <v>164</v>
      </c>
      <c r="I11" s="447"/>
      <c r="J11" s="432"/>
      <c r="K11" s="432"/>
      <c r="L11" s="432"/>
    </row>
    <row r="12" spans="1:13" x14ac:dyDescent="0.2">
      <c r="A12" s="346"/>
      <c r="B12" s="372"/>
      <c r="C12" s="372"/>
      <c r="D12" s="372"/>
      <c r="E12" s="372"/>
      <c r="F12" s="372"/>
      <c r="G12" s="372"/>
      <c r="H12" s="372"/>
      <c r="I12" s="372"/>
      <c r="J12" s="372"/>
      <c r="K12" s="372"/>
      <c r="L12" s="447"/>
    </row>
    <row r="13" spans="1:13" x14ac:dyDescent="0.2">
      <c r="A13" s="430" t="s">
        <v>165</v>
      </c>
      <c r="B13" s="430"/>
      <c r="C13" s="153" t="s">
        <v>166</v>
      </c>
      <c r="D13" s="322" t="s">
        <v>167</v>
      </c>
      <c r="E13" s="322"/>
      <c r="F13" s="153" t="s">
        <v>168</v>
      </c>
      <c r="G13" s="153" t="s">
        <v>169</v>
      </c>
      <c r="H13" s="440" t="s">
        <v>170</v>
      </c>
      <c r="I13" s="442"/>
      <c r="J13" s="164" t="s">
        <v>366</v>
      </c>
      <c r="K13" s="153" t="s">
        <v>171</v>
      </c>
      <c r="L13" s="165">
        <v>46362</v>
      </c>
    </row>
    <row r="14" spans="1:13" x14ac:dyDescent="0.2">
      <c r="A14" s="347" t="s">
        <v>172</v>
      </c>
      <c r="B14" s="347"/>
      <c r="C14" s="312" t="s">
        <v>362</v>
      </c>
      <c r="D14" s="433" t="s">
        <v>363</v>
      </c>
      <c r="E14" s="433"/>
      <c r="F14" s="265" t="s">
        <v>348</v>
      </c>
      <c r="G14" s="321">
        <v>149973320</v>
      </c>
      <c r="H14" s="440" t="s">
        <v>55</v>
      </c>
      <c r="I14" s="442"/>
      <c r="J14" s="164" t="s">
        <v>349</v>
      </c>
      <c r="K14" s="153" t="s">
        <v>60</v>
      </c>
      <c r="L14" s="165">
        <v>46149</v>
      </c>
    </row>
    <row r="15" spans="1:13" x14ac:dyDescent="0.2">
      <c r="A15" s="346"/>
      <c r="B15" s="372"/>
      <c r="C15" s="372"/>
      <c r="D15" s="372"/>
      <c r="E15" s="372"/>
      <c r="F15" s="372"/>
      <c r="G15" s="372"/>
      <c r="H15" s="372"/>
      <c r="I15" s="372"/>
      <c r="J15" s="372"/>
      <c r="K15" s="372"/>
      <c r="L15" s="447"/>
    </row>
    <row r="16" spans="1:13" x14ac:dyDescent="0.2">
      <c r="A16" s="371" t="s">
        <v>173</v>
      </c>
      <c r="B16" s="371"/>
      <c r="C16" s="449">
        <v>46150</v>
      </c>
      <c r="D16" s="449"/>
      <c r="E16" s="449"/>
      <c r="F16" s="449"/>
      <c r="G16" s="401" t="s">
        <v>364</v>
      </c>
      <c r="H16" s="401"/>
      <c r="I16" s="401"/>
      <c r="J16" s="401"/>
      <c r="K16" s="449"/>
      <c r="L16" s="449"/>
    </row>
    <row r="17" spans="1:15" x14ac:dyDescent="0.2">
      <c r="A17" s="400" t="s">
        <v>175</v>
      </c>
      <c r="B17" s="400"/>
      <c r="C17" s="449">
        <v>46150</v>
      </c>
      <c r="D17" s="449"/>
      <c r="E17" s="449"/>
      <c r="F17" s="449"/>
      <c r="G17" s="401" t="s">
        <v>365</v>
      </c>
      <c r="H17" s="401"/>
      <c r="I17" s="401"/>
      <c r="J17" s="401"/>
      <c r="K17" s="449"/>
      <c r="L17" s="449"/>
    </row>
    <row r="18" spans="1:15" x14ac:dyDescent="0.2">
      <c r="A18" s="95"/>
      <c r="B18" s="94"/>
      <c r="C18" s="127"/>
      <c r="D18" s="94"/>
      <c r="E18" s="94"/>
      <c r="F18" s="94"/>
      <c r="G18" s="94"/>
      <c r="H18" s="94"/>
      <c r="I18" s="94"/>
      <c r="J18" s="94"/>
      <c r="K18" s="94"/>
      <c r="L18" s="94"/>
    </row>
    <row r="19" spans="1:15" s="15" customFormat="1" x14ac:dyDescent="0.2">
      <c r="A19" s="473" t="s">
        <v>70</v>
      </c>
      <c r="B19" s="474"/>
      <c r="C19" s="474"/>
      <c r="D19" s="474"/>
      <c r="E19" s="474"/>
      <c r="F19" s="474"/>
      <c r="G19" s="474"/>
      <c r="H19" s="474"/>
      <c r="I19" s="474"/>
      <c r="J19" s="474"/>
      <c r="K19" s="474"/>
      <c r="L19" s="475"/>
    </row>
    <row r="20" spans="1:15" s="15" customFormat="1" ht="44.45" customHeight="1" x14ac:dyDescent="0.2">
      <c r="A20" s="266" t="s">
        <v>71</v>
      </c>
      <c r="B20" s="266" t="s">
        <v>177</v>
      </c>
      <c r="C20" s="266" t="s">
        <v>73</v>
      </c>
      <c r="D20" s="266" t="s">
        <v>68</v>
      </c>
      <c r="E20" s="266" t="s">
        <v>178</v>
      </c>
      <c r="F20" s="266" t="s">
        <v>179</v>
      </c>
      <c r="G20" s="266" t="s">
        <v>180</v>
      </c>
      <c r="H20" s="465" t="s">
        <v>181</v>
      </c>
      <c r="I20" s="466"/>
      <c r="J20" s="467"/>
      <c r="K20" s="471" t="s">
        <v>182</v>
      </c>
      <c r="L20" s="471"/>
    </row>
    <row r="21" spans="1:15" s="15" customFormat="1" ht="29.1" customHeight="1" x14ac:dyDescent="0.2">
      <c r="A21" s="128"/>
      <c r="B21" s="129"/>
      <c r="C21" s="130"/>
      <c r="D21" s="131"/>
      <c r="E21" s="269"/>
      <c r="F21" s="132"/>
      <c r="G21" s="132"/>
      <c r="H21" s="468"/>
      <c r="I21" s="469"/>
      <c r="J21" s="470"/>
      <c r="K21" s="453"/>
      <c r="L21" s="453"/>
    </row>
    <row r="22" spans="1:15" s="15" customFormat="1" ht="41.1" hidden="1" customHeight="1" x14ac:dyDescent="0.2">
      <c r="A22" s="128"/>
      <c r="B22" s="129"/>
      <c r="C22" s="130"/>
      <c r="D22" s="131"/>
      <c r="E22" s="269"/>
      <c r="F22" s="132"/>
      <c r="G22" s="132"/>
      <c r="H22" s="468"/>
      <c r="I22" s="469"/>
      <c r="J22" s="470"/>
      <c r="K22" s="453"/>
      <c r="L22" s="453"/>
    </row>
    <row r="23" spans="1:15" x14ac:dyDescent="0.2">
      <c r="D23" s="133" t="s">
        <v>83</v>
      </c>
      <c r="E23" s="270">
        <f>SUM(E21:E22)</f>
        <v>0</v>
      </c>
    </row>
    <row r="24" spans="1:15" x14ac:dyDescent="0.2">
      <c r="A24" s="95"/>
      <c r="B24" s="94"/>
      <c r="C24" s="127"/>
      <c r="D24" s="94"/>
      <c r="E24" s="94"/>
      <c r="F24" s="94"/>
      <c r="G24" s="94"/>
      <c r="H24" s="94"/>
      <c r="I24" s="94"/>
      <c r="J24" s="94"/>
      <c r="K24" s="94"/>
      <c r="L24" s="94"/>
    </row>
    <row r="25" spans="1:15" x14ac:dyDescent="0.2">
      <c r="A25" s="448" t="s">
        <v>183</v>
      </c>
      <c r="B25" s="448"/>
      <c r="C25" s="448"/>
      <c r="D25" s="448"/>
      <c r="E25" s="448"/>
      <c r="F25" s="448"/>
      <c r="G25" s="448"/>
      <c r="H25" s="448"/>
      <c r="I25" s="448"/>
      <c r="J25" s="448"/>
      <c r="K25" s="448"/>
      <c r="L25" s="448"/>
    </row>
    <row r="26" spans="1:15" x14ac:dyDescent="0.2">
      <c r="A26" s="127"/>
      <c r="B26" s="127"/>
      <c r="C26" s="127"/>
      <c r="D26" s="134"/>
      <c r="E26" s="94"/>
      <c r="F26" s="96"/>
      <c r="G26" s="273"/>
      <c r="H26" s="273"/>
      <c r="I26" s="273"/>
      <c r="J26" s="273"/>
      <c r="K26" s="135"/>
      <c r="L26" s="135"/>
    </row>
    <row r="27" spans="1:15" s="290" customFormat="1" x14ac:dyDescent="0.2">
      <c r="A27" s="454" t="s">
        <v>85</v>
      </c>
      <c r="B27" s="322" t="s">
        <v>86</v>
      </c>
      <c r="C27" s="322"/>
      <c r="D27" s="322"/>
      <c r="E27" s="322"/>
      <c r="F27" s="430" t="s">
        <v>90</v>
      </c>
      <c r="G27" s="430"/>
      <c r="H27" s="430"/>
      <c r="I27" s="430"/>
      <c r="J27" s="430"/>
      <c r="K27" s="430"/>
      <c r="L27" s="430"/>
    </row>
    <row r="28" spans="1:15" s="290" customFormat="1" ht="25.5" x14ac:dyDescent="0.2">
      <c r="A28" s="455"/>
      <c r="B28" s="153" t="s">
        <v>91</v>
      </c>
      <c r="C28" s="153" t="s">
        <v>68</v>
      </c>
      <c r="D28" s="291" t="s">
        <v>184</v>
      </c>
      <c r="E28" s="154" t="s">
        <v>88</v>
      </c>
      <c r="F28" s="154" t="s">
        <v>185</v>
      </c>
      <c r="G28" s="154" t="s">
        <v>186</v>
      </c>
      <c r="H28" s="154" t="s">
        <v>187</v>
      </c>
      <c r="I28" s="153" t="s">
        <v>188</v>
      </c>
      <c r="J28" s="153" t="s">
        <v>189</v>
      </c>
      <c r="K28" s="153" t="s">
        <v>190</v>
      </c>
      <c r="L28" s="153" t="s">
        <v>191</v>
      </c>
    </row>
    <row r="29" spans="1:15" ht="44.25" customHeight="1" x14ac:dyDescent="0.2">
      <c r="A29" s="289" t="s">
        <v>350</v>
      </c>
      <c r="B29" s="166">
        <v>8226</v>
      </c>
      <c r="C29" s="167">
        <v>46139</v>
      </c>
      <c r="D29" s="263" t="s">
        <v>354</v>
      </c>
      <c r="E29" s="314">
        <v>150032820</v>
      </c>
      <c r="F29" s="168" t="s">
        <v>367</v>
      </c>
      <c r="G29" s="168" t="s">
        <v>368</v>
      </c>
      <c r="H29" s="313">
        <v>149973320</v>
      </c>
      <c r="I29" s="271">
        <f>SUMIFS($F$39:$F$43,$A$39:$A$43,$F29,$B$39:$B$43,$A29,$C$39:$C$43,$D29)</f>
        <v>0</v>
      </c>
      <c r="J29" s="252">
        <f>IFERROR(I29/H29,0)</f>
        <v>0</v>
      </c>
      <c r="K29" s="271"/>
      <c r="L29" s="271">
        <f>H29-I29-K29</f>
        <v>149973320</v>
      </c>
    </row>
    <row r="30" spans="1:15" s="286" customFormat="1" x14ac:dyDescent="0.2">
      <c r="A30" s="450" t="s">
        <v>193</v>
      </c>
      <c r="B30" s="451"/>
      <c r="C30" s="451"/>
      <c r="D30" s="452"/>
      <c r="E30" s="315">
        <f>SUM(E29:E29)</f>
        <v>150032820</v>
      </c>
      <c r="F30" s="450" t="s">
        <v>194</v>
      </c>
      <c r="G30" s="452"/>
      <c r="H30" s="316">
        <f>SUM(H29:H29)</f>
        <v>149973320</v>
      </c>
      <c r="I30" s="285">
        <f>SUM(I29:I29)</f>
        <v>0</v>
      </c>
      <c r="J30" s="252">
        <f>SUM(J29:J29)</f>
        <v>0</v>
      </c>
      <c r="K30" s="272">
        <f>SUM(K29:K29)</f>
        <v>0</v>
      </c>
      <c r="L30" s="272">
        <f>SUM(L29:L29)</f>
        <v>149973320</v>
      </c>
    </row>
    <row r="31" spans="1:15" x14ac:dyDescent="0.2">
      <c r="A31" s="127"/>
      <c r="B31" s="127"/>
      <c r="C31" s="127"/>
      <c r="D31" s="134"/>
      <c r="E31" s="94"/>
      <c r="F31" s="96"/>
      <c r="G31" s="273"/>
      <c r="H31" s="273"/>
      <c r="I31" s="273"/>
      <c r="J31" s="273"/>
      <c r="K31" s="135"/>
      <c r="L31" s="135"/>
      <c r="O31" s="302"/>
    </row>
    <row r="32" spans="1:15" x14ac:dyDescent="0.2">
      <c r="A32" s="401" t="s">
        <v>195</v>
      </c>
      <c r="B32" s="401"/>
      <c r="C32" s="401"/>
      <c r="D32" s="472">
        <f>G14</f>
        <v>149973320</v>
      </c>
      <c r="E32" s="472"/>
      <c r="F32" s="96"/>
      <c r="G32" s="401" t="str">
        <f>+'Ficha Avance'!A60</f>
        <v>Saldo por pagar a la fecha</v>
      </c>
      <c r="H32" s="401"/>
      <c r="I32" s="401"/>
      <c r="J32" s="401"/>
      <c r="K32" s="409">
        <f>D34-D35</f>
        <v>149973320</v>
      </c>
      <c r="L32" s="409"/>
    </row>
    <row r="33" spans="1:15" x14ac:dyDescent="0.2">
      <c r="A33" s="411" t="s">
        <v>196</v>
      </c>
      <c r="B33" s="412"/>
      <c r="C33" s="413"/>
      <c r="D33" s="407">
        <f>+E23</f>
        <v>0</v>
      </c>
      <c r="E33" s="408"/>
      <c r="F33" s="96"/>
      <c r="G33" s="401"/>
      <c r="H33" s="401"/>
      <c r="I33" s="401"/>
      <c r="J33" s="401"/>
      <c r="K33" s="409"/>
      <c r="L33" s="409"/>
    </row>
    <row r="34" spans="1:15" x14ac:dyDescent="0.2">
      <c r="A34" s="401" t="s">
        <v>197</v>
      </c>
      <c r="B34" s="401"/>
      <c r="C34" s="401"/>
      <c r="D34" s="407">
        <f>D32</f>
        <v>149973320</v>
      </c>
      <c r="E34" s="408"/>
      <c r="G34" s="401"/>
      <c r="H34" s="401"/>
      <c r="I34" s="401"/>
      <c r="J34" s="401"/>
      <c r="K34" s="409"/>
      <c r="L34" s="409"/>
    </row>
    <row r="35" spans="1:15" x14ac:dyDescent="0.2">
      <c r="A35" s="401" t="s">
        <v>198</v>
      </c>
      <c r="B35" s="401"/>
      <c r="C35" s="401"/>
      <c r="D35" s="288">
        <f>F44</f>
        <v>0</v>
      </c>
      <c r="E35" s="287">
        <f>$H$44</f>
        <v>0</v>
      </c>
      <c r="G35" s="401" t="s">
        <v>199</v>
      </c>
      <c r="H35" s="401"/>
      <c r="I35" s="401"/>
      <c r="J35" s="162">
        <f>+K35/D34</f>
        <v>0</v>
      </c>
      <c r="K35" s="410">
        <v>0</v>
      </c>
      <c r="L35" s="410"/>
    </row>
    <row r="36" spans="1:15" s="15" customFormat="1" x14ac:dyDescent="0.2">
      <c r="A36" s="97"/>
      <c r="B36" s="97"/>
      <c r="C36" s="290"/>
      <c r="D36" s="97"/>
      <c r="E36" s="274"/>
      <c r="F36" s="97"/>
      <c r="G36" s="97"/>
      <c r="H36" s="97"/>
      <c r="I36" s="97"/>
      <c r="J36" s="97"/>
      <c r="K36" s="97"/>
      <c r="L36" s="97"/>
    </row>
    <row r="37" spans="1:15" s="15" customFormat="1" x14ac:dyDescent="0.2">
      <c r="A37" s="400" t="s">
        <v>106</v>
      </c>
      <c r="B37" s="400"/>
      <c r="C37" s="400"/>
      <c r="D37" s="400"/>
      <c r="E37" s="400"/>
      <c r="F37" s="400"/>
      <c r="G37" s="400"/>
      <c r="H37" s="400"/>
      <c r="J37" s="425" t="s">
        <v>200</v>
      </c>
      <c r="K37" s="426"/>
      <c r="L37" s="427"/>
    </row>
    <row r="38" spans="1:15" s="15" customFormat="1" ht="25.5" x14ac:dyDescent="0.2">
      <c r="A38" s="161" t="s">
        <v>201</v>
      </c>
      <c r="B38" s="161" t="s">
        <v>202</v>
      </c>
      <c r="C38" s="161" t="s">
        <v>203</v>
      </c>
      <c r="D38" s="161" t="s">
        <v>204</v>
      </c>
      <c r="E38" s="161" t="s">
        <v>205</v>
      </c>
      <c r="F38" s="157" t="s">
        <v>206</v>
      </c>
      <c r="G38" s="157" t="s">
        <v>207</v>
      </c>
      <c r="H38" s="157" t="s">
        <v>208</v>
      </c>
      <c r="J38" s="254" t="s">
        <v>209</v>
      </c>
      <c r="K38" s="161" t="s">
        <v>68</v>
      </c>
      <c r="L38" s="163" t="s">
        <v>92</v>
      </c>
    </row>
    <row r="39" spans="1:15" s="15" customFormat="1" x14ac:dyDescent="0.2">
      <c r="A39" s="248"/>
      <c r="B39" s="251"/>
      <c r="C39" s="253"/>
      <c r="D39" s="281"/>
      <c r="E39" s="282"/>
      <c r="F39" s="283"/>
      <c r="G39" s="284"/>
      <c r="H39" s="295">
        <f t="shared" ref="H39:H43" si="0">IFERROR(F39/$D$34,0)</f>
        <v>0</v>
      </c>
      <c r="J39" s="281"/>
      <c r="K39" s="298"/>
      <c r="L39" s="271">
        <v>0</v>
      </c>
    </row>
    <row r="40" spans="1:15" s="15" customFormat="1" x14ac:dyDescent="0.2">
      <c r="A40" s="248"/>
      <c r="B40" s="251"/>
      <c r="C40" s="253"/>
      <c r="D40" s="281"/>
      <c r="E40" s="282"/>
      <c r="F40" s="283"/>
      <c r="G40" s="284"/>
      <c r="H40" s="295">
        <f t="shared" si="0"/>
        <v>0</v>
      </c>
      <c r="J40" s="281"/>
      <c r="K40" s="298"/>
      <c r="L40" s="271">
        <v>0</v>
      </c>
    </row>
    <row r="41" spans="1:15" s="15" customFormat="1" x14ac:dyDescent="0.2">
      <c r="A41" s="248"/>
      <c r="B41" s="251"/>
      <c r="C41" s="253"/>
      <c r="D41" s="281"/>
      <c r="E41" s="282"/>
      <c r="F41" s="283"/>
      <c r="G41" s="284"/>
      <c r="H41" s="295">
        <f t="shared" si="0"/>
        <v>0</v>
      </c>
      <c r="J41" s="281"/>
      <c r="K41" s="298"/>
      <c r="L41" s="271">
        <v>0</v>
      </c>
    </row>
    <row r="42" spans="1:15" x14ac:dyDescent="0.2">
      <c r="A42" s="248"/>
      <c r="B42" s="251"/>
      <c r="C42" s="253"/>
      <c r="D42" s="281"/>
      <c r="E42" s="282"/>
      <c r="F42" s="283"/>
      <c r="G42" s="284"/>
      <c r="H42" s="295">
        <f t="shared" si="0"/>
        <v>0</v>
      </c>
      <c r="J42" s="281"/>
      <c r="K42" s="299"/>
      <c r="L42" s="271">
        <v>0</v>
      </c>
      <c r="O42" s="274"/>
    </row>
    <row r="43" spans="1:15" s="15" customFormat="1" x14ac:dyDescent="0.2">
      <c r="A43" s="248"/>
      <c r="B43" s="251"/>
      <c r="C43" s="253"/>
      <c r="D43" s="281"/>
      <c r="E43" s="282"/>
      <c r="F43" s="283"/>
      <c r="G43" s="284"/>
      <c r="H43" s="295">
        <f t="shared" si="0"/>
        <v>0</v>
      </c>
      <c r="J43" s="281"/>
      <c r="K43" s="298"/>
      <c r="L43" s="271">
        <v>0</v>
      </c>
    </row>
    <row r="44" spans="1:15" s="286" customFormat="1" x14ac:dyDescent="0.2">
      <c r="A44" s="422" t="str">
        <f>+'Ficha Avance'!A71:B71</f>
        <v>Total pagos SIIF</v>
      </c>
      <c r="B44" s="423"/>
      <c r="C44" s="423"/>
      <c r="D44" s="423"/>
      <c r="E44" s="424"/>
      <c r="F44" s="292">
        <f>SUM(F39:F43)</f>
        <v>0</v>
      </c>
      <c r="G44" s="261" t="s">
        <v>210</v>
      </c>
      <c r="H44" s="296">
        <f>SUM(H39:H43)</f>
        <v>0</v>
      </c>
      <c r="J44" s="262" t="s">
        <v>117</v>
      </c>
      <c r="K44" s="297">
        <v>0</v>
      </c>
      <c r="L44" s="285">
        <f>SUM(L39:L39)</f>
        <v>0</v>
      </c>
    </row>
    <row r="45" spans="1:15" ht="42" customHeight="1" x14ac:dyDescent="0.2">
      <c r="A45" s="406" t="s">
        <v>211</v>
      </c>
      <c r="B45" s="406"/>
      <c r="C45" s="406"/>
      <c r="D45" s="406"/>
      <c r="E45" s="406"/>
      <c r="F45" s="406"/>
      <c r="G45" s="406"/>
      <c r="H45" s="406"/>
      <c r="I45" s="406"/>
      <c r="J45" s="406"/>
      <c r="K45" s="406"/>
      <c r="L45" s="406"/>
    </row>
    <row r="46" spans="1:15" ht="26.1" customHeight="1" x14ac:dyDescent="0.2">
      <c r="A46" s="399" t="s">
        <v>212</v>
      </c>
      <c r="B46" s="399"/>
      <c r="C46" s="399"/>
      <c r="D46" s="399"/>
      <c r="E46" s="399"/>
      <c r="F46" s="399"/>
      <c r="G46" s="399"/>
      <c r="H46" s="399"/>
      <c r="I46" s="399"/>
      <c r="J46" s="402"/>
      <c r="K46" s="403"/>
      <c r="L46" s="403"/>
      <c r="N46" s="274"/>
    </row>
    <row r="47" spans="1:15" s="290" customFormat="1" ht="45" customHeight="1" x14ac:dyDescent="0.2">
      <c r="A47" s="322" t="s">
        <v>213</v>
      </c>
      <c r="B47" s="322"/>
      <c r="C47" s="153" t="s">
        <v>214</v>
      </c>
      <c r="D47" s="322" t="str">
        <f>+'Ficha Avance'!E74</f>
        <v>Actividades realizadas para el cumplimiento de las obligaciones 
(Soportes, entregables, productos, evidencias, etc.)</v>
      </c>
      <c r="E47" s="322"/>
      <c r="F47" s="322"/>
      <c r="G47" s="153" t="s">
        <v>215</v>
      </c>
      <c r="H47" s="267" t="s">
        <v>216</v>
      </c>
      <c r="I47" s="154" t="s">
        <v>123</v>
      </c>
      <c r="J47" s="153" t="s">
        <v>217</v>
      </c>
      <c r="K47" s="153" t="s">
        <v>203</v>
      </c>
      <c r="L47" s="153" t="s">
        <v>218</v>
      </c>
      <c r="M47" s="294"/>
    </row>
    <row r="48" spans="1:15" ht="48" customHeight="1" x14ac:dyDescent="0.2">
      <c r="A48" s="404" t="s">
        <v>356</v>
      </c>
      <c r="B48" s="405"/>
      <c r="C48" s="310">
        <v>1</v>
      </c>
      <c r="D48" s="368" t="s">
        <v>391</v>
      </c>
      <c r="E48" s="369"/>
      <c r="F48" s="370"/>
      <c r="G48" s="416" t="s">
        <v>370</v>
      </c>
      <c r="H48" s="419">
        <f>D32</f>
        <v>149973320</v>
      </c>
      <c r="I48" s="414" t="s">
        <v>219</v>
      </c>
      <c r="J48" s="357" t="s">
        <v>350</v>
      </c>
      <c r="K48" s="360" t="s">
        <v>354</v>
      </c>
      <c r="L48" s="363">
        <v>1</v>
      </c>
      <c r="M48" s="82"/>
    </row>
    <row r="49" spans="1:12" ht="60.6" customHeight="1" x14ac:dyDescent="0.2">
      <c r="A49" s="398" t="s">
        <v>371</v>
      </c>
      <c r="B49" s="398"/>
      <c r="C49" s="311">
        <v>2</v>
      </c>
      <c r="D49" s="368" t="s">
        <v>392</v>
      </c>
      <c r="E49" s="369"/>
      <c r="F49" s="370"/>
      <c r="G49" s="417"/>
      <c r="H49" s="420"/>
      <c r="I49" s="415"/>
      <c r="J49" s="358"/>
      <c r="K49" s="361"/>
      <c r="L49" s="364"/>
    </row>
    <row r="50" spans="1:12" ht="54.75" customHeight="1" x14ac:dyDescent="0.2">
      <c r="A50" s="398" t="s">
        <v>372</v>
      </c>
      <c r="B50" s="398"/>
      <c r="C50" s="311">
        <v>3</v>
      </c>
      <c r="D50" s="368" t="s">
        <v>393</v>
      </c>
      <c r="E50" s="369"/>
      <c r="F50" s="370"/>
      <c r="G50" s="417"/>
      <c r="H50" s="420"/>
      <c r="I50" s="415"/>
      <c r="J50" s="358"/>
      <c r="K50" s="361"/>
      <c r="L50" s="364"/>
    </row>
    <row r="51" spans="1:12" ht="63" customHeight="1" x14ac:dyDescent="0.2">
      <c r="A51" s="398" t="s">
        <v>373</v>
      </c>
      <c r="B51" s="398"/>
      <c r="C51" s="311">
        <v>4</v>
      </c>
      <c r="D51" s="368" t="s">
        <v>394</v>
      </c>
      <c r="E51" s="369"/>
      <c r="F51" s="370"/>
      <c r="G51" s="417"/>
      <c r="H51" s="420"/>
      <c r="I51" s="415"/>
      <c r="J51" s="358"/>
      <c r="K51" s="361"/>
      <c r="L51" s="364"/>
    </row>
    <row r="52" spans="1:12" ht="49.9" customHeight="1" x14ac:dyDescent="0.2">
      <c r="A52" s="398" t="s">
        <v>355</v>
      </c>
      <c r="B52" s="398"/>
      <c r="C52" s="311">
        <v>5</v>
      </c>
      <c r="D52" s="368" t="s">
        <v>395</v>
      </c>
      <c r="E52" s="369"/>
      <c r="F52" s="370"/>
      <c r="G52" s="417"/>
      <c r="H52" s="420"/>
      <c r="I52" s="415"/>
      <c r="J52" s="358"/>
      <c r="K52" s="361"/>
      <c r="L52" s="364"/>
    </row>
    <row r="53" spans="1:12" ht="40.15" customHeight="1" x14ac:dyDescent="0.2">
      <c r="A53" s="366" t="s">
        <v>374</v>
      </c>
      <c r="B53" s="367"/>
      <c r="C53" s="311">
        <v>6</v>
      </c>
      <c r="D53" s="368" t="s">
        <v>396</v>
      </c>
      <c r="E53" s="369"/>
      <c r="F53" s="370"/>
      <c r="G53" s="417"/>
      <c r="H53" s="420"/>
      <c r="I53" s="415"/>
      <c r="J53" s="358"/>
      <c r="K53" s="361"/>
      <c r="L53" s="364"/>
    </row>
    <row r="54" spans="1:12" ht="54.75" customHeight="1" x14ac:dyDescent="0.2">
      <c r="A54" s="366" t="s">
        <v>375</v>
      </c>
      <c r="B54" s="367"/>
      <c r="C54" s="311">
        <v>7</v>
      </c>
      <c r="D54" s="368" t="s">
        <v>397</v>
      </c>
      <c r="E54" s="369"/>
      <c r="F54" s="370"/>
      <c r="G54" s="417"/>
      <c r="H54" s="420"/>
      <c r="I54" s="415"/>
      <c r="J54" s="358"/>
      <c r="K54" s="361"/>
      <c r="L54" s="364"/>
    </row>
    <row r="55" spans="1:12" ht="61.5" customHeight="1" x14ac:dyDescent="0.2">
      <c r="A55" s="366" t="s">
        <v>376</v>
      </c>
      <c r="B55" s="367"/>
      <c r="C55" s="311">
        <v>8</v>
      </c>
      <c r="D55" s="368" t="s">
        <v>351</v>
      </c>
      <c r="E55" s="369"/>
      <c r="F55" s="370"/>
      <c r="G55" s="417"/>
      <c r="H55" s="420"/>
      <c r="I55" s="415"/>
      <c r="J55" s="358"/>
      <c r="K55" s="361"/>
      <c r="L55" s="364"/>
    </row>
    <row r="56" spans="1:12" ht="156" customHeight="1" x14ac:dyDescent="0.2">
      <c r="A56" s="368" t="s">
        <v>377</v>
      </c>
      <c r="B56" s="370"/>
      <c r="C56" s="311">
        <v>9</v>
      </c>
      <c r="D56" s="368" t="s">
        <v>358</v>
      </c>
      <c r="E56" s="369"/>
      <c r="F56" s="370"/>
      <c r="G56" s="417"/>
      <c r="H56" s="420"/>
      <c r="I56" s="415"/>
      <c r="J56" s="358"/>
      <c r="K56" s="361"/>
      <c r="L56" s="364"/>
    </row>
    <row r="57" spans="1:12" ht="61.5" customHeight="1" x14ac:dyDescent="0.2">
      <c r="A57" s="368" t="s">
        <v>378</v>
      </c>
      <c r="B57" s="370"/>
      <c r="C57" s="311">
        <v>10</v>
      </c>
      <c r="D57" s="368" t="s">
        <v>398</v>
      </c>
      <c r="E57" s="369"/>
      <c r="F57" s="370"/>
      <c r="G57" s="417"/>
      <c r="H57" s="420"/>
      <c r="I57" s="415"/>
      <c r="J57" s="358"/>
      <c r="K57" s="361"/>
      <c r="L57" s="364"/>
    </row>
    <row r="58" spans="1:12" ht="61.5" customHeight="1" x14ac:dyDescent="0.2">
      <c r="A58" s="368" t="s">
        <v>379</v>
      </c>
      <c r="B58" s="370"/>
      <c r="C58" s="311">
        <v>11</v>
      </c>
      <c r="D58" s="368" t="s">
        <v>399</v>
      </c>
      <c r="E58" s="369"/>
      <c r="F58" s="370"/>
      <c r="G58" s="417"/>
      <c r="H58" s="420"/>
      <c r="I58" s="415"/>
      <c r="J58" s="358"/>
      <c r="K58" s="361"/>
      <c r="L58" s="364"/>
    </row>
    <row r="59" spans="1:12" ht="61.5" customHeight="1" x14ac:dyDescent="0.2">
      <c r="A59" s="368" t="s">
        <v>380</v>
      </c>
      <c r="B59" s="370"/>
      <c r="C59" s="311">
        <v>12</v>
      </c>
      <c r="D59" s="368" t="s">
        <v>400</v>
      </c>
      <c r="E59" s="369"/>
      <c r="F59" s="370"/>
      <c r="G59" s="417"/>
      <c r="H59" s="420"/>
      <c r="I59" s="415"/>
      <c r="J59" s="358"/>
      <c r="K59" s="361"/>
      <c r="L59" s="364"/>
    </row>
    <row r="60" spans="1:12" ht="36.75" customHeight="1" x14ac:dyDescent="0.2">
      <c r="A60" s="368" t="s">
        <v>381</v>
      </c>
      <c r="B60" s="370"/>
      <c r="C60" s="311">
        <v>13</v>
      </c>
      <c r="D60" s="368" t="s">
        <v>401</v>
      </c>
      <c r="E60" s="369"/>
      <c r="F60" s="370"/>
      <c r="G60" s="417"/>
      <c r="H60" s="420"/>
      <c r="I60" s="415"/>
      <c r="J60" s="358"/>
      <c r="K60" s="361"/>
      <c r="L60" s="364"/>
    </row>
    <row r="61" spans="1:12" ht="37.5" customHeight="1" x14ac:dyDescent="0.2">
      <c r="A61" s="368" t="s">
        <v>382</v>
      </c>
      <c r="B61" s="370"/>
      <c r="C61" s="311">
        <v>14</v>
      </c>
      <c r="D61" s="368" t="s">
        <v>402</v>
      </c>
      <c r="E61" s="369"/>
      <c r="F61" s="370"/>
      <c r="G61" s="417"/>
      <c r="H61" s="420"/>
      <c r="I61" s="415"/>
      <c r="J61" s="358"/>
      <c r="K61" s="361"/>
      <c r="L61" s="364"/>
    </row>
    <row r="62" spans="1:12" ht="61.5" customHeight="1" x14ac:dyDescent="0.2">
      <c r="A62" s="368" t="s">
        <v>383</v>
      </c>
      <c r="B62" s="370"/>
      <c r="C62" s="311">
        <v>15</v>
      </c>
      <c r="D62" s="368" t="s">
        <v>403</v>
      </c>
      <c r="E62" s="369"/>
      <c r="F62" s="370"/>
      <c r="G62" s="417"/>
      <c r="H62" s="420"/>
      <c r="I62" s="415"/>
      <c r="J62" s="358"/>
      <c r="K62" s="361"/>
      <c r="L62" s="364"/>
    </row>
    <row r="63" spans="1:12" ht="45" customHeight="1" x14ac:dyDescent="0.2">
      <c r="A63" s="368" t="s">
        <v>384</v>
      </c>
      <c r="B63" s="370"/>
      <c r="C63" s="311">
        <v>16</v>
      </c>
      <c r="D63" s="368" t="s">
        <v>404</v>
      </c>
      <c r="E63" s="369"/>
      <c r="F63" s="370"/>
      <c r="G63" s="417"/>
      <c r="H63" s="420"/>
      <c r="I63" s="415"/>
      <c r="J63" s="358"/>
      <c r="K63" s="361"/>
      <c r="L63" s="364"/>
    </row>
    <row r="64" spans="1:12" ht="51.75" customHeight="1" x14ac:dyDescent="0.2">
      <c r="A64" s="368" t="s">
        <v>385</v>
      </c>
      <c r="B64" s="370"/>
      <c r="C64" s="311">
        <v>17</v>
      </c>
      <c r="D64" s="368" t="s">
        <v>405</v>
      </c>
      <c r="E64" s="369"/>
      <c r="F64" s="370"/>
      <c r="G64" s="417"/>
      <c r="H64" s="420"/>
      <c r="I64" s="415"/>
      <c r="J64" s="358"/>
      <c r="K64" s="361"/>
      <c r="L64" s="364"/>
    </row>
    <row r="65" spans="1:14" ht="35.25" customHeight="1" x14ac:dyDescent="0.2">
      <c r="A65" s="368" t="s">
        <v>386</v>
      </c>
      <c r="B65" s="370"/>
      <c r="C65" s="311">
        <v>18</v>
      </c>
      <c r="D65" s="368" t="s">
        <v>406</v>
      </c>
      <c r="E65" s="369"/>
      <c r="F65" s="370"/>
      <c r="G65" s="417"/>
      <c r="H65" s="420"/>
      <c r="I65" s="415"/>
      <c r="J65" s="358"/>
      <c r="K65" s="361"/>
      <c r="L65" s="364"/>
    </row>
    <row r="66" spans="1:14" ht="54" customHeight="1" x14ac:dyDescent="0.2">
      <c r="A66" s="368" t="s">
        <v>387</v>
      </c>
      <c r="B66" s="370"/>
      <c r="C66" s="311">
        <v>19</v>
      </c>
      <c r="D66" s="368" t="s">
        <v>407</v>
      </c>
      <c r="E66" s="369"/>
      <c r="F66" s="370"/>
      <c r="G66" s="417"/>
      <c r="H66" s="420"/>
      <c r="I66" s="415"/>
      <c r="J66" s="358"/>
      <c r="K66" s="361"/>
      <c r="L66" s="364"/>
    </row>
    <row r="67" spans="1:14" ht="105" customHeight="1" x14ac:dyDescent="0.2">
      <c r="A67" s="368" t="s">
        <v>388</v>
      </c>
      <c r="B67" s="370"/>
      <c r="C67" s="311">
        <v>20</v>
      </c>
      <c r="D67" s="368" t="s">
        <v>408</v>
      </c>
      <c r="E67" s="369"/>
      <c r="F67" s="370"/>
      <c r="G67" s="417"/>
      <c r="H67" s="420"/>
      <c r="I67" s="415"/>
      <c r="J67" s="358"/>
      <c r="K67" s="361"/>
      <c r="L67" s="364"/>
    </row>
    <row r="68" spans="1:14" ht="83.25" customHeight="1" x14ac:dyDescent="0.2">
      <c r="A68" s="368" t="s">
        <v>389</v>
      </c>
      <c r="B68" s="370"/>
      <c r="C68" s="311">
        <v>21</v>
      </c>
      <c r="D68" s="368" t="s">
        <v>409</v>
      </c>
      <c r="E68" s="369"/>
      <c r="F68" s="370"/>
      <c r="G68" s="417"/>
      <c r="H68" s="420"/>
      <c r="I68" s="415"/>
      <c r="J68" s="358"/>
      <c r="K68" s="361"/>
      <c r="L68" s="364"/>
    </row>
    <row r="69" spans="1:14" ht="83.25" customHeight="1" x14ac:dyDescent="0.2">
      <c r="A69" s="368" t="s">
        <v>390</v>
      </c>
      <c r="B69" s="370"/>
      <c r="C69" s="311">
        <v>22</v>
      </c>
      <c r="D69" s="368" t="s">
        <v>410</v>
      </c>
      <c r="E69" s="369"/>
      <c r="F69" s="370"/>
      <c r="G69" s="417"/>
      <c r="H69" s="420"/>
      <c r="I69" s="415"/>
      <c r="J69" s="358"/>
      <c r="K69" s="361"/>
      <c r="L69" s="364"/>
    </row>
    <row r="70" spans="1:14" ht="29.45" customHeight="1" x14ac:dyDescent="0.2">
      <c r="A70" s="366" t="s">
        <v>357</v>
      </c>
      <c r="B70" s="367"/>
      <c r="C70" s="311">
        <v>23</v>
      </c>
      <c r="D70" s="368" t="s">
        <v>359</v>
      </c>
      <c r="E70" s="369"/>
      <c r="F70" s="370"/>
      <c r="G70" s="418"/>
      <c r="H70" s="421"/>
      <c r="I70" s="415"/>
      <c r="J70" s="359"/>
      <c r="K70" s="362"/>
      <c r="L70" s="365"/>
    </row>
    <row r="71" spans="1:14" x14ac:dyDescent="0.2">
      <c r="A71" s="380" t="s">
        <v>220</v>
      </c>
      <c r="B71" s="381"/>
      <c r="C71" s="381"/>
      <c r="D71" s="381"/>
      <c r="E71" s="381"/>
      <c r="F71" s="381"/>
      <c r="G71" s="382"/>
      <c r="H71" s="303">
        <f>SUM(H48:H70)</f>
        <v>149973320</v>
      </c>
      <c r="I71" s="380" t="s">
        <v>221</v>
      </c>
      <c r="J71" s="381"/>
      <c r="K71" s="382"/>
      <c r="L71" s="264">
        <f>SUM(L48:L70)</f>
        <v>1</v>
      </c>
    </row>
    <row r="72" spans="1:14" x14ac:dyDescent="0.2">
      <c r="A72" s="391"/>
      <c r="B72" s="392"/>
      <c r="C72" s="392"/>
      <c r="D72" s="392"/>
      <c r="E72" s="392"/>
      <c r="F72" s="392"/>
      <c r="G72" s="392"/>
      <c r="H72" s="392"/>
      <c r="I72" s="392"/>
      <c r="J72" s="392"/>
      <c r="K72" s="392"/>
      <c r="L72" s="393"/>
    </row>
    <row r="73" spans="1:14" x14ac:dyDescent="0.2">
      <c r="A73" s="390" t="s">
        <v>222</v>
      </c>
      <c r="B73" s="390"/>
      <c r="C73" s="390"/>
      <c r="D73" s="390"/>
      <c r="E73" s="390"/>
      <c r="F73" s="390"/>
      <c r="G73" s="390"/>
      <c r="H73" s="390"/>
      <c r="I73" s="390"/>
      <c r="J73" s="390"/>
      <c r="K73" s="390"/>
      <c r="L73" s="252">
        <v>0.21690000000000001</v>
      </c>
    </row>
    <row r="74" spans="1:14" x14ac:dyDescent="0.2">
      <c r="A74" s="346"/>
      <c r="B74" s="372"/>
      <c r="C74" s="372"/>
      <c r="D74" s="372"/>
      <c r="E74" s="372"/>
      <c r="F74" s="372"/>
      <c r="G74" s="372"/>
      <c r="H74" s="372"/>
      <c r="I74" s="372"/>
      <c r="J74" s="372"/>
      <c r="K74" s="372"/>
      <c r="L74" s="372"/>
    </row>
    <row r="75" spans="1:14" x14ac:dyDescent="0.2">
      <c r="A75" s="394" t="s">
        <v>223</v>
      </c>
      <c r="B75" s="395"/>
      <c r="C75" s="395"/>
      <c r="D75" s="395"/>
      <c r="E75" s="395"/>
      <c r="F75" s="395"/>
      <c r="G75" s="395"/>
      <c r="H75" s="395"/>
      <c r="I75" s="395"/>
      <c r="J75" s="395"/>
      <c r="K75" s="395"/>
      <c r="L75" s="396"/>
    </row>
    <row r="76" spans="1:14" ht="41.1" customHeight="1" x14ac:dyDescent="0.2">
      <c r="A76" s="371" t="s">
        <v>224</v>
      </c>
      <c r="B76" s="371"/>
      <c r="C76" s="157" t="s">
        <v>42</v>
      </c>
      <c r="D76" s="156" t="s">
        <v>43</v>
      </c>
      <c r="E76" s="157" t="s">
        <v>225</v>
      </c>
      <c r="F76" s="157" t="s">
        <v>42</v>
      </c>
      <c r="G76" s="157" t="s">
        <v>43</v>
      </c>
      <c r="H76" s="373" t="s">
        <v>226</v>
      </c>
      <c r="I76" s="383"/>
      <c r="J76" s="374"/>
      <c r="K76" s="157" t="s">
        <v>42</v>
      </c>
      <c r="L76" s="155" t="s">
        <v>43</v>
      </c>
      <c r="N76" s="275"/>
    </row>
    <row r="77" spans="1:14" x14ac:dyDescent="0.2">
      <c r="A77" s="355" t="s">
        <v>227</v>
      </c>
      <c r="B77" s="355"/>
      <c r="C77" s="355"/>
      <c r="D77" s="355"/>
      <c r="E77" s="355"/>
      <c r="F77" s="355"/>
      <c r="G77" s="355" t="s">
        <v>228</v>
      </c>
      <c r="H77" s="355"/>
      <c r="I77" s="355"/>
      <c r="J77" s="355"/>
      <c r="K77" s="355"/>
      <c r="L77" s="355"/>
      <c r="N77" s="276"/>
    </row>
    <row r="78" spans="1:14" x14ac:dyDescent="0.2">
      <c r="A78" s="356" t="s">
        <v>229</v>
      </c>
      <c r="B78" s="356"/>
      <c r="C78" s="356"/>
      <c r="D78" s="356"/>
      <c r="E78" s="356"/>
      <c r="F78" s="356"/>
      <c r="G78" s="356"/>
      <c r="H78" s="356"/>
      <c r="I78" s="356"/>
      <c r="J78" s="356"/>
      <c r="K78" s="356"/>
      <c r="L78" s="356"/>
    </row>
    <row r="79" spans="1:14" ht="47.45" customHeight="1" x14ac:dyDescent="0.2">
      <c r="A79" s="355" t="s">
        <v>230</v>
      </c>
      <c r="B79" s="355"/>
      <c r="C79" s="401" t="s">
        <v>231</v>
      </c>
      <c r="D79" s="401"/>
      <c r="E79" s="249" t="s">
        <v>42</v>
      </c>
      <c r="F79" s="250" t="s">
        <v>43</v>
      </c>
      <c r="G79" s="456" t="s">
        <v>232</v>
      </c>
      <c r="H79" s="457"/>
      <c r="I79" s="457"/>
      <c r="J79" s="457"/>
      <c r="K79" s="457"/>
      <c r="L79" s="458"/>
    </row>
    <row r="80" spans="1:14" ht="26.1" customHeight="1" x14ac:dyDescent="0.2">
      <c r="A80" s="397" t="s">
        <v>233</v>
      </c>
      <c r="B80" s="397"/>
      <c r="C80" s="397"/>
      <c r="D80" s="397"/>
      <c r="E80" s="397"/>
      <c r="F80" s="397"/>
      <c r="G80" s="397"/>
      <c r="H80" s="397"/>
      <c r="I80" s="397"/>
      <c r="J80" s="397"/>
      <c r="K80" s="397"/>
      <c r="L80" s="397"/>
    </row>
    <row r="81" spans="1:12" ht="38.25" x14ac:dyDescent="0.2">
      <c r="A81" s="386" t="s">
        <v>234</v>
      </c>
      <c r="B81" s="387"/>
      <c r="C81" s="258" t="s">
        <v>235</v>
      </c>
      <c r="D81" s="258" t="s">
        <v>236</v>
      </c>
      <c r="E81" s="258" t="s">
        <v>237</v>
      </c>
      <c r="F81" s="259" t="s">
        <v>238</v>
      </c>
      <c r="G81" s="258" t="s">
        <v>239</v>
      </c>
      <c r="H81" s="386" t="s">
        <v>240</v>
      </c>
      <c r="I81" s="387"/>
      <c r="J81" s="386" t="s">
        <v>241</v>
      </c>
      <c r="K81" s="463"/>
      <c r="L81" s="387"/>
    </row>
    <row r="82" spans="1:12" x14ac:dyDescent="0.2">
      <c r="A82" s="461" t="s">
        <v>43</v>
      </c>
      <c r="B82" s="462"/>
      <c r="C82" s="293" t="s">
        <v>95</v>
      </c>
      <c r="D82" s="293" t="s">
        <v>95</v>
      </c>
      <c r="E82" s="293" t="s">
        <v>95</v>
      </c>
      <c r="F82" s="301" t="s">
        <v>95</v>
      </c>
      <c r="G82" s="320">
        <v>46174</v>
      </c>
      <c r="H82" s="388">
        <v>6021347698</v>
      </c>
      <c r="I82" s="389"/>
      <c r="J82" s="461" t="s">
        <v>242</v>
      </c>
      <c r="K82" s="464"/>
      <c r="L82" s="462"/>
    </row>
    <row r="83" spans="1:12" ht="25.5" x14ac:dyDescent="0.2">
      <c r="A83" s="459" t="s">
        <v>243</v>
      </c>
      <c r="B83" s="460"/>
      <c r="C83" s="460"/>
      <c r="D83" s="460"/>
      <c r="E83" s="255" t="s">
        <v>42</v>
      </c>
      <c r="F83" s="256" t="s">
        <v>43</v>
      </c>
      <c r="G83" s="257" t="s">
        <v>244</v>
      </c>
      <c r="H83" s="373" t="s">
        <v>95</v>
      </c>
      <c r="I83" s="374"/>
      <c r="J83" s="401" t="s">
        <v>245</v>
      </c>
      <c r="K83" s="401"/>
      <c r="L83" s="401"/>
    </row>
    <row r="84" spans="1:12" x14ac:dyDescent="0.2">
      <c r="A84" s="355" t="s">
        <v>246</v>
      </c>
      <c r="B84" s="355"/>
      <c r="C84" s="355"/>
      <c r="D84" s="355"/>
      <c r="E84" s="355"/>
      <c r="F84" s="355"/>
      <c r="G84" s="355"/>
      <c r="H84" s="355"/>
      <c r="I84" s="355"/>
      <c r="J84" s="355"/>
      <c r="K84" s="355"/>
      <c r="L84" s="355"/>
    </row>
    <row r="85" spans="1:12" ht="65.45" customHeight="1" x14ac:dyDescent="0.2">
      <c r="A85" s="357" t="s">
        <v>369</v>
      </c>
      <c r="B85" s="357"/>
      <c r="C85" s="356"/>
      <c r="D85" s="356"/>
      <c r="E85" s="356"/>
      <c r="F85" s="356"/>
      <c r="G85" s="356"/>
      <c r="H85" s="356"/>
      <c r="I85" s="356"/>
      <c r="J85" s="357"/>
      <c r="K85" s="357"/>
      <c r="L85" s="357"/>
    </row>
    <row r="86" spans="1:12" x14ac:dyDescent="0.2">
      <c r="A86" s="277"/>
      <c r="C86" s="247" t="s">
        <v>247</v>
      </c>
      <c r="D86" s="379" t="s">
        <v>248</v>
      </c>
      <c r="E86" s="379"/>
      <c r="F86" s="379" t="s">
        <v>345</v>
      </c>
      <c r="G86" s="379"/>
      <c r="H86" s="379" t="s">
        <v>249</v>
      </c>
      <c r="I86" s="379"/>
      <c r="J86" s="170"/>
      <c r="K86" s="170"/>
      <c r="L86" s="172"/>
    </row>
    <row r="87" spans="1:12" x14ac:dyDescent="0.2">
      <c r="A87" s="277"/>
      <c r="C87" s="268">
        <v>811</v>
      </c>
      <c r="D87" s="384" t="s">
        <v>367</v>
      </c>
      <c r="E87" s="385"/>
      <c r="F87" s="375" t="s">
        <v>370</v>
      </c>
      <c r="G87" s="376"/>
      <c r="H87" s="377">
        <f>H71</f>
        <v>149973320</v>
      </c>
      <c r="I87" s="377"/>
      <c r="J87" s="278"/>
      <c r="K87" s="278"/>
      <c r="L87" s="279"/>
    </row>
    <row r="88" spans="1:12" x14ac:dyDescent="0.2">
      <c r="C88" s="379" t="s">
        <v>250</v>
      </c>
      <c r="D88" s="379"/>
      <c r="E88" s="379"/>
      <c r="F88" s="379"/>
      <c r="G88" s="379"/>
      <c r="H88" s="377"/>
      <c r="I88" s="377"/>
      <c r="J88" s="171"/>
      <c r="K88" s="171"/>
      <c r="L88" s="280"/>
    </row>
    <row r="89" spans="1:12" x14ac:dyDescent="0.2">
      <c r="C89" s="174"/>
      <c r="D89" s="174"/>
      <c r="E89" s="174"/>
      <c r="F89" s="174"/>
      <c r="G89" s="174"/>
      <c r="H89" s="174"/>
      <c r="I89" s="175"/>
      <c r="J89" s="171"/>
      <c r="K89" s="171"/>
      <c r="L89" s="280"/>
    </row>
    <row r="90" spans="1:12" x14ac:dyDescent="0.2">
      <c r="A90" s="378" t="s">
        <v>251</v>
      </c>
      <c r="B90" s="378"/>
      <c r="C90" s="378"/>
      <c r="D90" s="378"/>
      <c r="E90" s="378"/>
      <c r="F90" s="378"/>
      <c r="G90" s="378"/>
      <c r="H90" s="378"/>
      <c r="I90" s="378"/>
      <c r="J90" s="378"/>
      <c r="K90" s="378"/>
      <c r="L90" s="378"/>
    </row>
    <row r="91" spans="1:12" x14ac:dyDescent="0.2">
      <c r="A91" s="304"/>
      <c r="B91" s="324" t="s">
        <v>342</v>
      </c>
      <c r="C91" s="325"/>
      <c r="D91" s="325"/>
      <c r="E91" s="325"/>
      <c r="F91" s="326"/>
      <c r="G91" s="304"/>
      <c r="H91" s="305"/>
      <c r="I91" s="306"/>
      <c r="J91" s="306"/>
      <c r="K91" s="306"/>
      <c r="L91" s="307"/>
    </row>
    <row r="92" spans="1:12" ht="21.95" customHeight="1" x14ac:dyDescent="0.2">
      <c r="A92" s="158" t="s">
        <v>146</v>
      </c>
      <c r="B92" s="337" t="s">
        <v>352</v>
      </c>
      <c r="C92" s="338"/>
      <c r="D92" s="338"/>
      <c r="E92" s="338"/>
      <c r="F92" s="339"/>
      <c r="G92" s="347" t="s">
        <v>145</v>
      </c>
      <c r="H92" s="349"/>
      <c r="I92" s="350"/>
      <c r="J92" s="350"/>
      <c r="K92" s="350"/>
      <c r="L92" s="351"/>
    </row>
    <row r="93" spans="1:12" ht="20.100000000000001" customHeight="1" x14ac:dyDescent="0.2">
      <c r="A93" s="317" t="s">
        <v>148</v>
      </c>
      <c r="B93" s="342" t="s">
        <v>353</v>
      </c>
      <c r="C93" s="343"/>
      <c r="D93" s="343"/>
      <c r="E93" s="343"/>
      <c r="F93" s="344"/>
      <c r="G93" s="348"/>
      <c r="H93" s="352"/>
      <c r="I93" s="353"/>
      <c r="J93" s="353"/>
      <c r="K93" s="353"/>
      <c r="L93" s="354"/>
    </row>
    <row r="94" spans="1:12" ht="20.100000000000001" customHeight="1" x14ac:dyDescent="0.2">
      <c r="A94" s="304"/>
      <c r="B94" s="324" t="s">
        <v>343</v>
      </c>
      <c r="C94" s="325"/>
      <c r="D94" s="325"/>
      <c r="E94" s="325"/>
      <c r="F94" s="326"/>
      <c r="G94" s="304"/>
      <c r="H94" s="327"/>
      <c r="I94" s="328"/>
      <c r="J94" s="328"/>
      <c r="K94" s="328"/>
      <c r="L94" s="329"/>
    </row>
    <row r="95" spans="1:12" ht="25.35" customHeight="1" x14ac:dyDescent="0.2">
      <c r="A95" s="318" t="s">
        <v>146</v>
      </c>
      <c r="B95" s="337" t="s">
        <v>352</v>
      </c>
      <c r="C95" s="338"/>
      <c r="D95" s="338"/>
      <c r="E95" s="338"/>
      <c r="F95" s="339"/>
      <c r="G95" s="345" t="s">
        <v>145</v>
      </c>
      <c r="H95" s="340"/>
      <c r="I95" s="340"/>
      <c r="J95" s="340"/>
      <c r="K95" s="341"/>
      <c r="L95" s="341"/>
    </row>
    <row r="96" spans="1:12" ht="25.35" customHeight="1" x14ac:dyDescent="0.2">
      <c r="A96" s="158" t="s">
        <v>148</v>
      </c>
      <c r="B96" s="342" t="s">
        <v>353</v>
      </c>
      <c r="C96" s="343"/>
      <c r="D96" s="343"/>
      <c r="E96" s="343"/>
      <c r="F96" s="344"/>
      <c r="G96" s="346"/>
      <c r="H96" s="341"/>
      <c r="I96" s="341"/>
      <c r="J96" s="341"/>
      <c r="K96" s="341"/>
      <c r="L96" s="341"/>
    </row>
    <row r="97" spans="1:12" x14ac:dyDescent="0.2">
      <c r="A97" s="319"/>
      <c r="B97" s="322" t="s">
        <v>344</v>
      </c>
      <c r="C97" s="322"/>
      <c r="D97" s="322"/>
      <c r="E97" s="322"/>
      <c r="F97" s="322"/>
      <c r="G97" s="322" t="s">
        <v>145</v>
      </c>
      <c r="H97" s="330"/>
      <c r="I97" s="330"/>
      <c r="J97" s="330"/>
      <c r="K97" s="330"/>
      <c r="L97" s="331"/>
    </row>
    <row r="98" spans="1:12" ht="25.5" customHeight="1" x14ac:dyDescent="0.2">
      <c r="A98" s="318" t="s">
        <v>146</v>
      </c>
      <c r="B98" s="323"/>
      <c r="C98" s="323"/>
      <c r="D98" s="323"/>
      <c r="E98" s="323"/>
      <c r="F98" s="323"/>
      <c r="G98" s="322"/>
      <c r="H98" s="332"/>
      <c r="I98" s="333"/>
      <c r="J98" s="333"/>
      <c r="K98" s="334"/>
      <c r="L98" s="334"/>
    </row>
    <row r="99" spans="1:12" ht="32.25" customHeight="1" x14ac:dyDescent="0.2">
      <c r="A99" s="153" t="s">
        <v>148</v>
      </c>
      <c r="B99" s="336"/>
      <c r="C99" s="336"/>
      <c r="D99" s="336"/>
      <c r="E99" s="336"/>
      <c r="F99" s="336"/>
      <c r="G99" s="322"/>
      <c r="H99" s="335"/>
      <c r="I99" s="334"/>
      <c r="J99" s="334"/>
      <c r="K99" s="334"/>
      <c r="L99" s="334"/>
    </row>
    <row r="101" spans="1:12" x14ac:dyDescent="0.2">
      <c r="H101" s="300"/>
    </row>
  </sheetData>
  <mergeCells count="173">
    <mergeCell ref="A69:B69"/>
    <mergeCell ref="D56:F56"/>
    <mergeCell ref="D57:F57"/>
    <mergeCell ref="D58:F58"/>
    <mergeCell ref="D59:F59"/>
    <mergeCell ref="D60:F60"/>
    <mergeCell ref="D61:F61"/>
    <mergeCell ref="D62:F62"/>
    <mergeCell ref="D63:F63"/>
    <mergeCell ref="D64:F64"/>
    <mergeCell ref="D65:F65"/>
    <mergeCell ref="D66:F66"/>
    <mergeCell ref="D67:F67"/>
    <mergeCell ref="D68:F68"/>
    <mergeCell ref="D69:F69"/>
    <mergeCell ref="A68:B68"/>
    <mergeCell ref="A65:B65"/>
    <mergeCell ref="A62:B62"/>
    <mergeCell ref="A56:B56"/>
    <mergeCell ref="A57:B57"/>
    <mergeCell ref="A58:B58"/>
    <mergeCell ref="A59:B59"/>
    <mergeCell ref="A60:B60"/>
    <mergeCell ref="A61:B61"/>
    <mergeCell ref="A63:B63"/>
    <mergeCell ref="A64:B64"/>
    <mergeCell ref="A66:B66"/>
    <mergeCell ref="A67:B67"/>
    <mergeCell ref="J10:L10"/>
    <mergeCell ref="C79:D79"/>
    <mergeCell ref="G79:L79"/>
    <mergeCell ref="A83:D83"/>
    <mergeCell ref="J83:L83"/>
    <mergeCell ref="A81:B81"/>
    <mergeCell ref="A82:B82"/>
    <mergeCell ref="J81:L81"/>
    <mergeCell ref="J82:L82"/>
    <mergeCell ref="H20:J20"/>
    <mergeCell ref="H21:J21"/>
    <mergeCell ref="A12:L12"/>
    <mergeCell ref="D13:E13"/>
    <mergeCell ref="H22:J22"/>
    <mergeCell ref="C17:F17"/>
    <mergeCell ref="G16:J16"/>
    <mergeCell ref="G17:J17"/>
    <mergeCell ref="K16:L16"/>
    <mergeCell ref="A15:L15"/>
    <mergeCell ref="K21:L21"/>
    <mergeCell ref="K20:L20"/>
    <mergeCell ref="A54:B54"/>
    <mergeCell ref="D32:E32"/>
    <mergeCell ref="A19:L19"/>
    <mergeCell ref="A25:L25"/>
    <mergeCell ref="A16:B16"/>
    <mergeCell ref="A17:B17"/>
    <mergeCell ref="C16:F16"/>
    <mergeCell ref="K17:L17"/>
    <mergeCell ref="B27:E27"/>
    <mergeCell ref="A30:D30"/>
    <mergeCell ref="F30:G30"/>
    <mergeCell ref="K22:L22"/>
    <mergeCell ref="A27:A28"/>
    <mergeCell ref="F27:L27"/>
    <mergeCell ref="D1:L2"/>
    <mergeCell ref="A6:B7"/>
    <mergeCell ref="C6:E7"/>
    <mergeCell ref="A13:B13"/>
    <mergeCell ref="A5:L5"/>
    <mergeCell ref="J11:L11"/>
    <mergeCell ref="A14:B14"/>
    <mergeCell ref="D14:E14"/>
    <mergeCell ref="A3:L3"/>
    <mergeCell ref="A9:B11"/>
    <mergeCell ref="C9:G11"/>
    <mergeCell ref="J6:L7"/>
    <mergeCell ref="A1:C2"/>
    <mergeCell ref="F6:I6"/>
    <mergeCell ref="A8:B8"/>
    <mergeCell ref="C8:E8"/>
    <mergeCell ref="F7:H7"/>
    <mergeCell ref="J8:K8"/>
    <mergeCell ref="F8:H8"/>
    <mergeCell ref="H9:L9"/>
    <mergeCell ref="H10:I10"/>
    <mergeCell ref="H11:I11"/>
    <mergeCell ref="H13:I13"/>
    <mergeCell ref="H14:I14"/>
    <mergeCell ref="A55:B55"/>
    <mergeCell ref="A49:B49"/>
    <mergeCell ref="A50:B50"/>
    <mergeCell ref="K32:L34"/>
    <mergeCell ref="K35:L35"/>
    <mergeCell ref="D47:F47"/>
    <mergeCell ref="G35:I35"/>
    <mergeCell ref="A33:C33"/>
    <mergeCell ref="D54:F54"/>
    <mergeCell ref="I48:I70"/>
    <mergeCell ref="D52:F52"/>
    <mergeCell ref="D51:F51"/>
    <mergeCell ref="D50:F50"/>
    <mergeCell ref="D49:F49"/>
    <mergeCell ref="D48:F48"/>
    <mergeCell ref="D53:F53"/>
    <mergeCell ref="D55:F55"/>
    <mergeCell ref="G48:G70"/>
    <mergeCell ref="H48:H70"/>
    <mergeCell ref="A44:E44"/>
    <mergeCell ref="J37:L37"/>
    <mergeCell ref="D33:E33"/>
    <mergeCell ref="G32:J34"/>
    <mergeCell ref="A51:B51"/>
    <mergeCell ref="A52:B52"/>
    <mergeCell ref="A53:B53"/>
    <mergeCell ref="A46:I46"/>
    <mergeCell ref="A37:H37"/>
    <mergeCell ref="A32:C32"/>
    <mergeCell ref="J46:L46"/>
    <mergeCell ref="A48:B48"/>
    <mergeCell ref="A34:C34"/>
    <mergeCell ref="A35:C35"/>
    <mergeCell ref="A47:B47"/>
    <mergeCell ref="A45:L45"/>
    <mergeCell ref="D34:E34"/>
    <mergeCell ref="B91:F91"/>
    <mergeCell ref="D87:E87"/>
    <mergeCell ref="H81:I81"/>
    <mergeCell ref="H82:I82"/>
    <mergeCell ref="A73:K73"/>
    <mergeCell ref="A72:L72"/>
    <mergeCell ref="A79:B79"/>
    <mergeCell ref="A84:L84"/>
    <mergeCell ref="A77:F77"/>
    <mergeCell ref="A75:L75"/>
    <mergeCell ref="A85:L85"/>
    <mergeCell ref="A80:L80"/>
    <mergeCell ref="H88:I88"/>
    <mergeCell ref="H86:I86"/>
    <mergeCell ref="B92:F92"/>
    <mergeCell ref="G92:G93"/>
    <mergeCell ref="H92:L93"/>
    <mergeCell ref="B93:F93"/>
    <mergeCell ref="G77:L77"/>
    <mergeCell ref="G78:L78"/>
    <mergeCell ref="A78:F78"/>
    <mergeCell ref="J48:J70"/>
    <mergeCell ref="K48:K70"/>
    <mergeCell ref="L48:L70"/>
    <mergeCell ref="A70:B70"/>
    <mergeCell ref="D70:F70"/>
    <mergeCell ref="A76:B76"/>
    <mergeCell ref="A74:L74"/>
    <mergeCell ref="H83:I83"/>
    <mergeCell ref="F87:G87"/>
    <mergeCell ref="H87:I87"/>
    <mergeCell ref="A90:L90"/>
    <mergeCell ref="C88:G88"/>
    <mergeCell ref="I71:K71"/>
    <mergeCell ref="A71:G71"/>
    <mergeCell ref="F86:G86"/>
    <mergeCell ref="D86:E86"/>
    <mergeCell ref="H76:J76"/>
    <mergeCell ref="B97:F97"/>
    <mergeCell ref="B98:F98"/>
    <mergeCell ref="B94:F94"/>
    <mergeCell ref="H94:L94"/>
    <mergeCell ref="H97:L97"/>
    <mergeCell ref="H98:L99"/>
    <mergeCell ref="B99:F99"/>
    <mergeCell ref="G97:G99"/>
    <mergeCell ref="B95:F95"/>
    <mergeCell ref="H95:L96"/>
    <mergeCell ref="B96:F96"/>
    <mergeCell ref="G95:G96"/>
  </mergeCells>
  <phoneticPr fontId="6" type="noConversion"/>
  <dataValidations count="13">
    <dataValidation allowBlank="1" showInputMessage="1" showErrorMessage="1" prompt="MARQUE SI o NO_x000a_" sqref="L8" xr:uid="{00000000-0002-0000-0100-000000000000}"/>
    <dataValidation allowBlank="1" showInputMessage="1" showErrorMessage="1" promptTitle="(DD/MM/AAAA)" prompt="Ingresar fecha de suscripción de la modificación" sqref="D20" xr:uid="{00000000-0002-0000-0100-000001000000}"/>
    <dataValidation allowBlank="1" showInputMessage="1" showErrorMessage="1" promptTitle="Tipo de modificación" prompt="Seleccionar de la lista desplegable el tipo de modificación que corresponda." sqref="A20" xr:uid="{00000000-0002-0000-0100-000002000000}"/>
    <dataValidation allowBlank="1" showInputMessage="1" showErrorMessage="1" promptTitle="Fecha final (DD/MM/AAAA)" prompt="Aplica para prórrogas, reducciones de plazo o suspensiones" sqref="G20" xr:uid="{00000000-0002-0000-0100-000003000000}"/>
    <dataValidation allowBlank="1" showInputMessage="1" showErrorMessage="1" promptTitle="Fecha inicio (DD/MM/AAAA)" prompt="Aplica para prórrogas, reducciones de plazo o suspensiones" sqref="F20" xr:uid="{00000000-0002-0000-0100-000004000000}"/>
    <dataValidation allowBlank="1" showInputMessage="1" showErrorMessage="1" promptTitle="Sólo si aplica" prompt="En caso de reducción, ingresar números negativos_x000a_" sqref="E20" xr:uid="{00000000-0002-0000-0100-000005000000}"/>
    <dataValidation allowBlank="1" showInputMessage="1" showErrorMessage="1" prompt="Para prórrogas, reducciones y suspensiones._x000a__x000a_" sqref="H20" xr:uid="{00000000-0002-0000-0100-000006000000}"/>
    <dataValidation allowBlank="1" showInputMessage="1" showErrorMessage="1" promptTitle="Únicamente números" prompt="Ingrese el número de la modificación, en el orden en el que se vaya presentando, según su tipo._x000a_" sqref="B20" xr:uid="{00000000-0002-0000-0100-000007000000}"/>
    <dataValidation allowBlank="1" showInputMessage="1" showErrorMessage="1" promptTitle="Origen de los datos" prompt="Los datos son arrastrados desde la Ficha de Avance" sqref="A19:L19" xr:uid="{00000000-0002-0000-0100-000008000000}"/>
    <dataValidation allowBlank="1" showInputMessage="1" showErrorMessage="1" promptTitle="Aclaración" prompt="En caso de que existan varias unidades. Si es una sola unidad se registra el 100%._x000a_" sqref="K28" xr:uid="{00000000-0002-0000-0100-000009000000}"/>
    <dataValidation type="list" allowBlank="1" showInputMessage="1" showErrorMessage="1" sqref="A39:A43 I48" xr:uid="{6CCDDF9E-2217-4F27-9F0F-54D34056C07F}">
      <formula1>$F$29:$F$29</formula1>
    </dataValidation>
    <dataValidation type="list" allowBlank="1" showInputMessage="1" showErrorMessage="1" sqref="K48 C39:C43" xr:uid="{ED3BF0D0-5E61-4C69-8755-816468B60342}">
      <formula1>$D$29:$D$29</formula1>
    </dataValidation>
    <dataValidation allowBlank="1" showInputMessage="1" showErrorMessage="1" promptTitle="Nota metodológica" prompt="Pegar las obligaciones del contratista tal y como están en los pliegos del contrato." sqref="A48" xr:uid="{8175135F-C182-4ACB-8592-DEC975EFB63D}"/>
  </dataValidations>
  <printOptions horizontalCentered="1"/>
  <pageMargins left="0.55118110236220474" right="0.35433070866141736" top="0.59055118110236227" bottom="0.59055118110236227" header="0" footer="0.31496062992125984"/>
  <pageSetup scale="30" fitToHeight="0" orientation="portrait" horizontalDpi="4294967293" r:id="rId1"/>
  <rowBreaks count="1" manualBreakCount="1">
    <brk id="54" max="11" man="1"/>
  </rowBreaks>
  <drawing r:id="rId2"/>
  <legacyDrawing r:id="rId3"/>
  <mc:AlternateContent xmlns:mc="http://schemas.openxmlformats.org/markup-compatibility/2006">
    <mc:Choice Requires="x14">
      <controls>
        <mc:AlternateContent xmlns:mc="http://schemas.openxmlformats.org/markup-compatibility/2006">
          <mc:Choice Requires="x14">
            <control shapeId="2052" r:id="rId4" name="Spinner 4">
              <controlPr defaultSize="0" autoPict="0" altText="No. del pago. Si es el pago final, registrarlo en texto_x000a_">
                <anchor moveWithCells="1" sizeWithCells="1">
                  <from>
                    <xdr:col>11</xdr:col>
                    <xdr:colOff>828675</xdr:colOff>
                    <xdr:row>5</xdr:row>
                    <xdr:rowOff>28575</xdr:rowOff>
                  </from>
                  <to>
                    <xdr:col>11</xdr:col>
                    <xdr:colOff>1095375</xdr:colOff>
                    <xdr:row>6</xdr:row>
                    <xdr:rowOff>142875</xdr:rowOff>
                  </to>
                </anchor>
              </controlPr>
            </control>
          </mc:Choice>
        </mc:AlternateContent>
        <mc:AlternateContent xmlns:mc="http://schemas.openxmlformats.org/markup-compatibility/2006">
          <mc:Choice Requires="x14">
            <control shapeId="2056" r:id="rId5" name="Group Box 8">
              <controlPr defaultSize="0" autoFill="0" autoPict="0" altText="ÚLTIMO PAGO">
                <anchor moveWithCells="1">
                  <from>
                    <xdr:col>11</xdr:col>
                    <xdr:colOff>409575</xdr:colOff>
                    <xdr:row>8</xdr:row>
                    <xdr:rowOff>28575</xdr:rowOff>
                  </from>
                  <to>
                    <xdr:col>11</xdr:col>
                    <xdr:colOff>1333500</xdr:colOff>
                    <xdr:row>8</xdr:row>
                    <xdr:rowOff>152400</xdr:rowOff>
                  </to>
                </anchor>
              </controlPr>
            </control>
          </mc:Choice>
        </mc:AlternateContent>
        <mc:AlternateContent xmlns:mc="http://schemas.openxmlformats.org/markup-compatibility/2006">
          <mc:Choice Requires="x14">
            <control shapeId="2057" r:id="rId6" name="Check Box 9">
              <controlPr defaultSize="0" autoFill="0" autoLine="0" autoPict="0">
                <anchor moveWithCells="1">
                  <from>
                    <xdr:col>2</xdr:col>
                    <xdr:colOff>142875</xdr:colOff>
                    <xdr:row>75</xdr:row>
                    <xdr:rowOff>76200</xdr:rowOff>
                  </from>
                  <to>
                    <xdr:col>2</xdr:col>
                    <xdr:colOff>342900</xdr:colOff>
                    <xdr:row>76</xdr:row>
                    <xdr:rowOff>0</xdr:rowOff>
                  </to>
                </anchor>
              </controlPr>
            </control>
          </mc:Choice>
        </mc:AlternateContent>
        <mc:AlternateContent xmlns:mc="http://schemas.openxmlformats.org/markup-compatibility/2006">
          <mc:Choice Requires="x14">
            <control shapeId="2058" r:id="rId7" name="Check Box 10">
              <controlPr defaultSize="0" autoFill="0" autoLine="0" autoPict="0">
                <anchor moveWithCells="1">
                  <from>
                    <xdr:col>3</xdr:col>
                    <xdr:colOff>152400</xdr:colOff>
                    <xdr:row>75</xdr:row>
                    <xdr:rowOff>66675</xdr:rowOff>
                  </from>
                  <to>
                    <xdr:col>3</xdr:col>
                    <xdr:colOff>371475</xdr:colOff>
                    <xdr:row>76</xdr:row>
                    <xdr:rowOff>0</xdr:rowOff>
                  </to>
                </anchor>
              </controlPr>
            </control>
          </mc:Choice>
        </mc:AlternateContent>
        <mc:AlternateContent xmlns:mc="http://schemas.openxmlformats.org/markup-compatibility/2006">
          <mc:Choice Requires="x14">
            <control shapeId="2059" r:id="rId8" name="Check Box 11">
              <controlPr defaultSize="0" autoFill="0" autoLine="0" autoPict="0">
                <anchor moveWithCells="1">
                  <from>
                    <xdr:col>5</xdr:col>
                    <xdr:colOff>714375</xdr:colOff>
                    <xdr:row>75</xdr:row>
                    <xdr:rowOff>76200</xdr:rowOff>
                  </from>
                  <to>
                    <xdr:col>5</xdr:col>
                    <xdr:colOff>904875</xdr:colOff>
                    <xdr:row>76</xdr:row>
                    <xdr:rowOff>0</xdr:rowOff>
                  </to>
                </anchor>
              </controlPr>
            </control>
          </mc:Choice>
        </mc:AlternateContent>
        <mc:AlternateContent xmlns:mc="http://schemas.openxmlformats.org/markup-compatibility/2006">
          <mc:Choice Requires="x14">
            <control shapeId="2060" r:id="rId9" name="Check Box 12">
              <controlPr defaultSize="0" autoFill="0" autoLine="0" autoPict="0">
                <anchor moveWithCells="1">
                  <from>
                    <xdr:col>6</xdr:col>
                    <xdr:colOff>676275</xdr:colOff>
                    <xdr:row>75</xdr:row>
                    <xdr:rowOff>66675</xdr:rowOff>
                  </from>
                  <to>
                    <xdr:col>6</xdr:col>
                    <xdr:colOff>866775</xdr:colOff>
                    <xdr:row>76</xdr:row>
                    <xdr:rowOff>0</xdr:rowOff>
                  </to>
                </anchor>
              </controlPr>
            </control>
          </mc:Choice>
        </mc:AlternateContent>
        <mc:AlternateContent xmlns:mc="http://schemas.openxmlformats.org/markup-compatibility/2006">
          <mc:Choice Requires="x14">
            <control shapeId="2061" r:id="rId10" name="Check Box 13">
              <controlPr defaultSize="0" autoFill="0" autoLine="0" autoPict="0">
                <anchor moveWithCells="1">
                  <from>
                    <xdr:col>10</xdr:col>
                    <xdr:colOff>638175</xdr:colOff>
                    <xdr:row>75</xdr:row>
                    <xdr:rowOff>66675</xdr:rowOff>
                  </from>
                  <to>
                    <xdr:col>10</xdr:col>
                    <xdr:colOff>838200</xdr:colOff>
                    <xdr:row>76</xdr:row>
                    <xdr:rowOff>0</xdr:rowOff>
                  </to>
                </anchor>
              </controlPr>
            </control>
          </mc:Choice>
        </mc:AlternateContent>
        <mc:AlternateContent xmlns:mc="http://schemas.openxmlformats.org/markup-compatibility/2006">
          <mc:Choice Requires="x14">
            <control shapeId="2062" r:id="rId11" name="Check Box 14">
              <controlPr defaultSize="0" autoFill="0" autoLine="0" autoPict="0">
                <anchor moveWithCells="1">
                  <from>
                    <xdr:col>11</xdr:col>
                    <xdr:colOff>180975</xdr:colOff>
                    <xdr:row>75</xdr:row>
                    <xdr:rowOff>76200</xdr:rowOff>
                  </from>
                  <to>
                    <xdr:col>11</xdr:col>
                    <xdr:colOff>371475</xdr:colOff>
                    <xdr:row>76</xdr:row>
                    <xdr:rowOff>0</xdr:rowOff>
                  </to>
                </anchor>
              </controlPr>
            </control>
          </mc:Choice>
        </mc:AlternateContent>
        <mc:AlternateContent xmlns:mc="http://schemas.openxmlformats.org/markup-compatibility/2006">
          <mc:Choice Requires="x14">
            <control shapeId="2068" r:id="rId12" name="Check Box 20">
              <controlPr defaultSize="0" autoFill="0" autoLine="0" autoPict="0">
                <anchor moveWithCells="1">
                  <from>
                    <xdr:col>4</xdr:col>
                    <xdr:colOff>219075</xdr:colOff>
                    <xdr:row>78</xdr:row>
                    <xdr:rowOff>190500</xdr:rowOff>
                  </from>
                  <to>
                    <xdr:col>4</xdr:col>
                    <xdr:colOff>447675</xdr:colOff>
                    <xdr:row>79</xdr:row>
                    <xdr:rowOff>0</xdr:rowOff>
                  </to>
                </anchor>
              </controlPr>
            </control>
          </mc:Choice>
        </mc:AlternateContent>
        <mc:AlternateContent xmlns:mc="http://schemas.openxmlformats.org/markup-compatibility/2006">
          <mc:Choice Requires="x14">
            <control shapeId="2069" r:id="rId13" name="Check Box 21">
              <controlPr defaultSize="0" autoFill="0" autoLine="0" autoPict="0">
                <anchor moveWithCells="1">
                  <from>
                    <xdr:col>5</xdr:col>
                    <xdr:colOff>257175</xdr:colOff>
                    <xdr:row>78</xdr:row>
                    <xdr:rowOff>180975</xdr:rowOff>
                  </from>
                  <to>
                    <xdr:col>5</xdr:col>
                    <xdr:colOff>457200</xdr:colOff>
                    <xdr:row>79</xdr:row>
                    <xdr:rowOff>0</xdr:rowOff>
                  </to>
                </anchor>
              </controlPr>
            </control>
          </mc:Choice>
        </mc:AlternateContent>
        <mc:AlternateContent xmlns:mc="http://schemas.openxmlformats.org/markup-compatibility/2006">
          <mc:Choice Requires="x14">
            <control shapeId="2079" r:id="rId14" name="Check Box 31">
              <controlPr defaultSize="0" autoFill="0" autoLine="0" autoPict="0">
                <anchor moveWithCells="1">
                  <from>
                    <xdr:col>4</xdr:col>
                    <xdr:colOff>228600</xdr:colOff>
                    <xdr:row>82</xdr:row>
                    <xdr:rowOff>104775</xdr:rowOff>
                  </from>
                  <to>
                    <xdr:col>4</xdr:col>
                    <xdr:colOff>447675</xdr:colOff>
                    <xdr:row>83</xdr:row>
                    <xdr:rowOff>47625</xdr:rowOff>
                  </to>
                </anchor>
              </controlPr>
            </control>
          </mc:Choice>
        </mc:AlternateContent>
        <mc:AlternateContent xmlns:mc="http://schemas.openxmlformats.org/markup-compatibility/2006">
          <mc:Choice Requires="x14">
            <control shapeId="2080" r:id="rId15" name="Check Box 32">
              <controlPr defaultSize="0" autoFill="0" autoLine="0" autoPict="0">
                <anchor moveWithCells="1">
                  <from>
                    <xdr:col>5</xdr:col>
                    <xdr:colOff>295275</xdr:colOff>
                    <xdr:row>82</xdr:row>
                    <xdr:rowOff>66675</xdr:rowOff>
                  </from>
                  <to>
                    <xdr:col>5</xdr:col>
                    <xdr:colOff>495300</xdr:colOff>
                    <xdr:row>83</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100-00000A000000}">
          <x14:formula1>
            <xm:f>Datos!$A$13:$A$14</xm:f>
          </x14:formula1>
          <xm:sqref>A14</xm:sqref>
        </x14:dataValidation>
        <x14:dataValidation type="list" allowBlank="1" showInputMessage="1" showErrorMessage="1" xr:uid="{51668EBF-BC4B-4123-968F-CAF5291C4493}">
          <x14:formula1>
            <xm:f>Datos!$G$2:$G$14</xm:f>
          </x14:formula1>
          <xm:sqref>J48 B39:B43 A29</xm:sqref>
        </x14:dataValidation>
        <x14:dataValidation type="list" allowBlank="1" showInputMessage="1" showErrorMessage="1" xr:uid="{4D9EEE81-B88A-4737-8B0B-92022177DCD5}">
          <x14:formula1>
            <xm:f>Datos!$G$17:$G$24</xm:f>
          </x14:formula1>
          <xm:sqref>A21:A22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FD7032-C337-4549-B534-70358E563625}">
  <dimension ref="A1:K16"/>
  <sheetViews>
    <sheetView workbookViewId="0">
      <selection activeCell="A122" sqref="A122:K122"/>
    </sheetView>
  </sheetViews>
  <sheetFormatPr baseColWidth="10" defaultColWidth="11.42578125" defaultRowHeight="12.75" x14ac:dyDescent="0.2"/>
  <cols>
    <col min="5" max="5" width="25" customWidth="1"/>
    <col min="8" max="8" width="18.7109375" customWidth="1"/>
    <col min="11" max="11" width="37.42578125" customWidth="1"/>
  </cols>
  <sheetData>
    <row r="1" spans="1:11" x14ac:dyDescent="0.2">
      <c r="A1" s="353"/>
      <c r="B1" s="353"/>
      <c r="C1" s="353"/>
      <c r="D1" s="707" t="s">
        <v>154</v>
      </c>
      <c r="E1" s="429"/>
      <c r="F1" s="429"/>
      <c r="G1" s="429"/>
      <c r="H1" s="429"/>
      <c r="I1" s="429"/>
      <c r="J1" s="429"/>
      <c r="K1" s="429"/>
    </row>
    <row r="2" spans="1:11" ht="104.85" customHeight="1" x14ac:dyDescent="0.2">
      <c r="A2" s="353"/>
      <c r="B2" s="353"/>
      <c r="C2" s="353"/>
      <c r="D2" s="708"/>
      <c r="E2" s="429"/>
      <c r="F2" s="429"/>
      <c r="G2" s="429"/>
      <c r="H2" s="429"/>
      <c r="I2" s="429"/>
      <c r="J2" s="429"/>
      <c r="K2" s="429"/>
    </row>
    <row r="3" spans="1:11" ht="20.25" x14ac:dyDescent="0.2">
      <c r="A3" s="709" t="s">
        <v>155</v>
      </c>
      <c r="B3" s="709"/>
      <c r="C3" s="709"/>
      <c r="D3" s="434"/>
      <c r="E3" s="434"/>
      <c r="F3" s="434"/>
      <c r="G3" s="434"/>
      <c r="H3" s="434"/>
      <c r="I3" s="434"/>
      <c r="J3" s="434"/>
      <c r="K3" s="434"/>
    </row>
    <row r="4" spans="1:11" x14ac:dyDescent="0.2">
      <c r="A4" s="710" t="str">
        <f>+'Ficha Avance'!$A$7:$L$7</f>
        <v>A. INFORMACIÓN GENERAL</v>
      </c>
      <c r="B4" s="710"/>
      <c r="C4" s="710"/>
      <c r="D4" s="710"/>
      <c r="E4" s="710"/>
      <c r="F4" s="710"/>
      <c r="G4" s="710"/>
      <c r="H4" s="710"/>
      <c r="I4" s="710"/>
      <c r="J4" s="710"/>
      <c r="K4" s="710"/>
    </row>
    <row r="5" spans="1:11" x14ac:dyDescent="0.2">
      <c r="A5" s="322" t="s">
        <v>156</v>
      </c>
      <c r="B5" s="322"/>
      <c r="C5" s="322" t="s">
        <v>252</v>
      </c>
      <c r="D5" s="322"/>
      <c r="E5" s="322"/>
      <c r="F5" s="322" t="s">
        <v>158</v>
      </c>
      <c r="G5" s="322"/>
      <c r="H5" s="322"/>
      <c r="I5" s="711" t="s">
        <v>253</v>
      </c>
      <c r="J5" s="712"/>
      <c r="K5" s="454"/>
    </row>
    <row r="6" spans="1:11" ht="30.6" customHeight="1" x14ac:dyDescent="0.2">
      <c r="A6" s="322"/>
      <c r="B6" s="322"/>
      <c r="C6" s="322"/>
      <c r="D6" s="322"/>
      <c r="E6" s="322"/>
      <c r="F6" s="322" t="s">
        <v>30</v>
      </c>
      <c r="G6" s="322"/>
      <c r="H6" s="153" t="s">
        <v>33</v>
      </c>
      <c r="I6" s="713"/>
      <c r="J6" s="714"/>
      <c r="K6" s="715"/>
    </row>
    <row r="7" spans="1:11" ht="36.6" customHeight="1" x14ac:dyDescent="0.2">
      <c r="A7" s="719">
        <v>45279</v>
      </c>
      <c r="B7" s="719"/>
      <c r="C7" s="438"/>
      <c r="D7" s="439"/>
      <c r="E7" s="439"/>
      <c r="F7" s="717"/>
      <c r="G7" s="717"/>
      <c r="H7" s="169"/>
      <c r="I7" s="443"/>
      <c r="J7" s="443"/>
      <c r="K7" s="160"/>
    </row>
    <row r="8" spans="1:11" x14ac:dyDescent="0.2">
      <c r="A8" s="322" t="s">
        <v>161</v>
      </c>
      <c r="B8" s="322"/>
      <c r="C8" s="356"/>
      <c r="D8" s="356"/>
      <c r="E8" s="356"/>
      <c r="F8" s="356"/>
      <c r="G8" s="356"/>
      <c r="H8" s="322" t="s">
        <v>162</v>
      </c>
      <c r="I8" s="322"/>
      <c r="J8" s="322"/>
      <c r="K8" s="322"/>
    </row>
    <row r="9" spans="1:11" x14ac:dyDescent="0.2">
      <c r="A9" s="322"/>
      <c r="B9" s="322"/>
      <c r="C9" s="356"/>
      <c r="D9" s="356"/>
      <c r="E9" s="356"/>
      <c r="F9" s="356"/>
      <c r="G9" s="356"/>
      <c r="H9" s="158" t="s">
        <v>163</v>
      </c>
      <c r="I9" s="717"/>
      <c r="J9" s="717"/>
      <c r="K9" s="717"/>
    </row>
    <row r="10" spans="1:11" x14ac:dyDescent="0.2">
      <c r="A10" s="322"/>
      <c r="B10" s="322"/>
      <c r="C10" s="356"/>
      <c r="D10" s="356"/>
      <c r="E10" s="356"/>
      <c r="F10" s="356"/>
      <c r="G10" s="356"/>
      <c r="H10" s="158" t="s">
        <v>164</v>
      </c>
      <c r="I10" s="717"/>
      <c r="J10" s="717"/>
      <c r="K10" s="717"/>
    </row>
    <row r="11" spans="1:11" x14ac:dyDescent="0.2">
      <c r="A11" s="346"/>
      <c r="B11" s="372"/>
      <c r="C11" s="372"/>
      <c r="D11" s="372"/>
      <c r="E11" s="372"/>
      <c r="F11" s="372"/>
      <c r="G11" s="372"/>
      <c r="H11" s="372"/>
      <c r="I11" s="372"/>
      <c r="J11" s="372"/>
      <c r="K11" s="447"/>
    </row>
    <row r="12" spans="1:11" ht="38.85" customHeight="1" x14ac:dyDescent="0.2">
      <c r="A12" s="430" t="s">
        <v>165</v>
      </c>
      <c r="B12" s="430"/>
      <c r="C12" s="153" t="s">
        <v>166</v>
      </c>
      <c r="D12" s="322" t="s">
        <v>167</v>
      </c>
      <c r="E12" s="322"/>
      <c r="F12" s="322" t="s">
        <v>168</v>
      </c>
      <c r="G12" s="322"/>
      <c r="H12" s="153" t="s">
        <v>170</v>
      </c>
      <c r="I12" s="164"/>
      <c r="J12" s="153" t="s">
        <v>171</v>
      </c>
      <c r="K12" s="165"/>
    </row>
    <row r="13" spans="1:11" ht="29.1" customHeight="1" x14ac:dyDescent="0.2">
      <c r="A13" s="347" t="s">
        <v>172</v>
      </c>
      <c r="B13" s="347"/>
      <c r="C13" s="159"/>
      <c r="D13" s="717"/>
      <c r="E13" s="717"/>
      <c r="F13" s="718"/>
      <c r="G13" s="718"/>
      <c r="H13" s="153" t="s">
        <v>55</v>
      </c>
      <c r="I13" s="164"/>
      <c r="J13" s="153" t="s">
        <v>60</v>
      </c>
      <c r="K13" s="165"/>
    </row>
    <row r="14" spans="1:11" x14ac:dyDescent="0.2">
      <c r="A14" s="346"/>
      <c r="B14" s="372"/>
      <c r="C14" s="372"/>
      <c r="D14" s="372"/>
      <c r="E14" s="372"/>
      <c r="F14" s="372"/>
      <c r="G14" s="372"/>
      <c r="H14" s="372"/>
      <c r="I14" s="372"/>
      <c r="J14" s="372"/>
      <c r="K14" s="447"/>
    </row>
    <row r="15" spans="1:11" x14ac:dyDescent="0.2">
      <c r="A15" s="371" t="s">
        <v>173</v>
      </c>
      <c r="B15" s="371"/>
      <c r="C15" s="449"/>
      <c r="D15" s="449"/>
      <c r="E15" s="449"/>
      <c r="F15" s="449"/>
      <c r="G15" s="716" t="s">
        <v>174</v>
      </c>
      <c r="H15" s="716"/>
      <c r="I15" s="716"/>
      <c r="J15" s="449"/>
      <c r="K15" s="449"/>
    </row>
    <row r="16" spans="1:11" x14ac:dyDescent="0.2">
      <c r="A16" s="400" t="s">
        <v>175</v>
      </c>
      <c r="B16" s="400"/>
      <c r="C16" s="449"/>
      <c r="D16" s="449"/>
      <c r="E16" s="449"/>
      <c r="F16" s="449"/>
      <c r="G16" s="716" t="s">
        <v>176</v>
      </c>
      <c r="H16" s="716"/>
      <c r="I16" s="716"/>
      <c r="J16" s="449"/>
      <c r="K16" s="449"/>
    </row>
  </sheetData>
  <mergeCells count="35">
    <mergeCell ref="A7:B7"/>
    <mergeCell ref="C7:E7"/>
    <mergeCell ref="F7:G7"/>
    <mergeCell ref="I7:J7"/>
    <mergeCell ref="A8:B10"/>
    <mergeCell ref="C8:G10"/>
    <mergeCell ref="H8:K8"/>
    <mergeCell ref="I9:K9"/>
    <mergeCell ref="I10:K10"/>
    <mergeCell ref="A16:B16"/>
    <mergeCell ref="C16:F16"/>
    <mergeCell ref="G16:I16"/>
    <mergeCell ref="J16:K16"/>
    <mergeCell ref="A11:K11"/>
    <mergeCell ref="A12:B12"/>
    <mergeCell ref="D12:E12"/>
    <mergeCell ref="F12:G12"/>
    <mergeCell ref="A13:B13"/>
    <mergeCell ref="D13:E13"/>
    <mergeCell ref="F13:G13"/>
    <mergeCell ref="A14:K14"/>
    <mergeCell ref="A15:B15"/>
    <mergeCell ref="C15:F15"/>
    <mergeCell ref="G15:I15"/>
    <mergeCell ref="J15:K15"/>
    <mergeCell ref="A1:C2"/>
    <mergeCell ref="D1:K2"/>
    <mergeCell ref="A3:K3"/>
    <mergeCell ref="A4:K4"/>
    <mergeCell ref="A5:B6"/>
    <mergeCell ref="C5:E6"/>
    <mergeCell ref="F5:H5"/>
    <mergeCell ref="F6:G6"/>
    <mergeCell ref="I5:J6"/>
    <mergeCell ref="K5:K6"/>
  </mergeCells>
  <dataValidations count="1">
    <dataValidation allowBlank="1" showInputMessage="1" showErrorMessage="1" prompt="MARQUE SI o NO_x000a_" sqref="K7" xr:uid="{5E8EF998-7EF5-4532-B34F-0C2DBAC9B5DC}"/>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Spinner 1">
              <controlPr defaultSize="0" autoPict="0" altText="No. del pago. Si es el pago final, registrarlo en texto_x000a_">
                <anchor moveWithCells="1" sizeWithCells="1">
                  <from>
                    <xdr:col>10</xdr:col>
                    <xdr:colOff>828675</xdr:colOff>
                    <xdr:row>4</xdr:row>
                    <xdr:rowOff>28575</xdr:rowOff>
                  </from>
                  <to>
                    <xdr:col>10</xdr:col>
                    <xdr:colOff>1095375</xdr:colOff>
                    <xdr:row>5</xdr:row>
                    <xdr:rowOff>142875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AFEB88C4-49FB-43D7-BD5D-8C32B475E450}">
          <x14:formula1>
            <xm:f>Datos!$A$13:$A$14</xm:f>
          </x14:formula1>
          <xm:sqref>A13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dimension ref="A1:DW52"/>
  <sheetViews>
    <sheetView showGridLines="0" view="pageBreakPreview" topLeftCell="A16" zoomScaleNormal="100" zoomScaleSheetLayoutView="100" workbookViewId="0">
      <selection activeCell="A122" sqref="A122:K122"/>
    </sheetView>
  </sheetViews>
  <sheetFormatPr baseColWidth="10" defaultColWidth="9.140625" defaultRowHeight="12" x14ac:dyDescent="0.2"/>
  <cols>
    <col min="1" max="1" width="18.42578125" style="99" bestFit="1" customWidth="1"/>
    <col min="2" max="4" width="14.7109375" style="99" customWidth="1"/>
    <col min="5" max="5" width="16" style="99" customWidth="1"/>
    <col min="6" max="10" width="14.7109375" style="99" customWidth="1"/>
    <col min="11" max="11" width="17.28515625" style="99" bestFit="1" customWidth="1"/>
    <col min="12" max="12" width="17.28515625" style="99" customWidth="1"/>
    <col min="13" max="13" width="28" style="99" customWidth="1"/>
    <col min="14" max="17" width="14.7109375" style="99" customWidth="1"/>
    <col min="18" max="18" width="16.42578125" style="99" bestFit="1" customWidth="1"/>
    <col min="19" max="19" width="14.7109375" style="99" customWidth="1"/>
    <col min="20" max="20" width="16.42578125" style="99" hidden="1" customWidth="1"/>
    <col min="21" max="21" width="14.7109375" style="99" hidden="1" customWidth="1"/>
    <col min="22" max="22" width="16.42578125" style="99" hidden="1" customWidth="1"/>
    <col min="23" max="23" width="14.7109375" style="99" hidden="1" customWidth="1"/>
    <col min="24" max="24" width="16.42578125" style="99" hidden="1" customWidth="1"/>
    <col min="25" max="25" width="14.7109375" style="99" hidden="1" customWidth="1"/>
    <col min="26" max="127" width="10.140625" style="98" bestFit="1" customWidth="1"/>
    <col min="128" max="261" width="9.140625" style="99"/>
    <col min="262" max="262" width="18.42578125" style="99" bestFit="1" customWidth="1"/>
    <col min="263" max="265" width="14.7109375" style="99" customWidth="1"/>
    <col min="266" max="266" width="16" style="99" customWidth="1"/>
    <col min="267" max="270" width="14.7109375" style="99" customWidth="1"/>
    <col min="271" max="271" width="17.28515625" style="99" bestFit="1" customWidth="1"/>
    <col min="272" max="272" width="17.28515625" style="99" customWidth="1"/>
    <col min="273" max="273" width="14.7109375" style="99" customWidth="1"/>
    <col min="274" max="274" width="16.42578125" style="99" bestFit="1" customWidth="1"/>
    <col min="275" max="275" width="14.7109375" style="99" customWidth="1"/>
    <col min="276" max="276" width="16.42578125" style="99" bestFit="1" customWidth="1"/>
    <col min="277" max="277" width="14.7109375" style="99" customWidth="1"/>
    <col min="278" max="278" width="16.42578125" style="99" bestFit="1" customWidth="1"/>
    <col min="279" max="279" width="14.7109375" style="99" customWidth="1"/>
    <col min="280" max="280" width="16.42578125" style="99" bestFit="1" customWidth="1"/>
    <col min="281" max="281" width="14.7109375" style="99" customWidth="1"/>
    <col min="282" max="383" width="10.140625" style="99" bestFit="1" customWidth="1"/>
    <col min="384" max="517" width="9.140625" style="99"/>
    <col min="518" max="518" width="18.42578125" style="99" bestFit="1" customWidth="1"/>
    <col min="519" max="521" width="14.7109375" style="99" customWidth="1"/>
    <col min="522" max="522" width="16" style="99" customWidth="1"/>
    <col min="523" max="526" width="14.7109375" style="99" customWidth="1"/>
    <col min="527" max="527" width="17.28515625" style="99" bestFit="1" customWidth="1"/>
    <col min="528" max="528" width="17.28515625" style="99" customWidth="1"/>
    <col min="529" max="529" width="14.7109375" style="99" customWidth="1"/>
    <col min="530" max="530" width="16.42578125" style="99" bestFit="1" customWidth="1"/>
    <col min="531" max="531" width="14.7109375" style="99" customWidth="1"/>
    <col min="532" max="532" width="16.42578125" style="99" bestFit="1" customWidth="1"/>
    <col min="533" max="533" width="14.7109375" style="99" customWidth="1"/>
    <col min="534" max="534" width="16.42578125" style="99" bestFit="1" customWidth="1"/>
    <col min="535" max="535" width="14.7109375" style="99" customWidth="1"/>
    <col min="536" max="536" width="16.42578125" style="99" bestFit="1" customWidth="1"/>
    <col min="537" max="537" width="14.7109375" style="99" customWidth="1"/>
    <col min="538" max="639" width="10.140625" style="99" bestFit="1" customWidth="1"/>
    <col min="640" max="773" width="9.140625" style="99"/>
    <col min="774" max="774" width="18.42578125" style="99" bestFit="1" customWidth="1"/>
    <col min="775" max="777" width="14.7109375" style="99" customWidth="1"/>
    <col min="778" max="778" width="16" style="99" customWidth="1"/>
    <col min="779" max="782" width="14.7109375" style="99" customWidth="1"/>
    <col min="783" max="783" width="17.28515625" style="99" bestFit="1" customWidth="1"/>
    <col min="784" max="784" width="17.28515625" style="99" customWidth="1"/>
    <col min="785" max="785" width="14.7109375" style="99" customWidth="1"/>
    <col min="786" max="786" width="16.42578125" style="99" bestFit="1" customWidth="1"/>
    <col min="787" max="787" width="14.7109375" style="99" customWidth="1"/>
    <col min="788" max="788" width="16.42578125" style="99" bestFit="1" customWidth="1"/>
    <col min="789" max="789" width="14.7109375" style="99" customWidth="1"/>
    <col min="790" max="790" width="16.42578125" style="99" bestFit="1" customWidth="1"/>
    <col min="791" max="791" width="14.7109375" style="99" customWidth="1"/>
    <col min="792" max="792" width="16.42578125" style="99" bestFit="1" customWidth="1"/>
    <col min="793" max="793" width="14.7109375" style="99" customWidth="1"/>
    <col min="794" max="895" width="10.140625" style="99" bestFit="1" customWidth="1"/>
    <col min="896" max="1029" width="9.140625" style="99"/>
    <col min="1030" max="1030" width="18.42578125" style="99" bestFit="1" customWidth="1"/>
    <col min="1031" max="1033" width="14.7109375" style="99" customWidth="1"/>
    <col min="1034" max="1034" width="16" style="99" customWidth="1"/>
    <col min="1035" max="1038" width="14.7109375" style="99" customWidth="1"/>
    <col min="1039" max="1039" width="17.28515625" style="99" bestFit="1" customWidth="1"/>
    <col min="1040" max="1040" width="17.28515625" style="99" customWidth="1"/>
    <col min="1041" max="1041" width="14.7109375" style="99" customWidth="1"/>
    <col min="1042" max="1042" width="16.42578125" style="99" bestFit="1" customWidth="1"/>
    <col min="1043" max="1043" width="14.7109375" style="99" customWidth="1"/>
    <col min="1044" max="1044" width="16.42578125" style="99" bestFit="1" customWidth="1"/>
    <col min="1045" max="1045" width="14.7109375" style="99" customWidth="1"/>
    <col min="1046" max="1046" width="16.42578125" style="99" bestFit="1" customWidth="1"/>
    <col min="1047" max="1047" width="14.7109375" style="99" customWidth="1"/>
    <col min="1048" max="1048" width="16.42578125" style="99" bestFit="1" customWidth="1"/>
    <col min="1049" max="1049" width="14.7109375" style="99" customWidth="1"/>
    <col min="1050" max="1151" width="10.140625" style="99" bestFit="1" customWidth="1"/>
    <col min="1152" max="1285" width="9.140625" style="99"/>
    <col min="1286" max="1286" width="18.42578125" style="99" bestFit="1" customWidth="1"/>
    <col min="1287" max="1289" width="14.7109375" style="99" customWidth="1"/>
    <col min="1290" max="1290" width="16" style="99" customWidth="1"/>
    <col min="1291" max="1294" width="14.7109375" style="99" customWidth="1"/>
    <col min="1295" max="1295" width="17.28515625" style="99" bestFit="1" customWidth="1"/>
    <col min="1296" max="1296" width="17.28515625" style="99" customWidth="1"/>
    <col min="1297" max="1297" width="14.7109375" style="99" customWidth="1"/>
    <col min="1298" max="1298" width="16.42578125" style="99" bestFit="1" customWidth="1"/>
    <col min="1299" max="1299" width="14.7109375" style="99" customWidth="1"/>
    <col min="1300" max="1300" width="16.42578125" style="99" bestFit="1" customWidth="1"/>
    <col min="1301" max="1301" width="14.7109375" style="99" customWidth="1"/>
    <col min="1302" max="1302" width="16.42578125" style="99" bestFit="1" customWidth="1"/>
    <col min="1303" max="1303" width="14.7109375" style="99" customWidth="1"/>
    <col min="1304" max="1304" width="16.42578125" style="99" bestFit="1" customWidth="1"/>
    <col min="1305" max="1305" width="14.7109375" style="99" customWidth="1"/>
    <col min="1306" max="1407" width="10.140625" style="99" bestFit="1" customWidth="1"/>
    <col min="1408" max="1541" width="9.140625" style="99"/>
    <col min="1542" max="1542" width="18.42578125" style="99" bestFit="1" customWidth="1"/>
    <col min="1543" max="1545" width="14.7109375" style="99" customWidth="1"/>
    <col min="1546" max="1546" width="16" style="99" customWidth="1"/>
    <col min="1547" max="1550" width="14.7109375" style="99" customWidth="1"/>
    <col min="1551" max="1551" width="17.28515625" style="99" bestFit="1" customWidth="1"/>
    <col min="1552" max="1552" width="17.28515625" style="99" customWidth="1"/>
    <col min="1553" max="1553" width="14.7109375" style="99" customWidth="1"/>
    <col min="1554" max="1554" width="16.42578125" style="99" bestFit="1" customWidth="1"/>
    <col min="1555" max="1555" width="14.7109375" style="99" customWidth="1"/>
    <col min="1556" max="1556" width="16.42578125" style="99" bestFit="1" customWidth="1"/>
    <col min="1557" max="1557" width="14.7109375" style="99" customWidth="1"/>
    <col min="1558" max="1558" width="16.42578125" style="99" bestFit="1" customWidth="1"/>
    <col min="1559" max="1559" width="14.7109375" style="99" customWidth="1"/>
    <col min="1560" max="1560" width="16.42578125" style="99" bestFit="1" customWidth="1"/>
    <col min="1561" max="1561" width="14.7109375" style="99" customWidth="1"/>
    <col min="1562" max="1663" width="10.140625" style="99" bestFit="1" customWidth="1"/>
    <col min="1664" max="1797" width="9.140625" style="99"/>
    <col min="1798" max="1798" width="18.42578125" style="99" bestFit="1" customWidth="1"/>
    <col min="1799" max="1801" width="14.7109375" style="99" customWidth="1"/>
    <col min="1802" max="1802" width="16" style="99" customWidth="1"/>
    <col min="1803" max="1806" width="14.7109375" style="99" customWidth="1"/>
    <col min="1807" max="1807" width="17.28515625" style="99" bestFit="1" customWidth="1"/>
    <col min="1808" max="1808" width="17.28515625" style="99" customWidth="1"/>
    <col min="1809" max="1809" width="14.7109375" style="99" customWidth="1"/>
    <col min="1810" max="1810" width="16.42578125" style="99" bestFit="1" customWidth="1"/>
    <col min="1811" max="1811" width="14.7109375" style="99" customWidth="1"/>
    <col min="1812" max="1812" width="16.42578125" style="99" bestFit="1" customWidth="1"/>
    <col min="1813" max="1813" width="14.7109375" style="99" customWidth="1"/>
    <col min="1814" max="1814" width="16.42578125" style="99" bestFit="1" customWidth="1"/>
    <col min="1815" max="1815" width="14.7109375" style="99" customWidth="1"/>
    <col min="1816" max="1816" width="16.42578125" style="99" bestFit="1" customWidth="1"/>
    <col min="1817" max="1817" width="14.7109375" style="99" customWidth="1"/>
    <col min="1818" max="1919" width="10.140625" style="99" bestFit="1" customWidth="1"/>
    <col min="1920" max="2053" width="9.140625" style="99"/>
    <col min="2054" max="2054" width="18.42578125" style="99" bestFit="1" customWidth="1"/>
    <col min="2055" max="2057" width="14.7109375" style="99" customWidth="1"/>
    <col min="2058" max="2058" width="16" style="99" customWidth="1"/>
    <col min="2059" max="2062" width="14.7109375" style="99" customWidth="1"/>
    <col min="2063" max="2063" width="17.28515625" style="99" bestFit="1" customWidth="1"/>
    <col min="2064" max="2064" width="17.28515625" style="99" customWidth="1"/>
    <col min="2065" max="2065" width="14.7109375" style="99" customWidth="1"/>
    <col min="2066" max="2066" width="16.42578125" style="99" bestFit="1" customWidth="1"/>
    <col min="2067" max="2067" width="14.7109375" style="99" customWidth="1"/>
    <col min="2068" max="2068" width="16.42578125" style="99" bestFit="1" customWidth="1"/>
    <col min="2069" max="2069" width="14.7109375" style="99" customWidth="1"/>
    <col min="2070" max="2070" width="16.42578125" style="99" bestFit="1" customWidth="1"/>
    <col min="2071" max="2071" width="14.7109375" style="99" customWidth="1"/>
    <col min="2072" max="2072" width="16.42578125" style="99" bestFit="1" customWidth="1"/>
    <col min="2073" max="2073" width="14.7109375" style="99" customWidth="1"/>
    <col min="2074" max="2175" width="10.140625" style="99" bestFit="1" customWidth="1"/>
    <col min="2176" max="2309" width="9.140625" style="99"/>
    <col min="2310" max="2310" width="18.42578125" style="99" bestFit="1" customWidth="1"/>
    <col min="2311" max="2313" width="14.7109375" style="99" customWidth="1"/>
    <col min="2314" max="2314" width="16" style="99" customWidth="1"/>
    <col min="2315" max="2318" width="14.7109375" style="99" customWidth="1"/>
    <col min="2319" max="2319" width="17.28515625" style="99" bestFit="1" customWidth="1"/>
    <col min="2320" max="2320" width="17.28515625" style="99" customWidth="1"/>
    <col min="2321" max="2321" width="14.7109375" style="99" customWidth="1"/>
    <col min="2322" max="2322" width="16.42578125" style="99" bestFit="1" customWidth="1"/>
    <col min="2323" max="2323" width="14.7109375" style="99" customWidth="1"/>
    <col min="2324" max="2324" width="16.42578125" style="99" bestFit="1" customWidth="1"/>
    <col min="2325" max="2325" width="14.7109375" style="99" customWidth="1"/>
    <col min="2326" max="2326" width="16.42578125" style="99" bestFit="1" customWidth="1"/>
    <col min="2327" max="2327" width="14.7109375" style="99" customWidth="1"/>
    <col min="2328" max="2328" width="16.42578125" style="99" bestFit="1" customWidth="1"/>
    <col min="2329" max="2329" width="14.7109375" style="99" customWidth="1"/>
    <col min="2330" max="2431" width="10.140625" style="99" bestFit="1" customWidth="1"/>
    <col min="2432" max="2565" width="9.140625" style="99"/>
    <col min="2566" max="2566" width="18.42578125" style="99" bestFit="1" customWidth="1"/>
    <col min="2567" max="2569" width="14.7109375" style="99" customWidth="1"/>
    <col min="2570" max="2570" width="16" style="99" customWidth="1"/>
    <col min="2571" max="2574" width="14.7109375" style="99" customWidth="1"/>
    <col min="2575" max="2575" width="17.28515625" style="99" bestFit="1" customWidth="1"/>
    <col min="2576" max="2576" width="17.28515625" style="99" customWidth="1"/>
    <col min="2577" max="2577" width="14.7109375" style="99" customWidth="1"/>
    <col min="2578" max="2578" width="16.42578125" style="99" bestFit="1" customWidth="1"/>
    <col min="2579" max="2579" width="14.7109375" style="99" customWidth="1"/>
    <col min="2580" max="2580" width="16.42578125" style="99" bestFit="1" customWidth="1"/>
    <col min="2581" max="2581" width="14.7109375" style="99" customWidth="1"/>
    <col min="2582" max="2582" width="16.42578125" style="99" bestFit="1" customWidth="1"/>
    <col min="2583" max="2583" width="14.7109375" style="99" customWidth="1"/>
    <col min="2584" max="2584" width="16.42578125" style="99" bestFit="1" customWidth="1"/>
    <col min="2585" max="2585" width="14.7109375" style="99" customWidth="1"/>
    <col min="2586" max="2687" width="10.140625" style="99" bestFit="1" customWidth="1"/>
    <col min="2688" max="2821" width="9.140625" style="99"/>
    <col min="2822" max="2822" width="18.42578125" style="99" bestFit="1" customWidth="1"/>
    <col min="2823" max="2825" width="14.7109375" style="99" customWidth="1"/>
    <col min="2826" max="2826" width="16" style="99" customWidth="1"/>
    <col min="2827" max="2830" width="14.7109375" style="99" customWidth="1"/>
    <col min="2831" max="2831" width="17.28515625" style="99" bestFit="1" customWidth="1"/>
    <col min="2832" max="2832" width="17.28515625" style="99" customWidth="1"/>
    <col min="2833" max="2833" width="14.7109375" style="99" customWidth="1"/>
    <col min="2834" max="2834" width="16.42578125" style="99" bestFit="1" customWidth="1"/>
    <col min="2835" max="2835" width="14.7109375" style="99" customWidth="1"/>
    <col min="2836" max="2836" width="16.42578125" style="99" bestFit="1" customWidth="1"/>
    <col min="2837" max="2837" width="14.7109375" style="99" customWidth="1"/>
    <col min="2838" max="2838" width="16.42578125" style="99" bestFit="1" customWidth="1"/>
    <col min="2839" max="2839" width="14.7109375" style="99" customWidth="1"/>
    <col min="2840" max="2840" width="16.42578125" style="99" bestFit="1" customWidth="1"/>
    <col min="2841" max="2841" width="14.7109375" style="99" customWidth="1"/>
    <col min="2842" max="2943" width="10.140625" style="99" bestFit="1" customWidth="1"/>
    <col min="2944" max="3077" width="9.140625" style="99"/>
    <col min="3078" max="3078" width="18.42578125" style="99" bestFit="1" customWidth="1"/>
    <col min="3079" max="3081" width="14.7109375" style="99" customWidth="1"/>
    <col min="3082" max="3082" width="16" style="99" customWidth="1"/>
    <col min="3083" max="3086" width="14.7109375" style="99" customWidth="1"/>
    <col min="3087" max="3087" width="17.28515625" style="99" bestFit="1" customWidth="1"/>
    <col min="3088" max="3088" width="17.28515625" style="99" customWidth="1"/>
    <col min="3089" max="3089" width="14.7109375" style="99" customWidth="1"/>
    <col min="3090" max="3090" width="16.42578125" style="99" bestFit="1" customWidth="1"/>
    <col min="3091" max="3091" width="14.7109375" style="99" customWidth="1"/>
    <col min="3092" max="3092" width="16.42578125" style="99" bestFit="1" customWidth="1"/>
    <col min="3093" max="3093" width="14.7109375" style="99" customWidth="1"/>
    <col min="3094" max="3094" width="16.42578125" style="99" bestFit="1" customWidth="1"/>
    <col min="3095" max="3095" width="14.7109375" style="99" customWidth="1"/>
    <col min="3096" max="3096" width="16.42578125" style="99" bestFit="1" customWidth="1"/>
    <col min="3097" max="3097" width="14.7109375" style="99" customWidth="1"/>
    <col min="3098" max="3199" width="10.140625" style="99" bestFit="1" customWidth="1"/>
    <col min="3200" max="3333" width="9.140625" style="99"/>
    <col min="3334" max="3334" width="18.42578125" style="99" bestFit="1" customWidth="1"/>
    <col min="3335" max="3337" width="14.7109375" style="99" customWidth="1"/>
    <col min="3338" max="3338" width="16" style="99" customWidth="1"/>
    <col min="3339" max="3342" width="14.7109375" style="99" customWidth="1"/>
    <col min="3343" max="3343" width="17.28515625" style="99" bestFit="1" customWidth="1"/>
    <col min="3344" max="3344" width="17.28515625" style="99" customWidth="1"/>
    <col min="3345" max="3345" width="14.7109375" style="99" customWidth="1"/>
    <col min="3346" max="3346" width="16.42578125" style="99" bestFit="1" customWidth="1"/>
    <col min="3347" max="3347" width="14.7109375" style="99" customWidth="1"/>
    <col min="3348" max="3348" width="16.42578125" style="99" bestFit="1" customWidth="1"/>
    <col min="3349" max="3349" width="14.7109375" style="99" customWidth="1"/>
    <col min="3350" max="3350" width="16.42578125" style="99" bestFit="1" customWidth="1"/>
    <col min="3351" max="3351" width="14.7109375" style="99" customWidth="1"/>
    <col min="3352" max="3352" width="16.42578125" style="99" bestFit="1" customWidth="1"/>
    <col min="3353" max="3353" width="14.7109375" style="99" customWidth="1"/>
    <col min="3354" max="3455" width="10.140625" style="99" bestFit="1" customWidth="1"/>
    <col min="3456" max="3589" width="9.140625" style="99"/>
    <col min="3590" max="3590" width="18.42578125" style="99" bestFit="1" customWidth="1"/>
    <col min="3591" max="3593" width="14.7109375" style="99" customWidth="1"/>
    <col min="3594" max="3594" width="16" style="99" customWidth="1"/>
    <col min="3595" max="3598" width="14.7109375" style="99" customWidth="1"/>
    <col min="3599" max="3599" width="17.28515625" style="99" bestFit="1" customWidth="1"/>
    <col min="3600" max="3600" width="17.28515625" style="99" customWidth="1"/>
    <col min="3601" max="3601" width="14.7109375" style="99" customWidth="1"/>
    <col min="3602" max="3602" width="16.42578125" style="99" bestFit="1" customWidth="1"/>
    <col min="3603" max="3603" width="14.7109375" style="99" customWidth="1"/>
    <col min="3604" max="3604" width="16.42578125" style="99" bestFit="1" customWidth="1"/>
    <col min="3605" max="3605" width="14.7109375" style="99" customWidth="1"/>
    <col min="3606" max="3606" width="16.42578125" style="99" bestFit="1" customWidth="1"/>
    <col min="3607" max="3607" width="14.7109375" style="99" customWidth="1"/>
    <col min="3608" max="3608" width="16.42578125" style="99" bestFit="1" customWidth="1"/>
    <col min="3609" max="3609" width="14.7109375" style="99" customWidth="1"/>
    <col min="3610" max="3711" width="10.140625" style="99" bestFit="1" customWidth="1"/>
    <col min="3712" max="3845" width="9.140625" style="99"/>
    <col min="3846" max="3846" width="18.42578125" style="99" bestFit="1" customWidth="1"/>
    <col min="3847" max="3849" width="14.7109375" style="99" customWidth="1"/>
    <col min="3850" max="3850" width="16" style="99" customWidth="1"/>
    <col min="3851" max="3854" width="14.7109375" style="99" customWidth="1"/>
    <col min="3855" max="3855" width="17.28515625" style="99" bestFit="1" customWidth="1"/>
    <col min="3856" max="3856" width="17.28515625" style="99" customWidth="1"/>
    <col min="3857" max="3857" width="14.7109375" style="99" customWidth="1"/>
    <col min="3858" max="3858" width="16.42578125" style="99" bestFit="1" customWidth="1"/>
    <col min="3859" max="3859" width="14.7109375" style="99" customWidth="1"/>
    <col min="3860" max="3860" width="16.42578125" style="99" bestFit="1" customWidth="1"/>
    <col min="3861" max="3861" width="14.7109375" style="99" customWidth="1"/>
    <col min="3862" max="3862" width="16.42578125" style="99" bestFit="1" customWidth="1"/>
    <col min="3863" max="3863" width="14.7109375" style="99" customWidth="1"/>
    <col min="3864" max="3864" width="16.42578125" style="99" bestFit="1" customWidth="1"/>
    <col min="3865" max="3865" width="14.7109375" style="99" customWidth="1"/>
    <col min="3866" max="3967" width="10.140625" style="99" bestFit="1" customWidth="1"/>
    <col min="3968" max="4101" width="9.140625" style="99"/>
    <col min="4102" max="4102" width="18.42578125" style="99" bestFit="1" customWidth="1"/>
    <col min="4103" max="4105" width="14.7109375" style="99" customWidth="1"/>
    <col min="4106" max="4106" width="16" style="99" customWidth="1"/>
    <col min="4107" max="4110" width="14.7109375" style="99" customWidth="1"/>
    <col min="4111" max="4111" width="17.28515625" style="99" bestFit="1" customWidth="1"/>
    <col min="4112" max="4112" width="17.28515625" style="99" customWidth="1"/>
    <col min="4113" max="4113" width="14.7109375" style="99" customWidth="1"/>
    <col min="4114" max="4114" width="16.42578125" style="99" bestFit="1" customWidth="1"/>
    <col min="4115" max="4115" width="14.7109375" style="99" customWidth="1"/>
    <col min="4116" max="4116" width="16.42578125" style="99" bestFit="1" customWidth="1"/>
    <col min="4117" max="4117" width="14.7109375" style="99" customWidth="1"/>
    <col min="4118" max="4118" width="16.42578125" style="99" bestFit="1" customWidth="1"/>
    <col min="4119" max="4119" width="14.7109375" style="99" customWidth="1"/>
    <col min="4120" max="4120" width="16.42578125" style="99" bestFit="1" customWidth="1"/>
    <col min="4121" max="4121" width="14.7109375" style="99" customWidth="1"/>
    <col min="4122" max="4223" width="10.140625" style="99" bestFit="1" customWidth="1"/>
    <col min="4224" max="4357" width="9.140625" style="99"/>
    <col min="4358" max="4358" width="18.42578125" style="99" bestFit="1" customWidth="1"/>
    <col min="4359" max="4361" width="14.7109375" style="99" customWidth="1"/>
    <col min="4362" max="4362" width="16" style="99" customWidth="1"/>
    <col min="4363" max="4366" width="14.7109375" style="99" customWidth="1"/>
    <col min="4367" max="4367" width="17.28515625" style="99" bestFit="1" customWidth="1"/>
    <col min="4368" max="4368" width="17.28515625" style="99" customWidth="1"/>
    <col min="4369" max="4369" width="14.7109375" style="99" customWidth="1"/>
    <col min="4370" max="4370" width="16.42578125" style="99" bestFit="1" customWidth="1"/>
    <col min="4371" max="4371" width="14.7109375" style="99" customWidth="1"/>
    <col min="4372" max="4372" width="16.42578125" style="99" bestFit="1" customWidth="1"/>
    <col min="4373" max="4373" width="14.7109375" style="99" customWidth="1"/>
    <col min="4374" max="4374" width="16.42578125" style="99" bestFit="1" customWidth="1"/>
    <col min="4375" max="4375" width="14.7109375" style="99" customWidth="1"/>
    <col min="4376" max="4376" width="16.42578125" style="99" bestFit="1" customWidth="1"/>
    <col min="4377" max="4377" width="14.7109375" style="99" customWidth="1"/>
    <col min="4378" max="4479" width="10.140625" style="99" bestFit="1" customWidth="1"/>
    <col min="4480" max="4613" width="9.140625" style="99"/>
    <col min="4614" max="4614" width="18.42578125" style="99" bestFit="1" customWidth="1"/>
    <col min="4615" max="4617" width="14.7109375" style="99" customWidth="1"/>
    <col min="4618" max="4618" width="16" style="99" customWidth="1"/>
    <col min="4619" max="4622" width="14.7109375" style="99" customWidth="1"/>
    <col min="4623" max="4623" width="17.28515625" style="99" bestFit="1" customWidth="1"/>
    <col min="4624" max="4624" width="17.28515625" style="99" customWidth="1"/>
    <col min="4625" max="4625" width="14.7109375" style="99" customWidth="1"/>
    <col min="4626" max="4626" width="16.42578125" style="99" bestFit="1" customWidth="1"/>
    <col min="4627" max="4627" width="14.7109375" style="99" customWidth="1"/>
    <col min="4628" max="4628" width="16.42578125" style="99" bestFit="1" customWidth="1"/>
    <col min="4629" max="4629" width="14.7109375" style="99" customWidth="1"/>
    <col min="4630" max="4630" width="16.42578125" style="99" bestFit="1" customWidth="1"/>
    <col min="4631" max="4631" width="14.7109375" style="99" customWidth="1"/>
    <col min="4632" max="4632" width="16.42578125" style="99" bestFit="1" customWidth="1"/>
    <col min="4633" max="4633" width="14.7109375" style="99" customWidth="1"/>
    <col min="4634" max="4735" width="10.140625" style="99" bestFit="1" customWidth="1"/>
    <col min="4736" max="4869" width="9.140625" style="99"/>
    <col min="4870" max="4870" width="18.42578125" style="99" bestFit="1" customWidth="1"/>
    <col min="4871" max="4873" width="14.7109375" style="99" customWidth="1"/>
    <col min="4874" max="4874" width="16" style="99" customWidth="1"/>
    <col min="4875" max="4878" width="14.7109375" style="99" customWidth="1"/>
    <col min="4879" max="4879" width="17.28515625" style="99" bestFit="1" customWidth="1"/>
    <col min="4880" max="4880" width="17.28515625" style="99" customWidth="1"/>
    <col min="4881" max="4881" width="14.7109375" style="99" customWidth="1"/>
    <col min="4882" max="4882" width="16.42578125" style="99" bestFit="1" customWidth="1"/>
    <col min="4883" max="4883" width="14.7109375" style="99" customWidth="1"/>
    <col min="4884" max="4884" width="16.42578125" style="99" bestFit="1" customWidth="1"/>
    <col min="4885" max="4885" width="14.7109375" style="99" customWidth="1"/>
    <col min="4886" max="4886" width="16.42578125" style="99" bestFit="1" customWidth="1"/>
    <col min="4887" max="4887" width="14.7109375" style="99" customWidth="1"/>
    <col min="4888" max="4888" width="16.42578125" style="99" bestFit="1" customWidth="1"/>
    <col min="4889" max="4889" width="14.7109375" style="99" customWidth="1"/>
    <col min="4890" max="4991" width="10.140625" style="99" bestFit="1" customWidth="1"/>
    <col min="4992" max="5125" width="9.140625" style="99"/>
    <col min="5126" max="5126" width="18.42578125" style="99" bestFit="1" customWidth="1"/>
    <col min="5127" max="5129" width="14.7109375" style="99" customWidth="1"/>
    <col min="5130" max="5130" width="16" style="99" customWidth="1"/>
    <col min="5131" max="5134" width="14.7109375" style="99" customWidth="1"/>
    <col min="5135" max="5135" width="17.28515625" style="99" bestFit="1" customWidth="1"/>
    <col min="5136" max="5136" width="17.28515625" style="99" customWidth="1"/>
    <col min="5137" max="5137" width="14.7109375" style="99" customWidth="1"/>
    <col min="5138" max="5138" width="16.42578125" style="99" bestFit="1" customWidth="1"/>
    <col min="5139" max="5139" width="14.7109375" style="99" customWidth="1"/>
    <col min="5140" max="5140" width="16.42578125" style="99" bestFit="1" customWidth="1"/>
    <col min="5141" max="5141" width="14.7109375" style="99" customWidth="1"/>
    <col min="5142" max="5142" width="16.42578125" style="99" bestFit="1" customWidth="1"/>
    <col min="5143" max="5143" width="14.7109375" style="99" customWidth="1"/>
    <col min="5144" max="5144" width="16.42578125" style="99" bestFit="1" customWidth="1"/>
    <col min="5145" max="5145" width="14.7109375" style="99" customWidth="1"/>
    <col min="5146" max="5247" width="10.140625" style="99" bestFit="1" customWidth="1"/>
    <col min="5248" max="5381" width="9.140625" style="99"/>
    <col min="5382" max="5382" width="18.42578125" style="99" bestFit="1" customWidth="1"/>
    <col min="5383" max="5385" width="14.7109375" style="99" customWidth="1"/>
    <col min="5386" max="5386" width="16" style="99" customWidth="1"/>
    <col min="5387" max="5390" width="14.7109375" style="99" customWidth="1"/>
    <col min="5391" max="5391" width="17.28515625" style="99" bestFit="1" customWidth="1"/>
    <col min="5392" max="5392" width="17.28515625" style="99" customWidth="1"/>
    <col min="5393" max="5393" width="14.7109375" style="99" customWidth="1"/>
    <col min="5394" max="5394" width="16.42578125" style="99" bestFit="1" customWidth="1"/>
    <col min="5395" max="5395" width="14.7109375" style="99" customWidth="1"/>
    <col min="5396" max="5396" width="16.42578125" style="99" bestFit="1" customWidth="1"/>
    <col min="5397" max="5397" width="14.7109375" style="99" customWidth="1"/>
    <col min="5398" max="5398" width="16.42578125" style="99" bestFit="1" customWidth="1"/>
    <col min="5399" max="5399" width="14.7109375" style="99" customWidth="1"/>
    <col min="5400" max="5400" width="16.42578125" style="99" bestFit="1" customWidth="1"/>
    <col min="5401" max="5401" width="14.7109375" style="99" customWidth="1"/>
    <col min="5402" max="5503" width="10.140625" style="99" bestFit="1" customWidth="1"/>
    <col min="5504" max="5637" width="9.140625" style="99"/>
    <col min="5638" max="5638" width="18.42578125" style="99" bestFit="1" customWidth="1"/>
    <col min="5639" max="5641" width="14.7109375" style="99" customWidth="1"/>
    <col min="5642" max="5642" width="16" style="99" customWidth="1"/>
    <col min="5643" max="5646" width="14.7109375" style="99" customWidth="1"/>
    <col min="5647" max="5647" width="17.28515625" style="99" bestFit="1" customWidth="1"/>
    <col min="5648" max="5648" width="17.28515625" style="99" customWidth="1"/>
    <col min="5649" max="5649" width="14.7109375" style="99" customWidth="1"/>
    <col min="5650" max="5650" width="16.42578125" style="99" bestFit="1" customWidth="1"/>
    <col min="5651" max="5651" width="14.7109375" style="99" customWidth="1"/>
    <col min="5652" max="5652" width="16.42578125" style="99" bestFit="1" customWidth="1"/>
    <col min="5653" max="5653" width="14.7109375" style="99" customWidth="1"/>
    <col min="5654" max="5654" width="16.42578125" style="99" bestFit="1" customWidth="1"/>
    <col min="5655" max="5655" width="14.7109375" style="99" customWidth="1"/>
    <col min="5656" max="5656" width="16.42578125" style="99" bestFit="1" customWidth="1"/>
    <col min="5657" max="5657" width="14.7109375" style="99" customWidth="1"/>
    <col min="5658" max="5759" width="10.140625" style="99" bestFit="1" customWidth="1"/>
    <col min="5760" max="5893" width="9.140625" style="99"/>
    <col min="5894" max="5894" width="18.42578125" style="99" bestFit="1" customWidth="1"/>
    <col min="5895" max="5897" width="14.7109375" style="99" customWidth="1"/>
    <col min="5898" max="5898" width="16" style="99" customWidth="1"/>
    <col min="5899" max="5902" width="14.7109375" style="99" customWidth="1"/>
    <col min="5903" max="5903" width="17.28515625" style="99" bestFit="1" customWidth="1"/>
    <col min="5904" max="5904" width="17.28515625" style="99" customWidth="1"/>
    <col min="5905" max="5905" width="14.7109375" style="99" customWidth="1"/>
    <col min="5906" max="5906" width="16.42578125" style="99" bestFit="1" customWidth="1"/>
    <col min="5907" max="5907" width="14.7109375" style="99" customWidth="1"/>
    <col min="5908" max="5908" width="16.42578125" style="99" bestFit="1" customWidth="1"/>
    <col min="5909" max="5909" width="14.7109375" style="99" customWidth="1"/>
    <col min="5910" max="5910" width="16.42578125" style="99" bestFit="1" customWidth="1"/>
    <col min="5911" max="5911" width="14.7109375" style="99" customWidth="1"/>
    <col min="5912" max="5912" width="16.42578125" style="99" bestFit="1" customWidth="1"/>
    <col min="5913" max="5913" width="14.7109375" style="99" customWidth="1"/>
    <col min="5914" max="6015" width="10.140625" style="99" bestFit="1" customWidth="1"/>
    <col min="6016" max="6149" width="9.140625" style="99"/>
    <col min="6150" max="6150" width="18.42578125" style="99" bestFit="1" customWidth="1"/>
    <col min="6151" max="6153" width="14.7109375" style="99" customWidth="1"/>
    <col min="6154" max="6154" width="16" style="99" customWidth="1"/>
    <col min="6155" max="6158" width="14.7109375" style="99" customWidth="1"/>
    <col min="6159" max="6159" width="17.28515625" style="99" bestFit="1" customWidth="1"/>
    <col min="6160" max="6160" width="17.28515625" style="99" customWidth="1"/>
    <col min="6161" max="6161" width="14.7109375" style="99" customWidth="1"/>
    <col min="6162" max="6162" width="16.42578125" style="99" bestFit="1" customWidth="1"/>
    <col min="6163" max="6163" width="14.7109375" style="99" customWidth="1"/>
    <col min="6164" max="6164" width="16.42578125" style="99" bestFit="1" customWidth="1"/>
    <col min="6165" max="6165" width="14.7109375" style="99" customWidth="1"/>
    <col min="6166" max="6166" width="16.42578125" style="99" bestFit="1" customWidth="1"/>
    <col min="6167" max="6167" width="14.7109375" style="99" customWidth="1"/>
    <col min="6168" max="6168" width="16.42578125" style="99" bestFit="1" customWidth="1"/>
    <col min="6169" max="6169" width="14.7109375" style="99" customWidth="1"/>
    <col min="6170" max="6271" width="10.140625" style="99" bestFit="1" customWidth="1"/>
    <col min="6272" max="6405" width="9.140625" style="99"/>
    <col min="6406" max="6406" width="18.42578125" style="99" bestFit="1" customWidth="1"/>
    <col min="6407" max="6409" width="14.7109375" style="99" customWidth="1"/>
    <col min="6410" max="6410" width="16" style="99" customWidth="1"/>
    <col min="6411" max="6414" width="14.7109375" style="99" customWidth="1"/>
    <col min="6415" max="6415" width="17.28515625" style="99" bestFit="1" customWidth="1"/>
    <col min="6416" max="6416" width="17.28515625" style="99" customWidth="1"/>
    <col min="6417" max="6417" width="14.7109375" style="99" customWidth="1"/>
    <col min="6418" max="6418" width="16.42578125" style="99" bestFit="1" customWidth="1"/>
    <col min="6419" max="6419" width="14.7109375" style="99" customWidth="1"/>
    <col min="6420" max="6420" width="16.42578125" style="99" bestFit="1" customWidth="1"/>
    <col min="6421" max="6421" width="14.7109375" style="99" customWidth="1"/>
    <col min="6422" max="6422" width="16.42578125" style="99" bestFit="1" customWidth="1"/>
    <col min="6423" max="6423" width="14.7109375" style="99" customWidth="1"/>
    <col min="6424" max="6424" width="16.42578125" style="99" bestFit="1" customWidth="1"/>
    <col min="6425" max="6425" width="14.7109375" style="99" customWidth="1"/>
    <col min="6426" max="6527" width="10.140625" style="99" bestFit="1" customWidth="1"/>
    <col min="6528" max="6661" width="9.140625" style="99"/>
    <col min="6662" max="6662" width="18.42578125" style="99" bestFit="1" customWidth="1"/>
    <col min="6663" max="6665" width="14.7109375" style="99" customWidth="1"/>
    <col min="6666" max="6666" width="16" style="99" customWidth="1"/>
    <col min="6667" max="6670" width="14.7109375" style="99" customWidth="1"/>
    <col min="6671" max="6671" width="17.28515625" style="99" bestFit="1" customWidth="1"/>
    <col min="6672" max="6672" width="17.28515625" style="99" customWidth="1"/>
    <col min="6673" max="6673" width="14.7109375" style="99" customWidth="1"/>
    <col min="6674" max="6674" width="16.42578125" style="99" bestFit="1" customWidth="1"/>
    <col min="6675" max="6675" width="14.7109375" style="99" customWidth="1"/>
    <col min="6676" max="6676" width="16.42578125" style="99" bestFit="1" customWidth="1"/>
    <col min="6677" max="6677" width="14.7109375" style="99" customWidth="1"/>
    <col min="6678" max="6678" width="16.42578125" style="99" bestFit="1" customWidth="1"/>
    <col min="6679" max="6679" width="14.7109375" style="99" customWidth="1"/>
    <col min="6680" max="6680" width="16.42578125" style="99" bestFit="1" customWidth="1"/>
    <col min="6681" max="6681" width="14.7109375" style="99" customWidth="1"/>
    <col min="6682" max="6783" width="10.140625" style="99" bestFit="1" customWidth="1"/>
    <col min="6784" max="6917" width="9.140625" style="99"/>
    <col min="6918" max="6918" width="18.42578125" style="99" bestFit="1" customWidth="1"/>
    <col min="6919" max="6921" width="14.7109375" style="99" customWidth="1"/>
    <col min="6922" max="6922" width="16" style="99" customWidth="1"/>
    <col min="6923" max="6926" width="14.7109375" style="99" customWidth="1"/>
    <col min="6927" max="6927" width="17.28515625" style="99" bestFit="1" customWidth="1"/>
    <col min="6928" max="6928" width="17.28515625" style="99" customWidth="1"/>
    <col min="6929" max="6929" width="14.7109375" style="99" customWidth="1"/>
    <col min="6930" max="6930" width="16.42578125" style="99" bestFit="1" customWidth="1"/>
    <col min="6931" max="6931" width="14.7109375" style="99" customWidth="1"/>
    <col min="6932" max="6932" width="16.42578125" style="99" bestFit="1" customWidth="1"/>
    <col min="6933" max="6933" width="14.7109375" style="99" customWidth="1"/>
    <col min="6934" max="6934" width="16.42578125" style="99" bestFit="1" customWidth="1"/>
    <col min="6935" max="6935" width="14.7109375" style="99" customWidth="1"/>
    <col min="6936" max="6936" width="16.42578125" style="99" bestFit="1" customWidth="1"/>
    <col min="6937" max="6937" width="14.7109375" style="99" customWidth="1"/>
    <col min="6938" max="7039" width="10.140625" style="99" bestFit="1" customWidth="1"/>
    <col min="7040" max="7173" width="9.140625" style="99"/>
    <col min="7174" max="7174" width="18.42578125" style="99" bestFit="1" customWidth="1"/>
    <col min="7175" max="7177" width="14.7109375" style="99" customWidth="1"/>
    <col min="7178" max="7178" width="16" style="99" customWidth="1"/>
    <col min="7179" max="7182" width="14.7109375" style="99" customWidth="1"/>
    <col min="7183" max="7183" width="17.28515625" style="99" bestFit="1" customWidth="1"/>
    <col min="7184" max="7184" width="17.28515625" style="99" customWidth="1"/>
    <col min="7185" max="7185" width="14.7109375" style="99" customWidth="1"/>
    <col min="7186" max="7186" width="16.42578125" style="99" bestFit="1" customWidth="1"/>
    <col min="7187" max="7187" width="14.7109375" style="99" customWidth="1"/>
    <col min="7188" max="7188" width="16.42578125" style="99" bestFit="1" customWidth="1"/>
    <col min="7189" max="7189" width="14.7109375" style="99" customWidth="1"/>
    <col min="7190" max="7190" width="16.42578125" style="99" bestFit="1" customWidth="1"/>
    <col min="7191" max="7191" width="14.7109375" style="99" customWidth="1"/>
    <col min="7192" max="7192" width="16.42578125" style="99" bestFit="1" customWidth="1"/>
    <col min="7193" max="7193" width="14.7109375" style="99" customWidth="1"/>
    <col min="7194" max="7295" width="10.140625" style="99" bestFit="1" customWidth="1"/>
    <col min="7296" max="7429" width="9.140625" style="99"/>
    <col min="7430" max="7430" width="18.42578125" style="99" bestFit="1" customWidth="1"/>
    <col min="7431" max="7433" width="14.7109375" style="99" customWidth="1"/>
    <col min="7434" max="7434" width="16" style="99" customWidth="1"/>
    <col min="7435" max="7438" width="14.7109375" style="99" customWidth="1"/>
    <col min="7439" max="7439" width="17.28515625" style="99" bestFit="1" customWidth="1"/>
    <col min="7440" max="7440" width="17.28515625" style="99" customWidth="1"/>
    <col min="7441" max="7441" width="14.7109375" style="99" customWidth="1"/>
    <col min="7442" max="7442" width="16.42578125" style="99" bestFit="1" customWidth="1"/>
    <col min="7443" max="7443" width="14.7109375" style="99" customWidth="1"/>
    <col min="7444" max="7444" width="16.42578125" style="99" bestFit="1" customWidth="1"/>
    <col min="7445" max="7445" width="14.7109375" style="99" customWidth="1"/>
    <col min="7446" max="7446" width="16.42578125" style="99" bestFit="1" customWidth="1"/>
    <col min="7447" max="7447" width="14.7109375" style="99" customWidth="1"/>
    <col min="7448" max="7448" width="16.42578125" style="99" bestFit="1" customWidth="1"/>
    <col min="7449" max="7449" width="14.7109375" style="99" customWidth="1"/>
    <col min="7450" max="7551" width="10.140625" style="99" bestFit="1" customWidth="1"/>
    <col min="7552" max="7685" width="9.140625" style="99"/>
    <col min="7686" max="7686" width="18.42578125" style="99" bestFit="1" customWidth="1"/>
    <col min="7687" max="7689" width="14.7109375" style="99" customWidth="1"/>
    <col min="7690" max="7690" width="16" style="99" customWidth="1"/>
    <col min="7691" max="7694" width="14.7109375" style="99" customWidth="1"/>
    <col min="7695" max="7695" width="17.28515625" style="99" bestFit="1" customWidth="1"/>
    <col min="7696" max="7696" width="17.28515625" style="99" customWidth="1"/>
    <col min="7697" max="7697" width="14.7109375" style="99" customWidth="1"/>
    <col min="7698" max="7698" width="16.42578125" style="99" bestFit="1" customWidth="1"/>
    <col min="7699" max="7699" width="14.7109375" style="99" customWidth="1"/>
    <col min="7700" max="7700" width="16.42578125" style="99" bestFit="1" customWidth="1"/>
    <col min="7701" max="7701" width="14.7109375" style="99" customWidth="1"/>
    <col min="7702" max="7702" width="16.42578125" style="99" bestFit="1" customWidth="1"/>
    <col min="7703" max="7703" width="14.7109375" style="99" customWidth="1"/>
    <col min="7704" max="7704" width="16.42578125" style="99" bestFit="1" customWidth="1"/>
    <col min="7705" max="7705" width="14.7109375" style="99" customWidth="1"/>
    <col min="7706" max="7807" width="10.140625" style="99" bestFit="1" customWidth="1"/>
    <col min="7808" max="7941" width="9.140625" style="99"/>
    <col min="7942" max="7942" width="18.42578125" style="99" bestFit="1" customWidth="1"/>
    <col min="7943" max="7945" width="14.7109375" style="99" customWidth="1"/>
    <col min="7946" max="7946" width="16" style="99" customWidth="1"/>
    <col min="7947" max="7950" width="14.7109375" style="99" customWidth="1"/>
    <col min="7951" max="7951" width="17.28515625" style="99" bestFit="1" customWidth="1"/>
    <col min="7952" max="7952" width="17.28515625" style="99" customWidth="1"/>
    <col min="7953" max="7953" width="14.7109375" style="99" customWidth="1"/>
    <col min="7954" max="7954" width="16.42578125" style="99" bestFit="1" customWidth="1"/>
    <col min="7955" max="7955" width="14.7109375" style="99" customWidth="1"/>
    <col min="7956" max="7956" width="16.42578125" style="99" bestFit="1" customWidth="1"/>
    <col min="7957" max="7957" width="14.7109375" style="99" customWidth="1"/>
    <col min="7958" max="7958" width="16.42578125" style="99" bestFit="1" customWidth="1"/>
    <col min="7959" max="7959" width="14.7109375" style="99" customWidth="1"/>
    <col min="7960" max="7960" width="16.42578125" style="99" bestFit="1" customWidth="1"/>
    <col min="7961" max="7961" width="14.7109375" style="99" customWidth="1"/>
    <col min="7962" max="8063" width="10.140625" style="99" bestFit="1" customWidth="1"/>
    <col min="8064" max="8197" width="9.140625" style="99"/>
    <col min="8198" max="8198" width="18.42578125" style="99" bestFit="1" customWidth="1"/>
    <col min="8199" max="8201" width="14.7109375" style="99" customWidth="1"/>
    <col min="8202" max="8202" width="16" style="99" customWidth="1"/>
    <col min="8203" max="8206" width="14.7109375" style="99" customWidth="1"/>
    <col min="8207" max="8207" width="17.28515625" style="99" bestFit="1" customWidth="1"/>
    <col min="8208" max="8208" width="17.28515625" style="99" customWidth="1"/>
    <col min="8209" max="8209" width="14.7109375" style="99" customWidth="1"/>
    <col min="8210" max="8210" width="16.42578125" style="99" bestFit="1" customWidth="1"/>
    <col min="8211" max="8211" width="14.7109375" style="99" customWidth="1"/>
    <col min="8212" max="8212" width="16.42578125" style="99" bestFit="1" customWidth="1"/>
    <col min="8213" max="8213" width="14.7109375" style="99" customWidth="1"/>
    <col min="8214" max="8214" width="16.42578125" style="99" bestFit="1" customWidth="1"/>
    <col min="8215" max="8215" width="14.7109375" style="99" customWidth="1"/>
    <col min="8216" max="8216" width="16.42578125" style="99" bestFit="1" customWidth="1"/>
    <col min="8217" max="8217" width="14.7109375" style="99" customWidth="1"/>
    <col min="8218" max="8319" width="10.140625" style="99" bestFit="1" customWidth="1"/>
    <col min="8320" max="8453" width="9.140625" style="99"/>
    <col min="8454" max="8454" width="18.42578125" style="99" bestFit="1" customWidth="1"/>
    <col min="8455" max="8457" width="14.7109375" style="99" customWidth="1"/>
    <col min="8458" max="8458" width="16" style="99" customWidth="1"/>
    <col min="8459" max="8462" width="14.7109375" style="99" customWidth="1"/>
    <col min="8463" max="8463" width="17.28515625" style="99" bestFit="1" customWidth="1"/>
    <col min="8464" max="8464" width="17.28515625" style="99" customWidth="1"/>
    <col min="8465" max="8465" width="14.7109375" style="99" customWidth="1"/>
    <col min="8466" max="8466" width="16.42578125" style="99" bestFit="1" customWidth="1"/>
    <col min="8467" max="8467" width="14.7109375" style="99" customWidth="1"/>
    <col min="8468" max="8468" width="16.42578125" style="99" bestFit="1" customWidth="1"/>
    <col min="8469" max="8469" width="14.7109375" style="99" customWidth="1"/>
    <col min="8470" max="8470" width="16.42578125" style="99" bestFit="1" customWidth="1"/>
    <col min="8471" max="8471" width="14.7109375" style="99" customWidth="1"/>
    <col min="8472" max="8472" width="16.42578125" style="99" bestFit="1" customWidth="1"/>
    <col min="8473" max="8473" width="14.7109375" style="99" customWidth="1"/>
    <col min="8474" max="8575" width="10.140625" style="99" bestFit="1" customWidth="1"/>
    <col min="8576" max="8709" width="9.140625" style="99"/>
    <col min="8710" max="8710" width="18.42578125" style="99" bestFit="1" customWidth="1"/>
    <col min="8711" max="8713" width="14.7109375" style="99" customWidth="1"/>
    <col min="8714" max="8714" width="16" style="99" customWidth="1"/>
    <col min="8715" max="8718" width="14.7109375" style="99" customWidth="1"/>
    <col min="8719" max="8719" width="17.28515625" style="99" bestFit="1" customWidth="1"/>
    <col min="8720" max="8720" width="17.28515625" style="99" customWidth="1"/>
    <col min="8721" max="8721" width="14.7109375" style="99" customWidth="1"/>
    <col min="8722" max="8722" width="16.42578125" style="99" bestFit="1" customWidth="1"/>
    <col min="8723" max="8723" width="14.7109375" style="99" customWidth="1"/>
    <col min="8724" max="8724" width="16.42578125" style="99" bestFit="1" customWidth="1"/>
    <col min="8725" max="8725" width="14.7109375" style="99" customWidth="1"/>
    <col min="8726" max="8726" width="16.42578125" style="99" bestFit="1" customWidth="1"/>
    <col min="8727" max="8727" width="14.7109375" style="99" customWidth="1"/>
    <col min="8728" max="8728" width="16.42578125" style="99" bestFit="1" customWidth="1"/>
    <col min="8729" max="8729" width="14.7109375" style="99" customWidth="1"/>
    <col min="8730" max="8831" width="10.140625" style="99" bestFit="1" customWidth="1"/>
    <col min="8832" max="8965" width="9.140625" style="99"/>
    <col min="8966" max="8966" width="18.42578125" style="99" bestFit="1" customWidth="1"/>
    <col min="8967" max="8969" width="14.7109375" style="99" customWidth="1"/>
    <col min="8970" max="8970" width="16" style="99" customWidth="1"/>
    <col min="8971" max="8974" width="14.7109375" style="99" customWidth="1"/>
    <col min="8975" max="8975" width="17.28515625" style="99" bestFit="1" customWidth="1"/>
    <col min="8976" max="8976" width="17.28515625" style="99" customWidth="1"/>
    <col min="8977" max="8977" width="14.7109375" style="99" customWidth="1"/>
    <col min="8978" max="8978" width="16.42578125" style="99" bestFit="1" customWidth="1"/>
    <col min="8979" max="8979" width="14.7109375" style="99" customWidth="1"/>
    <col min="8980" max="8980" width="16.42578125" style="99" bestFit="1" customWidth="1"/>
    <col min="8981" max="8981" width="14.7109375" style="99" customWidth="1"/>
    <col min="8982" max="8982" width="16.42578125" style="99" bestFit="1" customWidth="1"/>
    <col min="8983" max="8983" width="14.7109375" style="99" customWidth="1"/>
    <col min="8984" max="8984" width="16.42578125" style="99" bestFit="1" customWidth="1"/>
    <col min="8985" max="8985" width="14.7109375" style="99" customWidth="1"/>
    <col min="8986" max="9087" width="10.140625" style="99" bestFit="1" customWidth="1"/>
    <col min="9088" max="9221" width="9.140625" style="99"/>
    <col min="9222" max="9222" width="18.42578125" style="99" bestFit="1" customWidth="1"/>
    <col min="9223" max="9225" width="14.7109375" style="99" customWidth="1"/>
    <col min="9226" max="9226" width="16" style="99" customWidth="1"/>
    <col min="9227" max="9230" width="14.7109375" style="99" customWidth="1"/>
    <col min="9231" max="9231" width="17.28515625" style="99" bestFit="1" customWidth="1"/>
    <col min="9232" max="9232" width="17.28515625" style="99" customWidth="1"/>
    <col min="9233" max="9233" width="14.7109375" style="99" customWidth="1"/>
    <col min="9234" max="9234" width="16.42578125" style="99" bestFit="1" customWidth="1"/>
    <col min="9235" max="9235" width="14.7109375" style="99" customWidth="1"/>
    <col min="9236" max="9236" width="16.42578125" style="99" bestFit="1" customWidth="1"/>
    <col min="9237" max="9237" width="14.7109375" style="99" customWidth="1"/>
    <col min="9238" max="9238" width="16.42578125" style="99" bestFit="1" customWidth="1"/>
    <col min="9239" max="9239" width="14.7109375" style="99" customWidth="1"/>
    <col min="9240" max="9240" width="16.42578125" style="99" bestFit="1" customWidth="1"/>
    <col min="9241" max="9241" width="14.7109375" style="99" customWidth="1"/>
    <col min="9242" max="9343" width="10.140625" style="99" bestFit="1" customWidth="1"/>
    <col min="9344" max="9477" width="9.140625" style="99"/>
    <col min="9478" max="9478" width="18.42578125" style="99" bestFit="1" customWidth="1"/>
    <col min="9479" max="9481" width="14.7109375" style="99" customWidth="1"/>
    <col min="9482" max="9482" width="16" style="99" customWidth="1"/>
    <col min="9483" max="9486" width="14.7109375" style="99" customWidth="1"/>
    <col min="9487" max="9487" width="17.28515625" style="99" bestFit="1" customWidth="1"/>
    <col min="9488" max="9488" width="17.28515625" style="99" customWidth="1"/>
    <col min="9489" max="9489" width="14.7109375" style="99" customWidth="1"/>
    <col min="9490" max="9490" width="16.42578125" style="99" bestFit="1" customWidth="1"/>
    <col min="9491" max="9491" width="14.7109375" style="99" customWidth="1"/>
    <col min="9492" max="9492" width="16.42578125" style="99" bestFit="1" customWidth="1"/>
    <col min="9493" max="9493" width="14.7109375" style="99" customWidth="1"/>
    <col min="9494" max="9494" width="16.42578125" style="99" bestFit="1" customWidth="1"/>
    <col min="9495" max="9495" width="14.7109375" style="99" customWidth="1"/>
    <col min="9496" max="9496" width="16.42578125" style="99" bestFit="1" customWidth="1"/>
    <col min="9497" max="9497" width="14.7109375" style="99" customWidth="1"/>
    <col min="9498" max="9599" width="10.140625" style="99" bestFit="1" customWidth="1"/>
    <col min="9600" max="9733" width="9.140625" style="99"/>
    <col min="9734" max="9734" width="18.42578125" style="99" bestFit="1" customWidth="1"/>
    <col min="9735" max="9737" width="14.7109375" style="99" customWidth="1"/>
    <col min="9738" max="9738" width="16" style="99" customWidth="1"/>
    <col min="9739" max="9742" width="14.7109375" style="99" customWidth="1"/>
    <col min="9743" max="9743" width="17.28515625" style="99" bestFit="1" customWidth="1"/>
    <col min="9744" max="9744" width="17.28515625" style="99" customWidth="1"/>
    <col min="9745" max="9745" width="14.7109375" style="99" customWidth="1"/>
    <col min="9746" max="9746" width="16.42578125" style="99" bestFit="1" customWidth="1"/>
    <col min="9747" max="9747" width="14.7109375" style="99" customWidth="1"/>
    <col min="9748" max="9748" width="16.42578125" style="99" bestFit="1" customWidth="1"/>
    <col min="9749" max="9749" width="14.7109375" style="99" customWidth="1"/>
    <col min="9750" max="9750" width="16.42578125" style="99" bestFit="1" customWidth="1"/>
    <col min="9751" max="9751" width="14.7109375" style="99" customWidth="1"/>
    <col min="9752" max="9752" width="16.42578125" style="99" bestFit="1" customWidth="1"/>
    <col min="9753" max="9753" width="14.7109375" style="99" customWidth="1"/>
    <col min="9754" max="9855" width="10.140625" style="99" bestFit="1" customWidth="1"/>
    <col min="9856" max="9989" width="9.140625" style="99"/>
    <col min="9990" max="9990" width="18.42578125" style="99" bestFit="1" customWidth="1"/>
    <col min="9991" max="9993" width="14.7109375" style="99" customWidth="1"/>
    <col min="9994" max="9994" width="16" style="99" customWidth="1"/>
    <col min="9995" max="9998" width="14.7109375" style="99" customWidth="1"/>
    <col min="9999" max="9999" width="17.28515625" style="99" bestFit="1" customWidth="1"/>
    <col min="10000" max="10000" width="17.28515625" style="99" customWidth="1"/>
    <col min="10001" max="10001" width="14.7109375" style="99" customWidth="1"/>
    <col min="10002" max="10002" width="16.42578125" style="99" bestFit="1" customWidth="1"/>
    <col min="10003" max="10003" width="14.7109375" style="99" customWidth="1"/>
    <col min="10004" max="10004" width="16.42578125" style="99" bestFit="1" customWidth="1"/>
    <col min="10005" max="10005" width="14.7109375" style="99" customWidth="1"/>
    <col min="10006" max="10006" width="16.42578125" style="99" bestFit="1" customWidth="1"/>
    <col min="10007" max="10007" width="14.7109375" style="99" customWidth="1"/>
    <col min="10008" max="10008" width="16.42578125" style="99" bestFit="1" customWidth="1"/>
    <col min="10009" max="10009" width="14.7109375" style="99" customWidth="1"/>
    <col min="10010" max="10111" width="10.140625" style="99" bestFit="1" customWidth="1"/>
    <col min="10112" max="10245" width="9.140625" style="99"/>
    <col min="10246" max="10246" width="18.42578125" style="99" bestFit="1" customWidth="1"/>
    <col min="10247" max="10249" width="14.7109375" style="99" customWidth="1"/>
    <col min="10250" max="10250" width="16" style="99" customWidth="1"/>
    <col min="10251" max="10254" width="14.7109375" style="99" customWidth="1"/>
    <col min="10255" max="10255" width="17.28515625" style="99" bestFit="1" customWidth="1"/>
    <col min="10256" max="10256" width="17.28515625" style="99" customWidth="1"/>
    <col min="10257" max="10257" width="14.7109375" style="99" customWidth="1"/>
    <col min="10258" max="10258" width="16.42578125" style="99" bestFit="1" customWidth="1"/>
    <col min="10259" max="10259" width="14.7109375" style="99" customWidth="1"/>
    <col min="10260" max="10260" width="16.42578125" style="99" bestFit="1" customWidth="1"/>
    <col min="10261" max="10261" width="14.7109375" style="99" customWidth="1"/>
    <col min="10262" max="10262" width="16.42578125" style="99" bestFit="1" customWidth="1"/>
    <col min="10263" max="10263" width="14.7109375" style="99" customWidth="1"/>
    <col min="10264" max="10264" width="16.42578125" style="99" bestFit="1" customWidth="1"/>
    <col min="10265" max="10265" width="14.7109375" style="99" customWidth="1"/>
    <col min="10266" max="10367" width="10.140625" style="99" bestFit="1" customWidth="1"/>
    <col min="10368" max="10501" width="9.140625" style="99"/>
    <col min="10502" max="10502" width="18.42578125" style="99" bestFit="1" customWidth="1"/>
    <col min="10503" max="10505" width="14.7109375" style="99" customWidth="1"/>
    <col min="10506" max="10506" width="16" style="99" customWidth="1"/>
    <col min="10507" max="10510" width="14.7109375" style="99" customWidth="1"/>
    <col min="10511" max="10511" width="17.28515625" style="99" bestFit="1" customWidth="1"/>
    <col min="10512" max="10512" width="17.28515625" style="99" customWidth="1"/>
    <col min="10513" max="10513" width="14.7109375" style="99" customWidth="1"/>
    <col min="10514" max="10514" width="16.42578125" style="99" bestFit="1" customWidth="1"/>
    <col min="10515" max="10515" width="14.7109375" style="99" customWidth="1"/>
    <col min="10516" max="10516" width="16.42578125" style="99" bestFit="1" customWidth="1"/>
    <col min="10517" max="10517" width="14.7109375" style="99" customWidth="1"/>
    <col min="10518" max="10518" width="16.42578125" style="99" bestFit="1" customWidth="1"/>
    <col min="10519" max="10519" width="14.7109375" style="99" customWidth="1"/>
    <col min="10520" max="10520" width="16.42578125" style="99" bestFit="1" customWidth="1"/>
    <col min="10521" max="10521" width="14.7109375" style="99" customWidth="1"/>
    <col min="10522" max="10623" width="10.140625" style="99" bestFit="1" customWidth="1"/>
    <col min="10624" max="10757" width="9.140625" style="99"/>
    <col min="10758" max="10758" width="18.42578125" style="99" bestFit="1" customWidth="1"/>
    <col min="10759" max="10761" width="14.7109375" style="99" customWidth="1"/>
    <col min="10762" max="10762" width="16" style="99" customWidth="1"/>
    <col min="10763" max="10766" width="14.7109375" style="99" customWidth="1"/>
    <col min="10767" max="10767" width="17.28515625" style="99" bestFit="1" customWidth="1"/>
    <col min="10768" max="10768" width="17.28515625" style="99" customWidth="1"/>
    <col min="10769" max="10769" width="14.7109375" style="99" customWidth="1"/>
    <col min="10770" max="10770" width="16.42578125" style="99" bestFit="1" customWidth="1"/>
    <col min="10771" max="10771" width="14.7109375" style="99" customWidth="1"/>
    <col min="10772" max="10772" width="16.42578125" style="99" bestFit="1" customWidth="1"/>
    <col min="10773" max="10773" width="14.7109375" style="99" customWidth="1"/>
    <col min="10774" max="10774" width="16.42578125" style="99" bestFit="1" customWidth="1"/>
    <col min="10775" max="10775" width="14.7109375" style="99" customWidth="1"/>
    <col min="10776" max="10776" width="16.42578125" style="99" bestFit="1" customWidth="1"/>
    <col min="10777" max="10777" width="14.7109375" style="99" customWidth="1"/>
    <col min="10778" max="10879" width="10.140625" style="99" bestFit="1" customWidth="1"/>
    <col min="10880" max="11013" width="9.140625" style="99"/>
    <col min="11014" max="11014" width="18.42578125" style="99" bestFit="1" customWidth="1"/>
    <col min="11015" max="11017" width="14.7109375" style="99" customWidth="1"/>
    <col min="11018" max="11018" width="16" style="99" customWidth="1"/>
    <col min="11019" max="11022" width="14.7109375" style="99" customWidth="1"/>
    <col min="11023" max="11023" width="17.28515625" style="99" bestFit="1" customWidth="1"/>
    <col min="11024" max="11024" width="17.28515625" style="99" customWidth="1"/>
    <col min="11025" max="11025" width="14.7109375" style="99" customWidth="1"/>
    <col min="11026" max="11026" width="16.42578125" style="99" bestFit="1" customWidth="1"/>
    <col min="11027" max="11027" width="14.7109375" style="99" customWidth="1"/>
    <col min="11028" max="11028" width="16.42578125" style="99" bestFit="1" customWidth="1"/>
    <col min="11029" max="11029" width="14.7109375" style="99" customWidth="1"/>
    <col min="11030" max="11030" width="16.42578125" style="99" bestFit="1" customWidth="1"/>
    <col min="11031" max="11031" width="14.7109375" style="99" customWidth="1"/>
    <col min="11032" max="11032" width="16.42578125" style="99" bestFit="1" customWidth="1"/>
    <col min="11033" max="11033" width="14.7109375" style="99" customWidth="1"/>
    <col min="11034" max="11135" width="10.140625" style="99" bestFit="1" customWidth="1"/>
    <col min="11136" max="11269" width="9.140625" style="99"/>
    <col min="11270" max="11270" width="18.42578125" style="99" bestFit="1" customWidth="1"/>
    <col min="11271" max="11273" width="14.7109375" style="99" customWidth="1"/>
    <col min="11274" max="11274" width="16" style="99" customWidth="1"/>
    <col min="11275" max="11278" width="14.7109375" style="99" customWidth="1"/>
    <col min="11279" max="11279" width="17.28515625" style="99" bestFit="1" customWidth="1"/>
    <col min="11280" max="11280" width="17.28515625" style="99" customWidth="1"/>
    <col min="11281" max="11281" width="14.7109375" style="99" customWidth="1"/>
    <col min="11282" max="11282" width="16.42578125" style="99" bestFit="1" customWidth="1"/>
    <col min="11283" max="11283" width="14.7109375" style="99" customWidth="1"/>
    <col min="11284" max="11284" width="16.42578125" style="99" bestFit="1" customWidth="1"/>
    <col min="11285" max="11285" width="14.7109375" style="99" customWidth="1"/>
    <col min="11286" max="11286" width="16.42578125" style="99" bestFit="1" customWidth="1"/>
    <col min="11287" max="11287" width="14.7109375" style="99" customWidth="1"/>
    <col min="11288" max="11288" width="16.42578125" style="99" bestFit="1" customWidth="1"/>
    <col min="11289" max="11289" width="14.7109375" style="99" customWidth="1"/>
    <col min="11290" max="11391" width="10.140625" style="99" bestFit="1" customWidth="1"/>
    <col min="11392" max="11525" width="9.140625" style="99"/>
    <col min="11526" max="11526" width="18.42578125" style="99" bestFit="1" customWidth="1"/>
    <col min="11527" max="11529" width="14.7109375" style="99" customWidth="1"/>
    <col min="11530" max="11530" width="16" style="99" customWidth="1"/>
    <col min="11531" max="11534" width="14.7109375" style="99" customWidth="1"/>
    <col min="11535" max="11535" width="17.28515625" style="99" bestFit="1" customWidth="1"/>
    <col min="11536" max="11536" width="17.28515625" style="99" customWidth="1"/>
    <col min="11537" max="11537" width="14.7109375" style="99" customWidth="1"/>
    <col min="11538" max="11538" width="16.42578125" style="99" bestFit="1" customWidth="1"/>
    <col min="11539" max="11539" width="14.7109375" style="99" customWidth="1"/>
    <col min="11540" max="11540" width="16.42578125" style="99" bestFit="1" customWidth="1"/>
    <col min="11541" max="11541" width="14.7109375" style="99" customWidth="1"/>
    <col min="11542" max="11542" width="16.42578125" style="99" bestFit="1" customWidth="1"/>
    <col min="11543" max="11543" width="14.7109375" style="99" customWidth="1"/>
    <col min="11544" max="11544" width="16.42578125" style="99" bestFit="1" customWidth="1"/>
    <col min="11545" max="11545" width="14.7109375" style="99" customWidth="1"/>
    <col min="11546" max="11647" width="10.140625" style="99" bestFit="1" customWidth="1"/>
    <col min="11648" max="11781" width="9.140625" style="99"/>
    <col min="11782" max="11782" width="18.42578125" style="99" bestFit="1" customWidth="1"/>
    <col min="11783" max="11785" width="14.7109375" style="99" customWidth="1"/>
    <col min="11786" max="11786" width="16" style="99" customWidth="1"/>
    <col min="11787" max="11790" width="14.7109375" style="99" customWidth="1"/>
    <col min="11791" max="11791" width="17.28515625" style="99" bestFit="1" customWidth="1"/>
    <col min="11792" max="11792" width="17.28515625" style="99" customWidth="1"/>
    <col min="11793" max="11793" width="14.7109375" style="99" customWidth="1"/>
    <col min="11794" max="11794" width="16.42578125" style="99" bestFit="1" customWidth="1"/>
    <col min="11795" max="11795" width="14.7109375" style="99" customWidth="1"/>
    <col min="11796" max="11796" width="16.42578125" style="99" bestFit="1" customWidth="1"/>
    <col min="11797" max="11797" width="14.7109375" style="99" customWidth="1"/>
    <col min="11798" max="11798" width="16.42578125" style="99" bestFit="1" customWidth="1"/>
    <col min="11799" max="11799" width="14.7109375" style="99" customWidth="1"/>
    <col min="11800" max="11800" width="16.42578125" style="99" bestFit="1" customWidth="1"/>
    <col min="11801" max="11801" width="14.7109375" style="99" customWidth="1"/>
    <col min="11802" max="11903" width="10.140625" style="99" bestFit="1" customWidth="1"/>
    <col min="11904" max="12037" width="9.140625" style="99"/>
    <col min="12038" max="12038" width="18.42578125" style="99" bestFit="1" customWidth="1"/>
    <col min="12039" max="12041" width="14.7109375" style="99" customWidth="1"/>
    <col min="12042" max="12042" width="16" style="99" customWidth="1"/>
    <col min="12043" max="12046" width="14.7109375" style="99" customWidth="1"/>
    <col min="12047" max="12047" width="17.28515625" style="99" bestFit="1" customWidth="1"/>
    <col min="12048" max="12048" width="17.28515625" style="99" customWidth="1"/>
    <col min="12049" max="12049" width="14.7109375" style="99" customWidth="1"/>
    <col min="12050" max="12050" width="16.42578125" style="99" bestFit="1" customWidth="1"/>
    <col min="12051" max="12051" width="14.7109375" style="99" customWidth="1"/>
    <col min="12052" max="12052" width="16.42578125" style="99" bestFit="1" customWidth="1"/>
    <col min="12053" max="12053" width="14.7109375" style="99" customWidth="1"/>
    <col min="12054" max="12054" width="16.42578125" style="99" bestFit="1" customWidth="1"/>
    <col min="12055" max="12055" width="14.7109375" style="99" customWidth="1"/>
    <col min="12056" max="12056" width="16.42578125" style="99" bestFit="1" customWidth="1"/>
    <col min="12057" max="12057" width="14.7109375" style="99" customWidth="1"/>
    <col min="12058" max="12159" width="10.140625" style="99" bestFit="1" customWidth="1"/>
    <col min="12160" max="12293" width="9.140625" style="99"/>
    <col min="12294" max="12294" width="18.42578125" style="99" bestFit="1" customWidth="1"/>
    <col min="12295" max="12297" width="14.7109375" style="99" customWidth="1"/>
    <col min="12298" max="12298" width="16" style="99" customWidth="1"/>
    <col min="12299" max="12302" width="14.7109375" style="99" customWidth="1"/>
    <col min="12303" max="12303" width="17.28515625" style="99" bestFit="1" customWidth="1"/>
    <col min="12304" max="12304" width="17.28515625" style="99" customWidth="1"/>
    <col min="12305" max="12305" width="14.7109375" style="99" customWidth="1"/>
    <col min="12306" max="12306" width="16.42578125" style="99" bestFit="1" customWidth="1"/>
    <col min="12307" max="12307" width="14.7109375" style="99" customWidth="1"/>
    <col min="12308" max="12308" width="16.42578125" style="99" bestFit="1" customWidth="1"/>
    <col min="12309" max="12309" width="14.7109375" style="99" customWidth="1"/>
    <col min="12310" max="12310" width="16.42578125" style="99" bestFit="1" customWidth="1"/>
    <col min="12311" max="12311" width="14.7109375" style="99" customWidth="1"/>
    <col min="12312" max="12312" width="16.42578125" style="99" bestFit="1" customWidth="1"/>
    <col min="12313" max="12313" width="14.7109375" style="99" customWidth="1"/>
    <col min="12314" max="12415" width="10.140625" style="99" bestFit="1" customWidth="1"/>
    <col min="12416" max="12549" width="9.140625" style="99"/>
    <col min="12550" max="12550" width="18.42578125" style="99" bestFit="1" customWidth="1"/>
    <col min="12551" max="12553" width="14.7109375" style="99" customWidth="1"/>
    <col min="12554" max="12554" width="16" style="99" customWidth="1"/>
    <col min="12555" max="12558" width="14.7109375" style="99" customWidth="1"/>
    <col min="12559" max="12559" width="17.28515625" style="99" bestFit="1" customWidth="1"/>
    <col min="12560" max="12560" width="17.28515625" style="99" customWidth="1"/>
    <col min="12561" max="12561" width="14.7109375" style="99" customWidth="1"/>
    <col min="12562" max="12562" width="16.42578125" style="99" bestFit="1" customWidth="1"/>
    <col min="12563" max="12563" width="14.7109375" style="99" customWidth="1"/>
    <col min="12564" max="12564" width="16.42578125" style="99" bestFit="1" customWidth="1"/>
    <col min="12565" max="12565" width="14.7109375" style="99" customWidth="1"/>
    <col min="12566" max="12566" width="16.42578125" style="99" bestFit="1" customWidth="1"/>
    <col min="12567" max="12567" width="14.7109375" style="99" customWidth="1"/>
    <col min="12568" max="12568" width="16.42578125" style="99" bestFit="1" customWidth="1"/>
    <col min="12569" max="12569" width="14.7109375" style="99" customWidth="1"/>
    <col min="12570" max="12671" width="10.140625" style="99" bestFit="1" customWidth="1"/>
    <col min="12672" max="12805" width="9.140625" style="99"/>
    <col min="12806" max="12806" width="18.42578125" style="99" bestFit="1" customWidth="1"/>
    <col min="12807" max="12809" width="14.7109375" style="99" customWidth="1"/>
    <col min="12810" max="12810" width="16" style="99" customWidth="1"/>
    <col min="12811" max="12814" width="14.7109375" style="99" customWidth="1"/>
    <col min="12815" max="12815" width="17.28515625" style="99" bestFit="1" customWidth="1"/>
    <col min="12816" max="12816" width="17.28515625" style="99" customWidth="1"/>
    <col min="12817" max="12817" width="14.7109375" style="99" customWidth="1"/>
    <col min="12818" max="12818" width="16.42578125" style="99" bestFit="1" customWidth="1"/>
    <col min="12819" max="12819" width="14.7109375" style="99" customWidth="1"/>
    <col min="12820" max="12820" width="16.42578125" style="99" bestFit="1" customWidth="1"/>
    <col min="12821" max="12821" width="14.7109375" style="99" customWidth="1"/>
    <col min="12822" max="12822" width="16.42578125" style="99" bestFit="1" customWidth="1"/>
    <col min="12823" max="12823" width="14.7109375" style="99" customWidth="1"/>
    <col min="12824" max="12824" width="16.42578125" style="99" bestFit="1" customWidth="1"/>
    <col min="12825" max="12825" width="14.7109375" style="99" customWidth="1"/>
    <col min="12826" max="12927" width="10.140625" style="99" bestFit="1" customWidth="1"/>
    <col min="12928" max="13061" width="9.140625" style="99"/>
    <col min="13062" max="13062" width="18.42578125" style="99" bestFit="1" customWidth="1"/>
    <col min="13063" max="13065" width="14.7109375" style="99" customWidth="1"/>
    <col min="13066" max="13066" width="16" style="99" customWidth="1"/>
    <col min="13067" max="13070" width="14.7109375" style="99" customWidth="1"/>
    <col min="13071" max="13071" width="17.28515625" style="99" bestFit="1" customWidth="1"/>
    <col min="13072" max="13072" width="17.28515625" style="99" customWidth="1"/>
    <col min="13073" max="13073" width="14.7109375" style="99" customWidth="1"/>
    <col min="13074" max="13074" width="16.42578125" style="99" bestFit="1" customWidth="1"/>
    <col min="13075" max="13075" width="14.7109375" style="99" customWidth="1"/>
    <col min="13076" max="13076" width="16.42578125" style="99" bestFit="1" customWidth="1"/>
    <col min="13077" max="13077" width="14.7109375" style="99" customWidth="1"/>
    <col min="13078" max="13078" width="16.42578125" style="99" bestFit="1" customWidth="1"/>
    <col min="13079" max="13079" width="14.7109375" style="99" customWidth="1"/>
    <col min="13080" max="13080" width="16.42578125" style="99" bestFit="1" customWidth="1"/>
    <col min="13081" max="13081" width="14.7109375" style="99" customWidth="1"/>
    <col min="13082" max="13183" width="10.140625" style="99" bestFit="1" customWidth="1"/>
    <col min="13184" max="13317" width="9.140625" style="99"/>
    <col min="13318" max="13318" width="18.42578125" style="99" bestFit="1" customWidth="1"/>
    <col min="13319" max="13321" width="14.7109375" style="99" customWidth="1"/>
    <col min="13322" max="13322" width="16" style="99" customWidth="1"/>
    <col min="13323" max="13326" width="14.7109375" style="99" customWidth="1"/>
    <col min="13327" max="13327" width="17.28515625" style="99" bestFit="1" customWidth="1"/>
    <col min="13328" max="13328" width="17.28515625" style="99" customWidth="1"/>
    <col min="13329" max="13329" width="14.7109375" style="99" customWidth="1"/>
    <col min="13330" max="13330" width="16.42578125" style="99" bestFit="1" customWidth="1"/>
    <col min="13331" max="13331" width="14.7109375" style="99" customWidth="1"/>
    <col min="13332" max="13332" width="16.42578125" style="99" bestFit="1" customWidth="1"/>
    <col min="13333" max="13333" width="14.7109375" style="99" customWidth="1"/>
    <col min="13334" max="13334" width="16.42578125" style="99" bestFit="1" customWidth="1"/>
    <col min="13335" max="13335" width="14.7109375" style="99" customWidth="1"/>
    <col min="13336" max="13336" width="16.42578125" style="99" bestFit="1" customWidth="1"/>
    <col min="13337" max="13337" width="14.7109375" style="99" customWidth="1"/>
    <col min="13338" max="13439" width="10.140625" style="99" bestFit="1" customWidth="1"/>
    <col min="13440" max="13573" width="9.140625" style="99"/>
    <col min="13574" max="13574" width="18.42578125" style="99" bestFit="1" customWidth="1"/>
    <col min="13575" max="13577" width="14.7109375" style="99" customWidth="1"/>
    <col min="13578" max="13578" width="16" style="99" customWidth="1"/>
    <col min="13579" max="13582" width="14.7109375" style="99" customWidth="1"/>
    <col min="13583" max="13583" width="17.28515625" style="99" bestFit="1" customWidth="1"/>
    <col min="13584" max="13584" width="17.28515625" style="99" customWidth="1"/>
    <col min="13585" max="13585" width="14.7109375" style="99" customWidth="1"/>
    <col min="13586" max="13586" width="16.42578125" style="99" bestFit="1" customWidth="1"/>
    <col min="13587" max="13587" width="14.7109375" style="99" customWidth="1"/>
    <col min="13588" max="13588" width="16.42578125" style="99" bestFit="1" customWidth="1"/>
    <col min="13589" max="13589" width="14.7109375" style="99" customWidth="1"/>
    <col min="13590" max="13590" width="16.42578125" style="99" bestFit="1" customWidth="1"/>
    <col min="13591" max="13591" width="14.7109375" style="99" customWidth="1"/>
    <col min="13592" max="13592" width="16.42578125" style="99" bestFit="1" customWidth="1"/>
    <col min="13593" max="13593" width="14.7109375" style="99" customWidth="1"/>
    <col min="13594" max="13695" width="10.140625" style="99" bestFit="1" customWidth="1"/>
    <col min="13696" max="13829" width="9.140625" style="99"/>
    <col min="13830" max="13830" width="18.42578125" style="99" bestFit="1" customWidth="1"/>
    <col min="13831" max="13833" width="14.7109375" style="99" customWidth="1"/>
    <col min="13834" max="13834" width="16" style="99" customWidth="1"/>
    <col min="13835" max="13838" width="14.7109375" style="99" customWidth="1"/>
    <col min="13839" max="13839" width="17.28515625" style="99" bestFit="1" customWidth="1"/>
    <col min="13840" max="13840" width="17.28515625" style="99" customWidth="1"/>
    <col min="13841" max="13841" width="14.7109375" style="99" customWidth="1"/>
    <col min="13842" max="13842" width="16.42578125" style="99" bestFit="1" customWidth="1"/>
    <col min="13843" max="13843" width="14.7109375" style="99" customWidth="1"/>
    <col min="13844" max="13844" width="16.42578125" style="99" bestFit="1" customWidth="1"/>
    <col min="13845" max="13845" width="14.7109375" style="99" customWidth="1"/>
    <col min="13846" max="13846" width="16.42578125" style="99" bestFit="1" customWidth="1"/>
    <col min="13847" max="13847" width="14.7109375" style="99" customWidth="1"/>
    <col min="13848" max="13848" width="16.42578125" style="99" bestFit="1" customWidth="1"/>
    <col min="13849" max="13849" width="14.7109375" style="99" customWidth="1"/>
    <col min="13850" max="13951" width="10.140625" style="99" bestFit="1" customWidth="1"/>
    <col min="13952" max="14085" width="9.140625" style="99"/>
    <col min="14086" max="14086" width="18.42578125" style="99" bestFit="1" customWidth="1"/>
    <col min="14087" max="14089" width="14.7109375" style="99" customWidth="1"/>
    <col min="14090" max="14090" width="16" style="99" customWidth="1"/>
    <col min="14091" max="14094" width="14.7109375" style="99" customWidth="1"/>
    <col min="14095" max="14095" width="17.28515625" style="99" bestFit="1" customWidth="1"/>
    <col min="14096" max="14096" width="17.28515625" style="99" customWidth="1"/>
    <col min="14097" max="14097" width="14.7109375" style="99" customWidth="1"/>
    <col min="14098" max="14098" width="16.42578125" style="99" bestFit="1" customWidth="1"/>
    <col min="14099" max="14099" width="14.7109375" style="99" customWidth="1"/>
    <col min="14100" max="14100" width="16.42578125" style="99" bestFit="1" customWidth="1"/>
    <col min="14101" max="14101" width="14.7109375" style="99" customWidth="1"/>
    <col min="14102" max="14102" width="16.42578125" style="99" bestFit="1" customWidth="1"/>
    <col min="14103" max="14103" width="14.7109375" style="99" customWidth="1"/>
    <col min="14104" max="14104" width="16.42578125" style="99" bestFit="1" customWidth="1"/>
    <col min="14105" max="14105" width="14.7109375" style="99" customWidth="1"/>
    <col min="14106" max="14207" width="10.140625" style="99" bestFit="1" customWidth="1"/>
    <col min="14208" max="14341" width="9.140625" style="99"/>
    <col min="14342" max="14342" width="18.42578125" style="99" bestFit="1" customWidth="1"/>
    <col min="14343" max="14345" width="14.7109375" style="99" customWidth="1"/>
    <col min="14346" max="14346" width="16" style="99" customWidth="1"/>
    <col min="14347" max="14350" width="14.7109375" style="99" customWidth="1"/>
    <col min="14351" max="14351" width="17.28515625" style="99" bestFit="1" customWidth="1"/>
    <col min="14352" max="14352" width="17.28515625" style="99" customWidth="1"/>
    <col min="14353" max="14353" width="14.7109375" style="99" customWidth="1"/>
    <col min="14354" max="14354" width="16.42578125" style="99" bestFit="1" customWidth="1"/>
    <col min="14355" max="14355" width="14.7109375" style="99" customWidth="1"/>
    <col min="14356" max="14356" width="16.42578125" style="99" bestFit="1" customWidth="1"/>
    <col min="14357" max="14357" width="14.7109375" style="99" customWidth="1"/>
    <col min="14358" max="14358" width="16.42578125" style="99" bestFit="1" customWidth="1"/>
    <col min="14359" max="14359" width="14.7109375" style="99" customWidth="1"/>
    <col min="14360" max="14360" width="16.42578125" style="99" bestFit="1" customWidth="1"/>
    <col min="14361" max="14361" width="14.7109375" style="99" customWidth="1"/>
    <col min="14362" max="14463" width="10.140625" style="99" bestFit="1" customWidth="1"/>
    <col min="14464" max="14597" width="9.140625" style="99"/>
    <col min="14598" max="14598" width="18.42578125" style="99" bestFit="1" customWidth="1"/>
    <col min="14599" max="14601" width="14.7109375" style="99" customWidth="1"/>
    <col min="14602" max="14602" width="16" style="99" customWidth="1"/>
    <col min="14603" max="14606" width="14.7109375" style="99" customWidth="1"/>
    <col min="14607" max="14607" width="17.28515625" style="99" bestFit="1" customWidth="1"/>
    <col min="14608" max="14608" width="17.28515625" style="99" customWidth="1"/>
    <col min="14609" max="14609" width="14.7109375" style="99" customWidth="1"/>
    <col min="14610" max="14610" width="16.42578125" style="99" bestFit="1" customWidth="1"/>
    <col min="14611" max="14611" width="14.7109375" style="99" customWidth="1"/>
    <col min="14612" max="14612" width="16.42578125" style="99" bestFit="1" customWidth="1"/>
    <col min="14613" max="14613" width="14.7109375" style="99" customWidth="1"/>
    <col min="14614" max="14614" width="16.42578125" style="99" bestFit="1" customWidth="1"/>
    <col min="14615" max="14615" width="14.7109375" style="99" customWidth="1"/>
    <col min="14616" max="14616" width="16.42578125" style="99" bestFit="1" customWidth="1"/>
    <col min="14617" max="14617" width="14.7109375" style="99" customWidth="1"/>
    <col min="14618" max="14719" width="10.140625" style="99" bestFit="1" customWidth="1"/>
    <col min="14720" max="14853" width="9.140625" style="99"/>
    <col min="14854" max="14854" width="18.42578125" style="99" bestFit="1" customWidth="1"/>
    <col min="14855" max="14857" width="14.7109375" style="99" customWidth="1"/>
    <col min="14858" max="14858" width="16" style="99" customWidth="1"/>
    <col min="14859" max="14862" width="14.7109375" style="99" customWidth="1"/>
    <col min="14863" max="14863" width="17.28515625" style="99" bestFit="1" customWidth="1"/>
    <col min="14864" max="14864" width="17.28515625" style="99" customWidth="1"/>
    <col min="14865" max="14865" width="14.7109375" style="99" customWidth="1"/>
    <col min="14866" max="14866" width="16.42578125" style="99" bestFit="1" customWidth="1"/>
    <col min="14867" max="14867" width="14.7109375" style="99" customWidth="1"/>
    <col min="14868" max="14868" width="16.42578125" style="99" bestFit="1" customWidth="1"/>
    <col min="14869" max="14869" width="14.7109375" style="99" customWidth="1"/>
    <col min="14870" max="14870" width="16.42578125" style="99" bestFit="1" customWidth="1"/>
    <col min="14871" max="14871" width="14.7109375" style="99" customWidth="1"/>
    <col min="14872" max="14872" width="16.42578125" style="99" bestFit="1" customWidth="1"/>
    <col min="14873" max="14873" width="14.7109375" style="99" customWidth="1"/>
    <col min="14874" max="14975" width="10.140625" style="99" bestFit="1" customWidth="1"/>
    <col min="14976" max="15109" width="9.140625" style="99"/>
    <col min="15110" max="15110" width="18.42578125" style="99" bestFit="1" customWidth="1"/>
    <col min="15111" max="15113" width="14.7109375" style="99" customWidth="1"/>
    <col min="15114" max="15114" width="16" style="99" customWidth="1"/>
    <col min="15115" max="15118" width="14.7109375" style="99" customWidth="1"/>
    <col min="15119" max="15119" width="17.28515625" style="99" bestFit="1" customWidth="1"/>
    <col min="15120" max="15120" width="17.28515625" style="99" customWidth="1"/>
    <col min="15121" max="15121" width="14.7109375" style="99" customWidth="1"/>
    <col min="15122" max="15122" width="16.42578125" style="99" bestFit="1" customWidth="1"/>
    <col min="15123" max="15123" width="14.7109375" style="99" customWidth="1"/>
    <col min="15124" max="15124" width="16.42578125" style="99" bestFit="1" customWidth="1"/>
    <col min="15125" max="15125" width="14.7109375" style="99" customWidth="1"/>
    <col min="15126" max="15126" width="16.42578125" style="99" bestFit="1" customWidth="1"/>
    <col min="15127" max="15127" width="14.7109375" style="99" customWidth="1"/>
    <col min="15128" max="15128" width="16.42578125" style="99" bestFit="1" customWidth="1"/>
    <col min="15129" max="15129" width="14.7109375" style="99" customWidth="1"/>
    <col min="15130" max="15231" width="10.140625" style="99" bestFit="1" customWidth="1"/>
    <col min="15232" max="15365" width="9.140625" style="99"/>
    <col min="15366" max="15366" width="18.42578125" style="99" bestFit="1" customWidth="1"/>
    <col min="15367" max="15369" width="14.7109375" style="99" customWidth="1"/>
    <col min="15370" max="15370" width="16" style="99" customWidth="1"/>
    <col min="15371" max="15374" width="14.7109375" style="99" customWidth="1"/>
    <col min="15375" max="15375" width="17.28515625" style="99" bestFit="1" customWidth="1"/>
    <col min="15376" max="15376" width="17.28515625" style="99" customWidth="1"/>
    <col min="15377" max="15377" width="14.7109375" style="99" customWidth="1"/>
    <col min="15378" max="15378" width="16.42578125" style="99" bestFit="1" customWidth="1"/>
    <col min="15379" max="15379" width="14.7109375" style="99" customWidth="1"/>
    <col min="15380" max="15380" width="16.42578125" style="99" bestFit="1" customWidth="1"/>
    <col min="15381" max="15381" width="14.7109375" style="99" customWidth="1"/>
    <col min="15382" max="15382" width="16.42578125" style="99" bestFit="1" customWidth="1"/>
    <col min="15383" max="15383" width="14.7109375" style="99" customWidth="1"/>
    <col min="15384" max="15384" width="16.42578125" style="99" bestFit="1" customWidth="1"/>
    <col min="15385" max="15385" width="14.7109375" style="99" customWidth="1"/>
    <col min="15386" max="15487" width="10.140625" style="99" bestFit="1" customWidth="1"/>
    <col min="15488" max="15621" width="9.140625" style="99"/>
    <col min="15622" max="15622" width="18.42578125" style="99" bestFit="1" customWidth="1"/>
    <col min="15623" max="15625" width="14.7109375" style="99" customWidth="1"/>
    <col min="15626" max="15626" width="16" style="99" customWidth="1"/>
    <col min="15627" max="15630" width="14.7109375" style="99" customWidth="1"/>
    <col min="15631" max="15631" width="17.28515625" style="99" bestFit="1" customWidth="1"/>
    <col min="15632" max="15632" width="17.28515625" style="99" customWidth="1"/>
    <col min="15633" max="15633" width="14.7109375" style="99" customWidth="1"/>
    <col min="15634" max="15634" width="16.42578125" style="99" bestFit="1" customWidth="1"/>
    <col min="15635" max="15635" width="14.7109375" style="99" customWidth="1"/>
    <col min="15636" max="15636" width="16.42578125" style="99" bestFit="1" customWidth="1"/>
    <col min="15637" max="15637" width="14.7109375" style="99" customWidth="1"/>
    <col min="15638" max="15638" width="16.42578125" style="99" bestFit="1" customWidth="1"/>
    <col min="15639" max="15639" width="14.7109375" style="99" customWidth="1"/>
    <col min="15640" max="15640" width="16.42578125" style="99" bestFit="1" customWidth="1"/>
    <col min="15641" max="15641" width="14.7109375" style="99" customWidth="1"/>
    <col min="15642" max="15743" width="10.140625" style="99" bestFit="1" customWidth="1"/>
    <col min="15744" max="15877" width="9.140625" style="99"/>
    <col min="15878" max="15878" width="18.42578125" style="99" bestFit="1" customWidth="1"/>
    <col min="15879" max="15881" width="14.7109375" style="99" customWidth="1"/>
    <col min="15882" max="15882" width="16" style="99" customWidth="1"/>
    <col min="15883" max="15886" width="14.7109375" style="99" customWidth="1"/>
    <col min="15887" max="15887" width="17.28515625" style="99" bestFit="1" customWidth="1"/>
    <col min="15888" max="15888" width="17.28515625" style="99" customWidth="1"/>
    <col min="15889" max="15889" width="14.7109375" style="99" customWidth="1"/>
    <col min="15890" max="15890" width="16.42578125" style="99" bestFit="1" customWidth="1"/>
    <col min="15891" max="15891" width="14.7109375" style="99" customWidth="1"/>
    <col min="15892" max="15892" width="16.42578125" style="99" bestFit="1" customWidth="1"/>
    <col min="15893" max="15893" width="14.7109375" style="99" customWidth="1"/>
    <col min="15894" max="15894" width="16.42578125" style="99" bestFit="1" customWidth="1"/>
    <col min="15895" max="15895" width="14.7109375" style="99" customWidth="1"/>
    <col min="15896" max="15896" width="16.42578125" style="99" bestFit="1" customWidth="1"/>
    <col min="15897" max="15897" width="14.7109375" style="99" customWidth="1"/>
    <col min="15898" max="15999" width="10.140625" style="99" bestFit="1" customWidth="1"/>
    <col min="16000" max="16133" width="9.140625" style="99"/>
    <col min="16134" max="16134" width="18.42578125" style="99" bestFit="1" customWidth="1"/>
    <col min="16135" max="16137" width="14.7109375" style="99" customWidth="1"/>
    <col min="16138" max="16138" width="16" style="99" customWidth="1"/>
    <col min="16139" max="16142" width="14.7109375" style="99" customWidth="1"/>
    <col min="16143" max="16143" width="17.28515625" style="99" bestFit="1" customWidth="1"/>
    <col min="16144" max="16144" width="17.28515625" style="99" customWidth="1"/>
    <col min="16145" max="16145" width="14.7109375" style="99" customWidth="1"/>
    <col min="16146" max="16146" width="16.42578125" style="99" bestFit="1" customWidth="1"/>
    <col min="16147" max="16147" width="14.7109375" style="99" customWidth="1"/>
    <col min="16148" max="16148" width="16.42578125" style="99" bestFit="1" customWidth="1"/>
    <col min="16149" max="16149" width="14.7109375" style="99" customWidth="1"/>
    <col min="16150" max="16150" width="16.42578125" style="99" bestFit="1" customWidth="1"/>
    <col min="16151" max="16151" width="14.7109375" style="99" customWidth="1"/>
    <col min="16152" max="16152" width="16.42578125" style="99" bestFit="1" customWidth="1"/>
    <col min="16153" max="16153" width="14.7109375" style="99" customWidth="1"/>
    <col min="16154" max="16255" width="10.140625" style="99" bestFit="1" customWidth="1"/>
    <col min="16256" max="16384" width="9.140625" style="99"/>
  </cols>
  <sheetData>
    <row r="1" spans="1:127" ht="12.75" x14ac:dyDescent="0.2">
      <c r="A1" s="741" t="s">
        <v>254</v>
      </c>
      <c r="B1" s="741"/>
      <c r="C1" s="741"/>
      <c r="D1" s="741"/>
      <c r="E1" s="741"/>
      <c r="F1" s="741"/>
      <c r="G1" s="741"/>
      <c r="H1" s="741"/>
      <c r="I1" s="741"/>
      <c r="J1" s="741"/>
      <c r="K1" s="741"/>
      <c r="L1" s="741"/>
      <c r="M1" s="741"/>
      <c r="N1" s="741"/>
      <c r="O1" s="741"/>
      <c r="P1" s="741"/>
      <c r="Q1" s="741"/>
      <c r="R1" s="741"/>
      <c r="S1" s="741"/>
      <c r="T1" s="98"/>
      <c r="U1" s="98"/>
      <c r="V1" s="98"/>
      <c r="W1" s="98"/>
      <c r="X1" s="98"/>
      <c r="Y1" s="98"/>
    </row>
    <row r="2" spans="1:127" s="104" customFormat="1" ht="18.75" customHeight="1" x14ac:dyDescent="0.2">
      <c r="A2" s="742" t="s">
        <v>255</v>
      </c>
      <c r="B2" s="180" t="s">
        <v>256</v>
      </c>
      <c r="C2" s="744" t="s">
        <v>257</v>
      </c>
      <c r="D2" s="744"/>
      <c r="E2" s="181" t="s">
        <v>35</v>
      </c>
      <c r="F2" s="750" t="str">
        <f>+'Ficha Avance'!D16</f>
        <v>CONTRATACIÓN DIRECTA</v>
      </c>
      <c r="G2" s="751"/>
      <c r="H2" s="752"/>
      <c r="I2" s="743" t="s">
        <v>258</v>
      </c>
      <c r="J2" s="753" t="s">
        <v>50</v>
      </c>
      <c r="K2" s="754"/>
      <c r="L2" s="754"/>
      <c r="M2" s="755"/>
      <c r="N2" s="182"/>
      <c r="O2" s="182"/>
      <c r="P2" s="182"/>
      <c r="Q2" s="182"/>
      <c r="R2" s="183"/>
      <c r="S2" s="182"/>
      <c r="T2" s="100"/>
      <c r="U2" s="101"/>
      <c r="V2" s="101"/>
      <c r="W2" s="101"/>
      <c r="X2" s="101"/>
      <c r="Y2" s="102"/>
      <c r="Z2" s="103"/>
      <c r="AA2" s="103"/>
      <c r="AB2" s="103"/>
      <c r="AC2" s="103"/>
      <c r="AD2" s="103"/>
      <c r="AE2" s="103"/>
      <c r="AF2" s="103"/>
      <c r="AG2" s="103"/>
      <c r="AH2" s="103"/>
      <c r="AI2" s="103"/>
      <c r="AJ2" s="103"/>
      <c r="AK2" s="103"/>
      <c r="AL2" s="103"/>
      <c r="AM2" s="103"/>
      <c r="AN2" s="103"/>
      <c r="AO2" s="103"/>
      <c r="AP2" s="103"/>
      <c r="AQ2" s="103"/>
      <c r="AR2" s="103"/>
      <c r="AS2" s="103"/>
      <c r="AT2" s="103"/>
      <c r="AU2" s="103"/>
      <c r="AV2" s="103"/>
      <c r="AW2" s="103"/>
      <c r="AX2" s="103"/>
      <c r="AY2" s="103"/>
      <c r="AZ2" s="103"/>
      <c r="BA2" s="103"/>
      <c r="BB2" s="103"/>
      <c r="BC2" s="103"/>
      <c r="BD2" s="103"/>
      <c r="BE2" s="103"/>
      <c r="BF2" s="103"/>
      <c r="BG2" s="103"/>
      <c r="BH2" s="103"/>
      <c r="BI2" s="103"/>
      <c r="BJ2" s="103"/>
      <c r="BK2" s="103"/>
      <c r="BL2" s="103"/>
      <c r="BM2" s="103"/>
      <c r="BN2" s="103"/>
      <c r="BO2" s="103"/>
      <c r="BP2" s="103"/>
      <c r="BQ2" s="103"/>
      <c r="BR2" s="103"/>
      <c r="BS2" s="103"/>
      <c r="BT2" s="103"/>
      <c r="BU2" s="103"/>
      <c r="BV2" s="103"/>
      <c r="BW2" s="103"/>
      <c r="BX2" s="103"/>
      <c r="BY2" s="103"/>
      <c r="BZ2" s="103"/>
      <c r="CA2" s="103"/>
      <c r="CB2" s="103"/>
      <c r="CC2" s="103"/>
      <c r="CD2" s="103"/>
      <c r="CE2" s="103"/>
      <c r="CF2" s="103"/>
      <c r="CG2" s="103"/>
      <c r="CH2" s="103"/>
      <c r="CI2" s="103"/>
      <c r="CJ2" s="103"/>
      <c r="CK2" s="103"/>
      <c r="CL2" s="103"/>
      <c r="CM2" s="103"/>
      <c r="CN2" s="103"/>
      <c r="CO2" s="103"/>
      <c r="CP2" s="103"/>
      <c r="CQ2" s="103"/>
      <c r="CR2" s="103"/>
      <c r="CS2" s="103"/>
      <c r="CT2" s="103"/>
      <c r="CU2" s="103"/>
      <c r="CV2" s="103"/>
      <c r="CW2" s="103"/>
      <c r="CX2" s="103"/>
      <c r="CY2" s="103"/>
      <c r="CZ2" s="103"/>
      <c r="DA2" s="103"/>
      <c r="DB2" s="103"/>
      <c r="DC2" s="103"/>
      <c r="DD2" s="103"/>
      <c r="DE2" s="103"/>
      <c r="DF2" s="103"/>
      <c r="DG2" s="103"/>
      <c r="DH2" s="103"/>
      <c r="DI2" s="103"/>
      <c r="DJ2" s="103"/>
      <c r="DK2" s="103"/>
      <c r="DL2" s="103"/>
      <c r="DM2" s="103"/>
      <c r="DN2" s="103"/>
      <c r="DO2" s="103"/>
      <c r="DP2" s="103"/>
      <c r="DQ2" s="103"/>
      <c r="DR2" s="103"/>
      <c r="DS2" s="103"/>
      <c r="DT2" s="103"/>
      <c r="DU2" s="103"/>
      <c r="DV2" s="103"/>
      <c r="DW2" s="103"/>
    </row>
    <row r="3" spans="1:127" s="104" customFormat="1" ht="62.25" customHeight="1" x14ac:dyDescent="0.2">
      <c r="A3" s="743"/>
      <c r="B3" s="181" t="s">
        <v>73</v>
      </c>
      <c r="C3" s="745" t="s">
        <v>12</v>
      </c>
      <c r="D3" s="745"/>
      <c r="E3" s="181" t="s">
        <v>259</v>
      </c>
      <c r="F3" s="750" t="str">
        <f>+'Ficha Avance'!D17</f>
        <v>CD-045-2023</v>
      </c>
      <c r="G3" s="751"/>
      <c r="H3" s="752"/>
      <c r="I3" s="743"/>
      <c r="J3" s="756"/>
      <c r="K3" s="757"/>
      <c r="L3" s="757"/>
      <c r="M3" s="758"/>
      <c r="N3" s="182"/>
      <c r="O3" s="182"/>
      <c r="P3" s="182"/>
      <c r="Q3" s="182"/>
      <c r="R3" s="183"/>
      <c r="S3" s="182"/>
      <c r="T3" s="105"/>
      <c r="U3" s="106"/>
      <c r="V3" s="106"/>
      <c r="W3" s="106"/>
      <c r="X3" s="106"/>
      <c r="Y3" s="107"/>
      <c r="Z3" s="103"/>
      <c r="AA3" s="103"/>
      <c r="AB3" s="103"/>
      <c r="AC3" s="103"/>
      <c r="AD3" s="103"/>
      <c r="AE3" s="103"/>
      <c r="AF3" s="103"/>
      <c r="AG3" s="103"/>
      <c r="AH3" s="103"/>
      <c r="AI3" s="103"/>
      <c r="AJ3" s="103"/>
      <c r="AK3" s="103"/>
      <c r="AL3" s="103"/>
      <c r="AM3" s="103"/>
      <c r="AN3" s="103"/>
      <c r="AO3" s="103"/>
      <c r="AP3" s="103"/>
      <c r="AQ3" s="103"/>
      <c r="AR3" s="103"/>
      <c r="AS3" s="103"/>
      <c r="AT3" s="103"/>
      <c r="AU3" s="103"/>
      <c r="AV3" s="103"/>
      <c r="AW3" s="103"/>
      <c r="AX3" s="103"/>
      <c r="AY3" s="103"/>
      <c r="AZ3" s="103"/>
      <c r="BA3" s="103"/>
      <c r="BB3" s="103"/>
      <c r="BC3" s="103"/>
      <c r="BD3" s="103"/>
      <c r="BE3" s="103"/>
      <c r="BF3" s="103"/>
      <c r="BG3" s="103"/>
      <c r="BH3" s="103"/>
      <c r="BI3" s="103"/>
      <c r="BJ3" s="103"/>
      <c r="BK3" s="103"/>
      <c r="BL3" s="103"/>
      <c r="BM3" s="103"/>
      <c r="BN3" s="103"/>
      <c r="BO3" s="103"/>
      <c r="BP3" s="103"/>
      <c r="BQ3" s="103"/>
      <c r="BR3" s="103"/>
      <c r="BS3" s="103"/>
      <c r="BT3" s="103"/>
      <c r="BU3" s="103"/>
      <c r="BV3" s="103"/>
      <c r="BW3" s="103"/>
      <c r="BX3" s="103"/>
      <c r="BY3" s="103"/>
      <c r="BZ3" s="103"/>
      <c r="CA3" s="103"/>
      <c r="CB3" s="103"/>
      <c r="CC3" s="103"/>
      <c r="CD3" s="103"/>
      <c r="CE3" s="103"/>
      <c r="CF3" s="103"/>
      <c r="CG3" s="103"/>
      <c r="CH3" s="103"/>
      <c r="CI3" s="103"/>
      <c r="CJ3" s="103"/>
      <c r="CK3" s="103"/>
      <c r="CL3" s="103"/>
      <c r="CM3" s="103"/>
      <c r="CN3" s="103"/>
      <c r="CO3" s="103"/>
      <c r="CP3" s="103"/>
      <c r="CQ3" s="103"/>
      <c r="CR3" s="103"/>
      <c r="CS3" s="103"/>
      <c r="CT3" s="103"/>
      <c r="CU3" s="103"/>
      <c r="CV3" s="103"/>
      <c r="CW3" s="103"/>
      <c r="CX3" s="103"/>
      <c r="CY3" s="103"/>
      <c r="CZ3" s="103"/>
      <c r="DA3" s="103"/>
      <c r="DB3" s="103"/>
      <c r="DC3" s="103"/>
      <c r="DD3" s="103"/>
      <c r="DE3" s="103"/>
      <c r="DF3" s="103"/>
      <c r="DG3" s="103"/>
      <c r="DH3" s="103"/>
      <c r="DI3" s="103"/>
      <c r="DJ3" s="103"/>
      <c r="DK3" s="103"/>
      <c r="DL3" s="103"/>
      <c r="DM3" s="103"/>
      <c r="DN3" s="103"/>
      <c r="DO3" s="103"/>
      <c r="DP3" s="103"/>
      <c r="DQ3" s="103"/>
      <c r="DR3" s="103"/>
      <c r="DS3" s="103"/>
      <c r="DT3" s="103"/>
      <c r="DU3" s="103"/>
      <c r="DV3" s="103"/>
      <c r="DW3" s="103"/>
    </row>
    <row r="4" spans="1:127" s="31" customFormat="1" ht="7.5" customHeight="1" x14ac:dyDescent="0.2"/>
    <row r="5" spans="1:127" ht="12.75" customHeight="1" x14ac:dyDescent="0.2">
      <c r="A5" s="746" t="s">
        <v>29</v>
      </c>
      <c r="B5" s="184" t="s">
        <v>30</v>
      </c>
      <c r="C5" s="720" t="str">
        <f>+'Ficha Avance'!D14</f>
        <v>DETECTA CORP S.A.</v>
      </c>
      <c r="D5" s="721"/>
      <c r="E5" s="181" t="s">
        <v>260</v>
      </c>
      <c r="F5" s="747" t="s">
        <v>261</v>
      </c>
      <c r="G5" s="747"/>
      <c r="H5" s="747"/>
      <c r="I5" s="743" t="s">
        <v>262</v>
      </c>
      <c r="J5" s="748" t="s">
        <v>263</v>
      </c>
      <c r="K5" s="749"/>
      <c r="L5" s="749"/>
      <c r="M5" s="749"/>
      <c r="N5" s="185"/>
      <c r="O5" s="185"/>
      <c r="P5" s="185"/>
      <c r="Q5" s="185"/>
      <c r="R5" s="185"/>
      <c r="S5" s="185"/>
      <c r="T5" s="108"/>
      <c r="U5" s="108"/>
      <c r="V5" s="108"/>
      <c r="W5" s="108"/>
      <c r="X5" s="108"/>
      <c r="Y5" s="109"/>
    </row>
    <row r="6" spans="1:127" ht="12.75" customHeight="1" x14ac:dyDescent="0.2">
      <c r="A6" s="746"/>
      <c r="B6" s="184" t="s">
        <v>33</v>
      </c>
      <c r="C6" s="720">
        <f>+'Ficha Avance'!D15</f>
        <v>800090427</v>
      </c>
      <c r="D6" s="721"/>
      <c r="E6" s="186" t="s">
        <v>264</v>
      </c>
      <c r="F6" s="747" t="s">
        <v>265</v>
      </c>
      <c r="G6" s="747"/>
      <c r="H6" s="747"/>
      <c r="I6" s="743"/>
      <c r="J6" s="749"/>
      <c r="K6" s="749"/>
      <c r="L6" s="749"/>
      <c r="M6" s="749"/>
      <c r="N6" s="185"/>
      <c r="O6" s="185"/>
      <c r="P6" s="185"/>
      <c r="Q6" s="185"/>
      <c r="R6" s="185"/>
      <c r="S6" s="185"/>
      <c r="T6" s="108"/>
      <c r="U6" s="108"/>
      <c r="V6" s="108"/>
      <c r="W6" s="108"/>
      <c r="X6" s="108"/>
      <c r="Y6" s="109"/>
    </row>
    <row r="7" spans="1:127" ht="6.75" customHeight="1" x14ac:dyDescent="0.2">
      <c r="A7" s="187"/>
      <c r="B7" s="188"/>
      <c r="C7" s="185"/>
      <c r="D7" s="185"/>
      <c r="E7" s="185"/>
      <c r="F7" s="185"/>
      <c r="G7" s="185"/>
      <c r="H7" s="189"/>
      <c r="I7" s="188"/>
      <c r="J7" s="185"/>
      <c r="K7" s="185"/>
      <c r="L7" s="185"/>
      <c r="M7" s="185"/>
      <c r="N7" s="185"/>
      <c r="O7" s="185"/>
      <c r="P7" s="185"/>
      <c r="Q7" s="185"/>
      <c r="R7" s="185"/>
      <c r="S7" s="185"/>
      <c r="T7" s="108"/>
      <c r="U7" s="108"/>
      <c r="V7" s="108"/>
      <c r="W7" s="108"/>
      <c r="X7" s="108"/>
      <c r="Y7" s="109"/>
    </row>
    <row r="8" spans="1:127" ht="12" customHeight="1" x14ac:dyDescent="0.2">
      <c r="A8" s="190" t="s">
        <v>13</v>
      </c>
      <c r="B8" s="720" t="str">
        <f>+'Ficha Avance'!B10:F10</f>
        <v>RODRIGO JOSE ZABALETA BAÑOL</v>
      </c>
      <c r="C8" s="720"/>
      <c r="D8" s="720"/>
      <c r="E8" s="720"/>
      <c r="F8" s="721"/>
      <c r="G8" s="727" t="s">
        <v>173</v>
      </c>
      <c r="H8" s="727"/>
      <c r="I8" s="726" t="str">
        <f>+'Ficha Avance'!K10</f>
        <v>18 de agosto de 2023</v>
      </c>
      <c r="J8" s="726"/>
      <c r="K8" s="727" t="s">
        <v>266</v>
      </c>
      <c r="L8" s="727"/>
      <c r="M8" s="191">
        <v>45291</v>
      </c>
      <c r="N8" s="185"/>
      <c r="O8" s="185"/>
      <c r="P8" s="185"/>
      <c r="Q8" s="185"/>
      <c r="R8" s="185"/>
      <c r="S8" s="185"/>
      <c r="T8" s="108"/>
      <c r="U8" s="108"/>
      <c r="V8" s="108"/>
      <c r="W8" s="108"/>
      <c r="X8" s="108"/>
      <c r="Y8" s="109"/>
    </row>
    <row r="9" spans="1:127" ht="12.75" customHeight="1" x14ac:dyDescent="0.2">
      <c r="A9" s="471" t="s">
        <v>18</v>
      </c>
      <c r="B9" s="735" t="s">
        <v>19</v>
      </c>
      <c r="C9" s="735"/>
      <c r="D9" s="736" t="str">
        <f>+'Ficha Avance'!D11:F11</f>
        <v>División de Mantenimiento y Mejoramiento</v>
      </c>
      <c r="E9" s="736"/>
      <c r="F9" s="737"/>
      <c r="G9" s="728" t="s">
        <v>267</v>
      </c>
      <c r="H9" s="728"/>
      <c r="I9" s="729" t="str">
        <f>+'Ficha Avance'!K11</f>
        <v>31 de agosto de 2023</v>
      </c>
      <c r="J9" s="730"/>
      <c r="K9" s="727" t="s">
        <v>268</v>
      </c>
      <c r="L9" s="727"/>
      <c r="M9" s="725">
        <v>45291</v>
      </c>
      <c r="N9" s="185"/>
      <c r="O9" s="185"/>
      <c r="P9" s="185"/>
      <c r="Q9" s="185"/>
      <c r="R9" s="185"/>
      <c r="S9" s="185"/>
      <c r="T9" s="108"/>
      <c r="U9" s="108"/>
      <c r="V9" s="108"/>
      <c r="W9" s="108"/>
      <c r="X9" s="108"/>
      <c r="Y9" s="109"/>
    </row>
    <row r="10" spans="1:127" ht="29.25" customHeight="1" x14ac:dyDescent="0.2">
      <c r="A10" s="471"/>
      <c r="B10" s="738" t="s">
        <v>23</v>
      </c>
      <c r="C10" s="738"/>
      <c r="D10" s="739" t="str">
        <f>+'Ficha Avance'!D12:F12</f>
        <v>Néstor Andrés Sánchez Hernández</v>
      </c>
      <c r="E10" s="739"/>
      <c r="F10" s="740"/>
      <c r="G10" s="728"/>
      <c r="H10" s="728"/>
      <c r="I10" s="731"/>
      <c r="J10" s="732"/>
      <c r="K10" s="727"/>
      <c r="L10" s="727"/>
      <c r="M10" s="725"/>
      <c r="N10" s="185"/>
      <c r="O10" s="185"/>
      <c r="P10" s="185"/>
      <c r="Q10" s="185"/>
      <c r="R10" s="185"/>
      <c r="S10" s="185"/>
      <c r="T10" s="108"/>
      <c r="U10" s="108"/>
      <c r="V10" s="108"/>
      <c r="W10" s="108"/>
      <c r="X10" s="108"/>
      <c r="Y10" s="109"/>
    </row>
    <row r="11" spans="1:127" ht="9" customHeight="1" x14ac:dyDescent="0.2">
      <c r="A11" s="192"/>
      <c r="B11" s="772"/>
      <c r="C11" s="772"/>
      <c r="D11" s="185" t="s">
        <v>269</v>
      </c>
      <c r="E11" s="185"/>
      <c r="F11" s="185"/>
      <c r="G11" s="185"/>
      <c r="H11" s="170"/>
      <c r="I11" s="170"/>
      <c r="J11" s="192"/>
      <c r="K11" s="192"/>
      <c r="L11" s="192"/>
      <c r="M11" s="193"/>
      <c r="N11" s="185"/>
      <c r="O11" s="185"/>
      <c r="P11" s="185"/>
      <c r="Q11" s="185"/>
      <c r="R11" s="185"/>
      <c r="S11" s="185"/>
      <c r="T11" s="108"/>
      <c r="U11" s="108"/>
      <c r="V11" s="108"/>
      <c r="W11" s="108"/>
      <c r="X11" s="108"/>
      <c r="Y11" s="109"/>
    </row>
    <row r="12" spans="1:127" ht="25.5" customHeight="1" x14ac:dyDescent="0.2">
      <c r="A12" s="181" t="s">
        <v>203</v>
      </c>
      <c r="B12" s="722" t="s">
        <v>270</v>
      </c>
      <c r="C12" s="722"/>
      <c r="D12" s="722"/>
      <c r="E12" s="722"/>
      <c r="F12" s="722"/>
      <c r="G12" s="722"/>
      <c r="H12" s="722"/>
      <c r="I12" s="192"/>
      <c r="J12" s="194"/>
      <c r="K12" s="195"/>
      <c r="L12" s="195"/>
      <c r="M12" s="196"/>
      <c r="N12" s="185"/>
      <c r="O12" s="185"/>
      <c r="P12" s="185"/>
      <c r="Q12" s="185"/>
      <c r="R12" s="185"/>
      <c r="S12" s="185"/>
      <c r="T12" s="108"/>
      <c r="U12" s="108"/>
      <c r="V12" s="108"/>
      <c r="W12" s="108"/>
      <c r="X12" s="108"/>
      <c r="Y12" s="109"/>
    </row>
    <row r="13" spans="1:127" ht="12.75" customHeight="1" x14ac:dyDescent="0.2">
      <c r="A13" s="197" t="s">
        <v>271</v>
      </c>
      <c r="B13" s="733">
        <v>60000000</v>
      </c>
      <c r="C13" s="734"/>
      <c r="D13" s="779"/>
      <c r="E13" s="780"/>
      <c r="F13" s="780"/>
      <c r="G13" s="780"/>
      <c r="H13" s="780"/>
      <c r="I13" s="192"/>
      <c r="J13" s="192"/>
      <c r="K13" s="198"/>
      <c r="L13" s="198"/>
      <c r="M13" s="198"/>
      <c r="N13" s="198"/>
      <c r="O13" s="198"/>
      <c r="P13" s="198"/>
      <c r="Q13" s="198"/>
      <c r="R13" s="199"/>
      <c r="S13" s="200"/>
      <c r="T13" s="110"/>
      <c r="U13" s="110"/>
      <c r="V13" s="110"/>
      <c r="W13" s="110"/>
      <c r="X13" s="110"/>
      <c r="Y13" s="111"/>
    </row>
    <row r="14" spans="1:127" ht="12.75" customHeight="1" x14ac:dyDescent="0.2">
      <c r="A14" s="197" t="s">
        <v>272</v>
      </c>
      <c r="B14" s="201">
        <v>0</v>
      </c>
      <c r="C14" s="201">
        <v>0</v>
      </c>
      <c r="D14" s="201">
        <v>0</v>
      </c>
      <c r="E14" s="201">
        <v>0</v>
      </c>
      <c r="F14" s="198"/>
      <c r="G14" s="198"/>
      <c r="H14" s="198"/>
      <c r="I14" s="198"/>
      <c r="J14" s="198"/>
      <c r="K14" s="198"/>
      <c r="L14" s="198"/>
      <c r="M14" s="198"/>
      <c r="N14" s="198"/>
      <c r="O14" s="198"/>
      <c r="P14" s="198"/>
      <c r="Q14" s="198"/>
      <c r="R14" s="199"/>
      <c r="S14" s="200"/>
      <c r="T14" s="110"/>
      <c r="U14" s="110"/>
      <c r="V14" s="110"/>
      <c r="W14" s="110"/>
      <c r="X14" s="110"/>
      <c r="Y14" s="111"/>
    </row>
    <row r="15" spans="1:127" ht="12.75" customHeight="1" x14ac:dyDescent="0.2">
      <c r="A15" s="197" t="s">
        <v>273</v>
      </c>
      <c r="B15" s="734">
        <v>60000000</v>
      </c>
      <c r="C15" s="734"/>
      <c r="D15" s="198"/>
      <c r="E15" s="198"/>
      <c r="F15" s="198"/>
      <c r="G15" s="198"/>
      <c r="H15" s="198"/>
      <c r="I15" s="198"/>
      <c r="J15" s="198"/>
      <c r="K15" s="198"/>
      <c r="L15" s="198"/>
      <c r="M15" s="198"/>
      <c r="N15" s="198"/>
      <c r="O15" s="198"/>
      <c r="P15" s="198"/>
      <c r="Q15" s="198"/>
      <c r="R15" s="199"/>
      <c r="S15" s="200"/>
      <c r="T15" s="110"/>
      <c r="U15" s="110"/>
      <c r="V15" s="110"/>
      <c r="W15" s="110"/>
      <c r="X15" s="110"/>
      <c r="Y15" s="111"/>
    </row>
    <row r="16" spans="1:127" ht="30" customHeight="1" x14ac:dyDescent="0.2">
      <c r="A16" s="197" t="s">
        <v>274</v>
      </c>
      <c r="B16" s="723" t="s">
        <v>275</v>
      </c>
      <c r="C16" s="723"/>
      <c r="D16" s="723"/>
      <c r="E16" s="723"/>
      <c r="F16" s="723"/>
      <c r="G16" s="723"/>
      <c r="H16" s="723"/>
      <c r="I16" s="202"/>
      <c r="J16" s="202"/>
      <c r="K16" s="202"/>
      <c r="L16" s="202"/>
      <c r="M16" s="202"/>
      <c r="N16" s="203" t="s">
        <v>269</v>
      </c>
      <c r="O16" s="203"/>
      <c r="P16" s="203"/>
      <c r="Q16" s="203"/>
      <c r="R16" s="203"/>
      <c r="S16" s="203"/>
      <c r="T16" s="112"/>
      <c r="U16" s="112"/>
      <c r="V16" s="112"/>
      <c r="W16" s="112"/>
      <c r="X16" s="112"/>
      <c r="Y16" s="113"/>
    </row>
    <row r="17" spans="1:127" ht="25.5" x14ac:dyDescent="0.2">
      <c r="A17" s="181" t="s">
        <v>276</v>
      </c>
      <c r="B17" s="724"/>
      <c r="C17" s="724"/>
      <c r="D17" s="204"/>
      <c r="E17" s="192"/>
      <c r="F17" s="192"/>
      <c r="G17" s="205"/>
      <c r="H17" s="205"/>
      <c r="I17" s="205"/>
      <c r="J17" s="205"/>
      <c r="K17" s="205"/>
      <c r="L17" s="185"/>
      <c r="M17" s="185"/>
      <c r="N17" s="185"/>
      <c r="O17" s="185"/>
      <c r="P17" s="185"/>
      <c r="Q17" s="185"/>
      <c r="R17" s="185"/>
      <c r="S17" s="185"/>
      <c r="T17" s="108"/>
      <c r="U17" s="108"/>
      <c r="V17" s="108"/>
      <c r="W17" s="108"/>
      <c r="X17" s="108"/>
      <c r="Y17" s="109"/>
    </row>
    <row r="18" spans="1:127" s="31" customFormat="1" ht="7.5" customHeight="1" x14ac:dyDescent="0.2">
      <c r="A18" s="192"/>
    </row>
    <row r="19" spans="1:127" s="117" customFormat="1" ht="24" x14ac:dyDescent="0.2">
      <c r="A19" s="206" t="s">
        <v>247</v>
      </c>
      <c r="B19" s="207" t="s">
        <v>277</v>
      </c>
      <c r="C19" s="208" t="s">
        <v>278</v>
      </c>
      <c r="D19" s="208" t="s">
        <v>279</v>
      </c>
      <c r="E19" s="208" t="s">
        <v>280</v>
      </c>
      <c r="F19" s="209" t="s">
        <v>281</v>
      </c>
      <c r="G19" s="209" t="s">
        <v>282</v>
      </c>
      <c r="H19" s="773" t="s">
        <v>100</v>
      </c>
      <c r="I19" s="776" t="s">
        <v>283</v>
      </c>
      <c r="J19" s="777"/>
      <c r="K19" s="781" t="s">
        <v>284</v>
      </c>
      <c r="L19" s="781" t="s">
        <v>285</v>
      </c>
      <c r="M19" s="778" t="s">
        <v>286</v>
      </c>
      <c r="N19" s="762" t="s">
        <v>287</v>
      </c>
      <c r="O19" s="762"/>
      <c r="P19" s="766" t="s">
        <v>288</v>
      </c>
      <c r="Q19" s="767"/>
      <c r="R19" s="759" t="s">
        <v>289</v>
      </c>
      <c r="S19" s="759" t="s">
        <v>290</v>
      </c>
      <c r="T19" s="114" t="s">
        <v>291</v>
      </c>
      <c r="U19" s="115" t="s">
        <v>290</v>
      </c>
      <c r="V19" s="114" t="s">
        <v>292</v>
      </c>
      <c r="W19" s="115" t="s">
        <v>290</v>
      </c>
      <c r="X19" s="114" t="s">
        <v>293</v>
      </c>
      <c r="Y19" s="115" t="s">
        <v>290</v>
      </c>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row>
    <row r="20" spans="1:127" ht="12.75" x14ac:dyDescent="0.2">
      <c r="A20" s="210" t="s">
        <v>86</v>
      </c>
      <c r="B20" s="211"/>
      <c r="C20" s="211"/>
      <c r="D20" s="211"/>
      <c r="E20" s="211"/>
      <c r="F20" s="212"/>
      <c r="G20" s="212"/>
      <c r="H20" s="774"/>
      <c r="I20" s="763" t="s">
        <v>294</v>
      </c>
      <c r="J20" s="763" t="s">
        <v>68</v>
      </c>
      <c r="K20" s="764"/>
      <c r="L20" s="764"/>
      <c r="M20" s="764"/>
      <c r="N20" s="763" t="s">
        <v>294</v>
      </c>
      <c r="O20" s="763" t="s">
        <v>68</v>
      </c>
      <c r="P20" s="763" t="s">
        <v>294</v>
      </c>
      <c r="Q20" s="763" t="s">
        <v>68</v>
      </c>
      <c r="R20" s="760"/>
      <c r="S20" s="760"/>
      <c r="T20" s="115"/>
      <c r="U20" s="118"/>
      <c r="V20" s="115"/>
      <c r="W20" s="118"/>
      <c r="X20" s="115"/>
      <c r="Y20" s="118"/>
    </row>
    <row r="21" spans="1:127" s="120" customFormat="1" ht="12.75" x14ac:dyDescent="0.2">
      <c r="A21" s="213" t="s">
        <v>295</v>
      </c>
      <c r="B21" s="214"/>
      <c r="C21" s="214"/>
      <c r="D21" s="214"/>
      <c r="E21" s="214"/>
      <c r="F21" s="215"/>
      <c r="G21" s="215"/>
      <c r="H21" s="775"/>
      <c r="I21" s="764"/>
      <c r="J21" s="764"/>
      <c r="K21" s="764"/>
      <c r="L21" s="764"/>
      <c r="M21" s="764"/>
      <c r="N21" s="764"/>
      <c r="O21" s="764"/>
      <c r="P21" s="764"/>
      <c r="Q21" s="764"/>
      <c r="R21" s="760"/>
      <c r="S21" s="760"/>
      <c r="T21" s="119"/>
      <c r="U21" s="119"/>
      <c r="V21" s="119"/>
      <c r="W21" s="119"/>
      <c r="X21" s="119"/>
      <c r="Y21" s="119"/>
    </row>
    <row r="22" spans="1:127" s="121" customFormat="1" ht="12.75" x14ac:dyDescent="0.2">
      <c r="A22" s="216" t="s">
        <v>296</v>
      </c>
      <c r="B22" s="217">
        <v>12000000</v>
      </c>
      <c r="C22" s="217">
        <v>12000000</v>
      </c>
      <c r="D22" s="217">
        <v>12000000</v>
      </c>
      <c r="E22" s="217">
        <v>12000000</v>
      </c>
      <c r="F22" s="218"/>
      <c r="G22" s="217">
        <v>12000000</v>
      </c>
      <c r="H22" s="219">
        <f>SUM(B22:G22)</f>
        <v>60000000</v>
      </c>
      <c r="I22" s="765"/>
      <c r="J22" s="765"/>
      <c r="K22" s="765"/>
      <c r="L22" s="765"/>
      <c r="M22" s="765"/>
      <c r="N22" s="765"/>
      <c r="O22" s="765"/>
      <c r="P22" s="765"/>
      <c r="Q22" s="765"/>
      <c r="R22" s="761"/>
      <c r="S22" s="761"/>
      <c r="T22" s="119"/>
      <c r="U22" s="119"/>
      <c r="V22" s="119"/>
      <c r="W22" s="119"/>
      <c r="X22" s="119"/>
      <c r="Y22" s="119"/>
      <c r="Z22" s="98"/>
      <c r="AA22" s="98"/>
      <c r="AB22" s="98"/>
      <c r="AC22" s="98"/>
      <c r="AD22" s="98"/>
      <c r="AE22" s="98"/>
      <c r="AF22" s="98"/>
      <c r="AG22" s="98"/>
      <c r="AH22" s="98"/>
      <c r="AI22" s="98"/>
      <c r="AJ22" s="98"/>
      <c r="AK22" s="98"/>
      <c r="AL22" s="98"/>
      <c r="AM22" s="98"/>
      <c r="AN22" s="98"/>
      <c r="AO22" s="98"/>
      <c r="AP22" s="98"/>
      <c r="AQ22" s="98"/>
      <c r="AR22" s="98"/>
      <c r="AS22" s="98"/>
      <c r="AT22" s="98"/>
      <c r="AU22" s="98"/>
      <c r="AV22" s="98"/>
      <c r="AW22" s="98"/>
      <c r="AX22" s="98"/>
      <c r="AY22" s="98"/>
      <c r="AZ22" s="98"/>
      <c r="BA22" s="98"/>
      <c r="BB22" s="98"/>
      <c r="BC22" s="98"/>
      <c r="BD22" s="98"/>
      <c r="BE22" s="98"/>
      <c r="BF22" s="98"/>
      <c r="BG22" s="98"/>
      <c r="BH22" s="98"/>
      <c r="BI22" s="98"/>
      <c r="BJ22" s="98"/>
      <c r="BK22" s="98"/>
      <c r="BL22" s="98"/>
      <c r="BM22" s="98"/>
      <c r="BN22" s="98"/>
      <c r="BO22" s="98"/>
      <c r="BP22" s="98"/>
      <c r="BQ22" s="98"/>
      <c r="BR22" s="98"/>
      <c r="BS22" s="98"/>
      <c r="BT22" s="98"/>
      <c r="BU22" s="98"/>
      <c r="BV22" s="98"/>
      <c r="BW22" s="98"/>
      <c r="BX22" s="98"/>
      <c r="BY22" s="98"/>
      <c r="BZ22" s="98"/>
      <c r="CA22" s="98"/>
      <c r="CB22" s="98"/>
      <c r="CC22" s="98"/>
      <c r="CD22" s="98"/>
      <c r="CE22" s="98"/>
      <c r="CF22" s="98"/>
      <c r="CG22" s="98"/>
      <c r="CH22" s="98"/>
      <c r="CI22" s="98"/>
      <c r="CJ22" s="98"/>
      <c r="CK22" s="98"/>
      <c r="CL22" s="98"/>
      <c r="CM22" s="98"/>
      <c r="CN22" s="98"/>
      <c r="CO22" s="98"/>
      <c r="CP22" s="98"/>
      <c r="CQ22" s="98"/>
      <c r="CR22" s="98"/>
      <c r="CS22" s="98"/>
      <c r="CT22" s="98"/>
      <c r="CU22" s="98"/>
      <c r="CV22" s="98"/>
      <c r="CW22" s="98"/>
      <c r="CX22" s="98"/>
      <c r="CY22" s="98"/>
      <c r="CZ22" s="98"/>
      <c r="DA22" s="98"/>
      <c r="DB22" s="98"/>
      <c r="DC22" s="98"/>
      <c r="DD22" s="98"/>
      <c r="DE22" s="98"/>
      <c r="DF22" s="98"/>
      <c r="DG22" s="98"/>
      <c r="DH22" s="98"/>
      <c r="DI22" s="98"/>
      <c r="DJ22" s="98"/>
      <c r="DK22" s="98"/>
      <c r="DL22" s="98"/>
      <c r="DM22" s="98"/>
      <c r="DN22" s="98"/>
      <c r="DO22" s="98"/>
      <c r="DP22" s="98"/>
      <c r="DQ22" s="98"/>
      <c r="DR22" s="98"/>
      <c r="DS22" s="98"/>
      <c r="DT22" s="98"/>
      <c r="DU22" s="98"/>
      <c r="DV22" s="98"/>
      <c r="DW22" s="98"/>
    </row>
    <row r="23" spans="1:127" s="121" customFormat="1" ht="12.75" customHeight="1" x14ac:dyDescent="0.2">
      <c r="A23" s="769" t="s">
        <v>297</v>
      </c>
      <c r="B23" s="220">
        <v>513633</v>
      </c>
      <c r="C23" s="220">
        <v>800768</v>
      </c>
      <c r="D23" s="220">
        <v>800768</v>
      </c>
      <c r="E23" s="220">
        <v>800768</v>
      </c>
      <c r="F23" s="221"/>
      <c r="G23" s="220">
        <v>800768</v>
      </c>
      <c r="H23" s="222">
        <f>SUM(B23:G23)</f>
        <v>3716705</v>
      </c>
      <c r="I23" s="223"/>
      <c r="J23" s="224"/>
      <c r="K23" s="224"/>
      <c r="L23" s="224"/>
      <c r="M23" s="225"/>
      <c r="N23" s="226"/>
      <c r="O23" s="226"/>
      <c r="P23" s="227"/>
      <c r="Q23" s="227"/>
      <c r="R23" s="228"/>
      <c r="S23" s="229"/>
      <c r="T23" s="122"/>
      <c r="U23" s="123"/>
      <c r="V23" s="122"/>
      <c r="W23" s="123"/>
      <c r="X23" s="122"/>
      <c r="Y23" s="123"/>
      <c r="Z23" s="98"/>
      <c r="AA23" s="98"/>
      <c r="AB23" s="98"/>
      <c r="AC23" s="98"/>
      <c r="AD23" s="98"/>
      <c r="AE23" s="98"/>
      <c r="AF23" s="98"/>
      <c r="AG23" s="98"/>
      <c r="AH23" s="98"/>
      <c r="AI23" s="98"/>
      <c r="AJ23" s="98"/>
      <c r="AK23" s="98"/>
      <c r="AL23" s="98"/>
      <c r="AM23" s="98"/>
      <c r="AN23" s="98"/>
      <c r="AO23" s="98"/>
      <c r="AP23" s="98"/>
      <c r="AQ23" s="98"/>
      <c r="AR23" s="98"/>
      <c r="AS23" s="98"/>
      <c r="AT23" s="98"/>
      <c r="AU23" s="98"/>
      <c r="AV23" s="98"/>
      <c r="AW23" s="98"/>
      <c r="AX23" s="98"/>
      <c r="AY23" s="98"/>
      <c r="AZ23" s="98"/>
      <c r="BA23" s="98"/>
      <c r="BB23" s="98"/>
      <c r="BC23" s="98"/>
      <c r="BD23" s="98"/>
      <c r="BE23" s="98"/>
      <c r="BF23" s="98"/>
      <c r="BG23" s="98"/>
      <c r="BH23" s="98"/>
      <c r="BI23" s="98"/>
      <c r="BJ23" s="98"/>
      <c r="BK23" s="98"/>
      <c r="BL23" s="98"/>
      <c r="BM23" s="98"/>
      <c r="BN23" s="98"/>
      <c r="BO23" s="98"/>
      <c r="BP23" s="98"/>
      <c r="BQ23" s="98"/>
      <c r="BR23" s="98"/>
      <c r="BS23" s="98"/>
      <c r="BT23" s="98"/>
      <c r="BU23" s="98"/>
      <c r="BV23" s="98"/>
      <c r="BW23" s="98"/>
      <c r="BX23" s="98"/>
      <c r="BY23" s="98"/>
      <c r="BZ23" s="98"/>
      <c r="CA23" s="98"/>
      <c r="CB23" s="98"/>
      <c r="CC23" s="98"/>
      <c r="CD23" s="98"/>
      <c r="CE23" s="98"/>
      <c r="CF23" s="98"/>
      <c r="CG23" s="98"/>
      <c r="CH23" s="98"/>
      <c r="CI23" s="98"/>
      <c r="CJ23" s="98"/>
      <c r="CK23" s="98"/>
      <c r="CL23" s="98"/>
      <c r="CM23" s="98"/>
      <c r="CN23" s="98"/>
      <c r="CO23" s="98"/>
      <c r="CP23" s="98"/>
      <c r="CQ23" s="98"/>
      <c r="CR23" s="98"/>
      <c r="CS23" s="98"/>
      <c r="CT23" s="98"/>
      <c r="CU23" s="98"/>
      <c r="CV23" s="98"/>
      <c r="CW23" s="98"/>
      <c r="CX23" s="98"/>
      <c r="CY23" s="98"/>
      <c r="CZ23" s="98"/>
      <c r="DA23" s="98"/>
      <c r="DB23" s="98"/>
      <c r="DC23" s="98"/>
      <c r="DD23" s="98"/>
      <c r="DE23" s="98"/>
      <c r="DF23" s="98"/>
      <c r="DG23" s="98"/>
      <c r="DH23" s="98"/>
      <c r="DI23" s="98"/>
      <c r="DJ23" s="98"/>
      <c r="DK23" s="98"/>
      <c r="DL23" s="98"/>
      <c r="DM23" s="98"/>
      <c r="DN23" s="98"/>
      <c r="DO23" s="98"/>
      <c r="DP23" s="98"/>
      <c r="DQ23" s="98"/>
      <c r="DR23" s="98"/>
      <c r="DS23" s="98"/>
      <c r="DT23" s="98"/>
      <c r="DU23" s="98"/>
      <c r="DV23" s="98"/>
      <c r="DW23" s="98"/>
    </row>
    <row r="24" spans="1:127" s="121" customFormat="1" ht="12.75" x14ac:dyDescent="0.2">
      <c r="A24" s="770"/>
      <c r="B24" s="220"/>
      <c r="C24" s="220"/>
      <c r="D24" s="220"/>
      <c r="E24" s="220"/>
      <c r="F24" s="230"/>
      <c r="G24" s="230"/>
      <c r="H24" s="222">
        <f>SUM(B24:F24)</f>
        <v>0</v>
      </c>
      <c r="I24" s="223"/>
      <c r="J24" s="224"/>
      <c r="K24" s="223"/>
      <c r="L24" s="229"/>
      <c r="M24" s="231"/>
      <c r="N24" s="231"/>
      <c r="O24" s="231"/>
      <c r="P24" s="231"/>
      <c r="Q24" s="231"/>
      <c r="R24" s="228"/>
      <c r="S24" s="229"/>
      <c r="T24" s="122"/>
      <c r="U24" s="123"/>
      <c r="V24" s="122"/>
      <c r="W24" s="123"/>
      <c r="X24" s="122"/>
      <c r="Y24" s="123"/>
      <c r="Z24" s="98"/>
      <c r="AA24" s="98"/>
      <c r="AB24" s="98"/>
      <c r="AC24" s="98"/>
      <c r="AD24" s="98"/>
      <c r="AE24" s="98"/>
      <c r="AF24" s="98"/>
      <c r="AG24" s="98"/>
      <c r="AH24" s="98"/>
      <c r="AI24" s="98"/>
      <c r="AJ24" s="98"/>
      <c r="AK24" s="98"/>
      <c r="AL24" s="98"/>
      <c r="AM24" s="98"/>
      <c r="AN24" s="98"/>
      <c r="AO24" s="98"/>
      <c r="AP24" s="98"/>
      <c r="AQ24" s="98"/>
      <c r="AR24" s="98"/>
      <c r="AS24" s="98"/>
      <c r="AT24" s="98"/>
      <c r="AU24" s="98"/>
      <c r="AV24" s="98"/>
      <c r="AW24" s="98"/>
      <c r="AX24" s="98"/>
      <c r="AY24" s="98"/>
      <c r="AZ24" s="98"/>
      <c r="BA24" s="98"/>
      <c r="BB24" s="98"/>
      <c r="BC24" s="98"/>
      <c r="BD24" s="98"/>
      <c r="BE24" s="98"/>
      <c r="BF24" s="98"/>
      <c r="BG24" s="98"/>
      <c r="BH24" s="98"/>
      <c r="BI24" s="98"/>
      <c r="BJ24" s="98"/>
      <c r="BK24" s="98"/>
      <c r="BL24" s="98"/>
      <c r="BM24" s="98"/>
      <c r="BN24" s="98"/>
      <c r="BO24" s="98"/>
      <c r="BP24" s="98"/>
      <c r="BQ24" s="98"/>
      <c r="BR24" s="98"/>
      <c r="BS24" s="98"/>
      <c r="BT24" s="98"/>
      <c r="BU24" s="98"/>
      <c r="BV24" s="98"/>
      <c r="BW24" s="98"/>
      <c r="BX24" s="98"/>
      <c r="BY24" s="98"/>
      <c r="BZ24" s="98"/>
      <c r="CA24" s="98"/>
      <c r="CB24" s="98"/>
      <c r="CC24" s="98"/>
      <c r="CD24" s="98"/>
      <c r="CE24" s="98"/>
      <c r="CF24" s="98"/>
      <c r="CG24" s="98"/>
      <c r="CH24" s="98"/>
      <c r="CI24" s="98"/>
      <c r="CJ24" s="98"/>
      <c r="CK24" s="98"/>
      <c r="CL24" s="98"/>
      <c r="CM24" s="98"/>
      <c r="CN24" s="98"/>
      <c r="CO24" s="98"/>
      <c r="CP24" s="98"/>
      <c r="CQ24" s="98"/>
      <c r="CR24" s="98"/>
      <c r="CS24" s="98"/>
      <c r="CT24" s="98"/>
      <c r="CU24" s="98"/>
      <c r="CV24" s="98"/>
      <c r="CW24" s="98"/>
      <c r="CX24" s="98"/>
      <c r="CY24" s="98"/>
      <c r="CZ24" s="98"/>
      <c r="DA24" s="98"/>
      <c r="DB24" s="98"/>
      <c r="DC24" s="98"/>
      <c r="DD24" s="98"/>
      <c r="DE24" s="98"/>
      <c r="DF24" s="98"/>
      <c r="DG24" s="98"/>
      <c r="DH24" s="98"/>
      <c r="DI24" s="98"/>
      <c r="DJ24" s="98"/>
      <c r="DK24" s="98"/>
      <c r="DL24" s="98"/>
      <c r="DM24" s="98"/>
      <c r="DN24" s="98"/>
      <c r="DO24" s="98"/>
      <c r="DP24" s="98"/>
      <c r="DQ24" s="98"/>
      <c r="DR24" s="98"/>
      <c r="DS24" s="98"/>
      <c r="DT24" s="98"/>
      <c r="DU24" s="98"/>
      <c r="DV24" s="98"/>
      <c r="DW24" s="98"/>
    </row>
    <row r="25" spans="1:127" s="121" customFormat="1" ht="12.75" x14ac:dyDescent="0.2">
      <c r="A25" s="770"/>
      <c r="B25" s="220"/>
      <c r="C25" s="220"/>
      <c r="D25" s="220"/>
      <c r="E25" s="220"/>
      <c r="F25" s="230"/>
      <c r="G25" s="230"/>
      <c r="H25" s="222">
        <f>SUM(B25:F25)</f>
        <v>0</v>
      </c>
      <c r="I25" s="223"/>
      <c r="J25" s="223"/>
      <c r="K25" s="228"/>
      <c r="L25" s="228"/>
      <c r="M25" s="229"/>
      <c r="N25" s="229"/>
      <c r="O25" s="229"/>
      <c r="P25" s="229"/>
      <c r="Q25" s="229"/>
      <c r="R25" s="228"/>
      <c r="S25" s="229"/>
      <c r="T25" s="122"/>
      <c r="U25" s="123"/>
      <c r="V25" s="122"/>
      <c r="W25" s="123"/>
      <c r="X25" s="122"/>
      <c r="Y25" s="123"/>
      <c r="Z25" s="98"/>
      <c r="AA25" s="98"/>
      <c r="AB25" s="98"/>
      <c r="AC25" s="98"/>
      <c r="AD25" s="98"/>
      <c r="AE25" s="98"/>
      <c r="AF25" s="98"/>
      <c r="AG25" s="98"/>
      <c r="AH25" s="98"/>
      <c r="AI25" s="98"/>
      <c r="AJ25" s="98"/>
      <c r="AK25" s="98"/>
      <c r="AL25" s="98"/>
      <c r="AM25" s="98"/>
      <c r="AN25" s="98"/>
      <c r="AO25" s="98"/>
      <c r="AP25" s="98"/>
      <c r="AQ25" s="98"/>
      <c r="AR25" s="98"/>
      <c r="AS25" s="98"/>
      <c r="AT25" s="98"/>
      <c r="AU25" s="98"/>
      <c r="AV25" s="98"/>
      <c r="AW25" s="98"/>
      <c r="AX25" s="98"/>
      <c r="AY25" s="98"/>
      <c r="AZ25" s="98"/>
      <c r="BA25" s="98"/>
      <c r="BB25" s="98"/>
      <c r="BC25" s="98"/>
      <c r="BD25" s="98"/>
      <c r="BE25" s="98"/>
      <c r="BF25" s="98"/>
      <c r="BG25" s="98"/>
      <c r="BH25" s="98"/>
      <c r="BI25" s="98"/>
      <c r="BJ25" s="98"/>
      <c r="BK25" s="98"/>
      <c r="BL25" s="98"/>
      <c r="BM25" s="98"/>
      <c r="BN25" s="98"/>
      <c r="BO25" s="98"/>
      <c r="BP25" s="98"/>
      <c r="BQ25" s="98"/>
      <c r="BR25" s="98"/>
      <c r="BS25" s="98"/>
      <c r="BT25" s="98"/>
      <c r="BU25" s="98"/>
      <c r="BV25" s="98"/>
      <c r="BW25" s="98"/>
      <c r="BX25" s="98"/>
      <c r="BY25" s="98"/>
      <c r="BZ25" s="98"/>
      <c r="CA25" s="98"/>
      <c r="CB25" s="98"/>
      <c r="CC25" s="98"/>
      <c r="CD25" s="98"/>
      <c r="CE25" s="98"/>
      <c r="CF25" s="98"/>
      <c r="CG25" s="98"/>
      <c r="CH25" s="98"/>
      <c r="CI25" s="98"/>
      <c r="CJ25" s="98"/>
      <c r="CK25" s="98"/>
      <c r="CL25" s="98"/>
      <c r="CM25" s="98"/>
      <c r="CN25" s="98"/>
      <c r="CO25" s="98"/>
      <c r="CP25" s="98"/>
      <c r="CQ25" s="98"/>
      <c r="CR25" s="98"/>
      <c r="CS25" s="98"/>
      <c r="CT25" s="98"/>
      <c r="CU25" s="98"/>
      <c r="CV25" s="98"/>
      <c r="CW25" s="98"/>
      <c r="CX25" s="98"/>
      <c r="CY25" s="98"/>
      <c r="CZ25" s="98"/>
      <c r="DA25" s="98"/>
      <c r="DB25" s="98"/>
      <c r="DC25" s="98"/>
      <c r="DD25" s="98"/>
      <c r="DE25" s="98"/>
      <c r="DF25" s="98"/>
      <c r="DG25" s="98"/>
      <c r="DH25" s="98"/>
      <c r="DI25" s="98"/>
      <c r="DJ25" s="98"/>
      <c r="DK25" s="98"/>
      <c r="DL25" s="98"/>
      <c r="DM25" s="98"/>
      <c r="DN25" s="98"/>
      <c r="DO25" s="98"/>
      <c r="DP25" s="98"/>
      <c r="DQ25" s="98"/>
      <c r="DR25" s="98"/>
      <c r="DS25" s="98"/>
      <c r="DT25" s="98"/>
      <c r="DU25" s="98"/>
      <c r="DV25" s="98"/>
      <c r="DW25" s="98"/>
    </row>
    <row r="26" spans="1:127" s="121" customFormat="1" ht="12.75" x14ac:dyDescent="0.2">
      <c r="A26" s="770"/>
      <c r="B26" s="220"/>
      <c r="C26" s="220"/>
      <c r="D26" s="220"/>
      <c r="E26" s="220"/>
      <c r="F26" s="230"/>
      <c r="G26" s="230"/>
      <c r="H26" s="221">
        <f t="shared" ref="H26:H33" si="0">SUM(B26:F26)</f>
        <v>0</v>
      </c>
      <c r="I26" s="223"/>
      <c r="J26" s="223"/>
      <c r="K26" s="228"/>
      <c r="L26" s="228"/>
      <c r="M26" s="229"/>
      <c r="N26" s="229"/>
      <c r="O26" s="229"/>
      <c r="P26" s="229"/>
      <c r="Q26" s="229"/>
      <c r="R26" s="228"/>
      <c r="S26" s="229"/>
      <c r="T26" s="122"/>
      <c r="U26" s="123"/>
      <c r="V26" s="122"/>
      <c r="W26" s="123"/>
      <c r="X26" s="122"/>
      <c r="Y26" s="123"/>
      <c r="Z26" s="98"/>
      <c r="AA26" s="98"/>
      <c r="AB26" s="98"/>
      <c r="AC26" s="98"/>
      <c r="AD26" s="98"/>
      <c r="AE26" s="98"/>
      <c r="AF26" s="98"/>
      <c r="AG26" s="98"/>
      <c r="AH26" s="98"/>
      <c r="AI26" s="98"/>
      <c r="AJ26" s="98"/>
      <c r="AK26" s="98"/>
      <c r="AL26" s="98"/>
      <c r="AM26" s="98"/>
      <c r="AN26" s="98"/>
      <c r="AO26" s="98"/>
      <c r="AP26" s="98"/>
      <c r="AQ26" s="98"/>
      <c r="AR26" s="98"/>
      <c r="AS26" s="98"/>
      <c r="AT26" s="98"/>
      <c r="AU26" s="98"/>
      <c r="AV26" s="98"/>
      <c r="AW26" s="98"/>
      <c r="AX26" s="98"/>
      <c r="AY26" s="98"/>
      <c r="AZ26" s="98"/>
      <c r="BA26" s="98"/>
      <c r="BB26" s="98"/>
      <c r="BC26" s="98"/>
      <c r="BD26" s="98"/>
      <c r="BE26" s="98"/>
      <c r="BF26" s="98"/>
      <c r="BG26" s="98"/>
      <c r="BH26" s="98"/>
      <c r="BI26" s="98"/>
      <c r="BJ26" s="98"/>
      <c r="BK26" s="98"/>
      <c r="BL26" s="98"/>
      <c r="BM26" s="98"/>
      <c r="BN26" s="98"/>
      <c r="BO26" s="98"/>
      <c r="BP26" s="98"/>
      <c r="BQ26" s="98"/>
      <c r="BR26" s="98"/>
      <c r="BS26" s="98"/>
      <c r="BT26" s="98"/>
      <c r="BU26" s="98"/>
      <c r="BV26" s="98"/>
      <c r="BW26" s="98"/>
      <c r="BX26" s="98"/>
      <c r="BY26" s="98"/>
      <c r="BZ26" s="98"/>
      <c r="CA26" s="98"/>
      <c r="CB26" s="98"/>
      <c r="CC26" s="98"/>
      <c r="CD26" s="98"/>
      <c r="CE26" s="98"/>
      <c r="CF26" s="98"/>
      <c r="CG26" s="98"/>
      <c r="CH26" s="98"/>
      <c r="CI26" s="98"/>
      <c r="CJ26" s="98"/>
      <c r="CK26" s="98"/>
      <c r="CL26" s="98"/>
      <c r="CM26" s="98"/>
      <c r="CN26" s="98"/>
      <c r="CO26" s="98"/>
      <c r="CP26" s="98"/>
      <c r="CQ26" s="98"/>
      <c r="CR26" s="98"/>
      <c r="CS26" s="98"/>
      <c r="CT26" s="98"/>
      <c r="CU26" s="98"/>
      <c r="CV26" s="98"/>
      <c r="CW26" s="98"/>
      <c r="CX26" s="98"/>
      <c r="CY26" s="98"/>
      <c r="CZ26" s="98"/>
      <c r="DA26" s="98"/>
      <c r="DB26" s="98"/>
      <c r="DC26" s="98"/>
      <c r="DD26" s="98"/>
      <c r="DE26" s="98"/>
      <c r="DF26" s="98"/>
      <c r="DG26" s="98"/>
      <c r="DH26" s="98"/>
      <c r="DI26" s="98"/>
      <c r="DJ26" s="98"/>
      <c r="DK26" s="98"/>
      <c r="DL26" s="98"/>
      <c r="DM26" s="98"/>
      <c r="DN26" s="98"/>
      <c r="DO26" s="98"/>
      <c r="DP26" s="98"/>
      <c r="DQ26" s="98"/>
      <c r="DR26" s="98"/>
      <c r="DS26" s="98"/>
      <c r="DT26" s="98"/>
      <c r="DU26" s="98"/>
      <c r="DV26" s="98"/>
      <c r="DW26" s="98"/>
    </row>
    <row r="27" spans="1:127" s="121" customFormat="1" ht="12.75" x14ac:dyDescent="0.2">
      <c r="A27" s="770"/>
      <c r="B27" s="220"/>
      <c r="C27" s="220"/>
      <c r="D27" s="220"/>
      <c r="E27" s="220"/>
      <c r="F27" s="230"/>
      <c r="G27" s="230"/>
      <c r="H27" s="221">
        <f t="shared" si="0"/>
        <v>0</v>
      </c>
      <c r="I27" s="223"/>
      <c r="J27" s="223"/>
      <c r="K27" s="228"/>
      <c r="L27" s="228"/>
      <c r="M27" s="229"/>
      <c r="N27" s="229"/>
      <c r="O27" s="229"/>
      <c r="P27" s="229"/>
      <c r="Q27" s="229"/>
      <c r="R27" s="228"/>
      <c r="S27" s="229"/>
      <c r="T27" s="122"/>
      <c r="U27" s="123"/>
      <c r="V27" s="123"/>
      <c r="W27" s="123"/>
      <c r="X27" s="123"/>
      <c r="Y27" s="123"/>
      <c r="Z27" s="98"/>
      <c r="AA27" s="98"/>
      <c r="AB27" s="98"/>
      <c r="AC27" s="98"/>
      <c r="AD27" s="98"/>
      <c r="AE27" s="98"/>
      <c r="AF27" s="98"/>
      <c r="AG27" s="98"/>
      <c r="AH27" s="98"/>
      <c r="AI27" s="98"/>
      <c r="AJ27" s="98"/>
      <c r="AK27" s="98"/>
      <c r="AL27" s="98"/>
      <c r="AM27" s="98"/>
      <c r="AN27" s="98"/>
      <c r="AO27" s="98"/>
      <c r="AP27" s="98"/>
      <c r="AQ27" s="98"/>
      <c r="AR27" s="98"/>
      <c r="AS27" s="98"/>
      <c r="AT27" s="98"/>
      <c r="AU27" s="98"/>
      <c r="AV27" s="98"/>
      <c r="AW27" s="98"/>
      <c r="AX27" s="98"/>
      <c r="AY27" s="98"/>
      <c r="AZ27" s="98"/>
      <c r="BA27" s="98"/>
      <c r="BB27" s="98"/>
      <c r="BC27" s="98"/>
      <c r="BD27" s="98"/>
      <c r="BE27" s="98"/>
      <c r="BF27" s="98"/>
      <c r="BG27" s="98"/>
      <c r="BH27" s="98"/>
      <c r="BI27" s="98"/>
      <c r="BJ27" s="98"/>
      <c r="BK27" s="98"/>
      <c r="BL27" s="98"/>
      <c r="BM27" s="98"/>
      <c r="BN27" s="98"/>
      <c r="BO27" s="98"/>
      <c r="BP27" s="98"/>
      <c r="BQ27" s="98"/>
      <c r="BR27" s="98"/>
      <c r="BS27" s="98"/>
      <c r="BT27" s="98"/>
      <c r="BU27" s="98"/>
      <c r="BV27" s="98"/>
      <c r="BW27" s="98"/>
      <c r="BX27" s="98"/>
      <c r="BY27" s="98"/>
      <c r="BZ27" s="98"/>
      <c r="CA27" s="98"/>
      <c r="CB27" s="98"/>
      <c r="CC27" s="98"/>
      <c r="CD27" s="98"/>
      <c r="CE27" s="98"/>
      <c r="CF27" s="98"/>
      <c r="CG27" s="98"/>
      <c r="CH27" s="98"/>
      <c r="CI27" s="98"/>
      <c r="CJ27" s="98"/>
      <c r="CK27" s="98"/>
      <c r="CL27" s="98"/>
      <c r="CM27" s="98"/>
      <c r="CN27" s="98"/>
      <c r="CO27" s="98"/>
      <c r="CP27" s="98"/>
      <c r="CQ27" s="98"/>
      <c r="CR27" s="98"/>
      <c r="CS27" s="98"/>
      <c r="CT27" s="98"/>
      <c r="CU27" s="98"/>
      <c r="CV27" s="98"/>
      <c r="CW27" s="98"/>
      <c r="CX27" s="98"/>
      <c r="CY27" s="98"/>
      <c r="CZ27" s="98"/>
      <c r="DA27" s="98"/>
      <c r="DB27" s="98"/>
      <c r="DC27" s="98"/>
      <c r="DD27" s="98"/>
      <c r="DE27" s="98"/>
      <c r="DF27" s="98"/>
      <c r="DG27" s="98"/>
      <c r="DH27" s="98"/>
      <c r="DI27" s="98"/>
      <c r="DJ27" s="98"/>
      <c r="DK27" s="98"/>
      <c r="DL27" s="98"/>
      <c r="DM27" s="98"/>
      <c r="DN27" s="98"/>
      <c r="DO27" s="98"/>
      <c r="DP27" s="98"/>
      <c r="DQ27" s="98"/>
      <c r="DR27" s="98"/>
      <c r="DS27" s="98"/>
      <c r="DT27" s="98"/>
      <c r="DU27" s="98"/>
      <c r="DV27" s="98"/>
      <c r="DW27" s="98"/>
    </row>
    <row r="28" spans="1:127" s="121" customFormat="1" ht="12.75" x14ac:dyDescent="0.2">
      <c r="A28" s="770"/>
      <c r="B28" s="220"/>
      <c r="C28" s="220"/>
      <c r="D28" s="220" t="s">
        <v>298</v>
      </c>
      <c r="E28" s="220"/>
      <c r="F28" s="230"/>
      <c r="G28" s="230"/>
      <c r="H28" s="221">
        <f t="shared" si="0"/>
        <v>0</v>
      </c>
      <c r="I28" s="223"/>
      <c r="J28" s="223"/>
      <c r="K28" s="228"/>
      <c r="L28" s="228"/>
      <c r="M28" s="229"/>
      <c r="N28" s="229"/>
      <c r="O28" s="229"/>
      <c r="P28" s="229"/>
      <c r="Q28" s="229"/>
      <c r="R28" s="228"/>
      <c r="S28" s="229"/>
      <c r="T28" s="122"/>
      <c r="U28" s="123"/>
      <c r="V28" s="123"/>
      <c r="W28" s="123"/>
      <c r="X28" s="123"/>
      <c r="Y28" s="123"/>
      <c r="Z28" s="98"/>
      <c r="AA28" s="98"/>
      <c r="AB28" s="98"/>
      <c r="AC28" s="98"/>
      <c r="AD28" s="98"/>
      <c r="AE28" s="98"/>
      <c r="AF28" s="98"/>
      <c r="AG28" s="98"/>
      <c r="AH28" s="98"/>
      <c r="AI28" s="98"/>
      <c r="AJ28" s="98"/>
      <c r="AK28" s="98"/>
      <c r="AL28" s="98"/>
      <c r="AM28" s="98"/>
      <c r="AN28" s="98"/>
      <c r="AO28" s="98"/>
      <c r="AP28" s="98"/>
      <c r="AQ28" s="98"/>
      <c r="AR28" s="98"/>
      <c r="AS28" s="98"/>
      <c r="AT28" s="98"/>
      <c r="AU28" s="98"/>
      <c r="AV28" s="98"/>
      <c r="AW28" s="98"/>
      <c r="AX28" s="98"/>
      <c r="AY28" s="98"/>
      <c r="AZ28" s="98"/>
      <c r="BA28" s="98"/>
      <c r="BB28" s="98"/>
      <c r="BC28" s="98"/>
      <c r="BD28" s="98"/>
      <c r="BE28" s="98"/>
      <c r="BF28" s="98"/>
      <c r="BG28" s="98"/>
      <c r="BH28" s="98"/>
      <c r="BI28" s="98"/>
      <c r="BJ28" s="98"/>
      <c r="BK28" s="98"/>
      <c r="BL28" s="98"/>
      <c r="BM28" s="98"/>
      <c r="BN28" s="98"/>
      <c r="BO28" s="98"/>
      <c r="BP28" s="98"/>
      <c r="BQ28" s="98"/>
      <c r="BR28" s="98"/>
      <c r="BS28" s="98"/>
      <c r="BT28" s="98"/>
      <c r="BU28" s="98"/>
      <c r="BV28" s="98"/>
      <c r="BW28" s="98"/>
      <c r="BX28" s="98"/>
      <c r="BY28" s="98"/>
      <c r="BZ28" s="98"/>
      <c r="CA28" s="98"/>
      <c r="CB28" s="98"/>
      <c r="CC28" s="98"/>
      <c r="CD28" s="98"/>
      <c r="CE28" s="98"/>
      <c r="CF28" s="98"/>
      <c r="CG28" s="98"/>
      <c r="CH28" s="98"/>
      <c r="CI28" s="98"/>
      <c r="CJ28" s="98"/>
      <c r="CK28" s="98"/>
      <c r="CL28" s="98"/>
      <c r="CM28" s="98"/>
      <c r="CN28" s="98"/>
      <c r="CO28" s="98"/>
      <c r="CP28" s="98"/>
      <c r="CQ28" s="98"/>
      <c r="CR28" s="98"/>
      <c r="CS28" s="98"/>
      <c r="CT28" s="98"/>
      <c r="CU28" s="98"/>
      <c r="CV28" s="98"/>
      <c r="CW28" s="98"/>
      <c r="CX28" s="98"/>
      <c r="CY28" s="98"/>
      <c r="CZ28" s="98"/>
      <c r="DA28" s="98"/>
      <c r="DB28" s="98"/>
      <c r="DC28" s="98"/>
      <c r="DD28" s="98"/>
      <c r="DE28" s="98"/>
      <c r="DF28" s="98"/>
      <c r="DG28" s="98"/>
      <c r="DH28" s="98"/>
      <c r="DI28" s="98"/>
      <c r="DJ28" s="98"/>
      <c r="DK28" s="98"/>
      <c r="DL28" s="98"/>
      <c r="DM28" s="98"/>
      <c r="DN28" s="98"/>
      <c r="DO28" s="98"/>
      <c r="DP28" s="98"/>
      <c r="DQ28" s="98"/>
      <c r="DR28" s="98"/>
      <c r="DS28" s="98"/>
      <c r="DT28" s="98"/>
      <c r="DU28" s="98"/>
      <c r="DV28" s="98"/>
      <c r="DW28" s="98"/>
    </row>
    <row r="29" spans="1:127" s="121" customFormat="1" ht="12.75" x14ac:dyDescent="0.2">
      <c r="A29" s="770"/>
      <c r="B29" s="220"/>
      <c r="C29" s="220"/>
      <c r="D29" s="220"/>
      <c r="E29" s="220"/>
      <c r="F29" s="230"/>
      <c r="G29" s="230"/>
      <c r="H29" s="221">
        <f t="shared" si="0"/>
        <v>0</v>
      </c>
      <c r="I29" s="223"/>
      <c r="J29" s="223"/>
      <c r="K29" s="228"/>
      <c r="L29" s="228"/>
      <c r="M29" s="229"/>
      <c r="N29" s="229"/>
      <c r="O29" s="229"/>
      <c r="P29" s="229"/>
      <c r="Q29" s="229"/>
      <c r="R29" s="228"/>
      <c r="S29" s="229"/>
      <c r="T29" s="122"/>
      <c r="U29" s="123"/>
      <c r="V29" s="123"/>
      <c r="W29" s="123"/>
      <c r="X29" s="123"/>
      <c r="Y29" s="123"/>
      <c r="Z29" s="98"/>
      <c r="AA29" s="98"/>
      <c r="AB29" s="98"/>
      <c r="AC29" s="98"/>
      <c r="AD29" s="98"/>
      <c r="AE29" s="98"/>
      <c r="AF29" s="98"/>
      <c r="AG29" s="98"/>
      <c r="AH29" s="98"/>
      <c r="AI29" s="98"/>
      <c r="AJ29" s="98"/>
      <c r="AK29" s="98"/>
      <c r="AL29" s="98"/>
      <c r="AM29" s="98"/>
      <c r="AN29" s="98"/>
      <c r="AO29" s="98"/>
      <c r="AP29" s="98"/>
      <c r="AQ29" s="98"/>
      <c r="AR29" s="98"/>
      <c r="AS29" s="98"/>
      <c r="AT29" s="98"/>
      <c r="AU29" s="98"/>
      <c r="AV29" s="98"/>
      <c r="AW29" s="98"/>
      <c r="AX29" s="98"/>
      <c r="AY29" s="98"/>
      <c r="AZ29" s="98"/>
      <c r="BA29" s="98"/>
      <c r="BB29" s="98"/>
      <c r="BC29" s="98"/>
      <c r="BD29" s="98"/>
      <c r="BE29" s="98"/>
      <c r="BF29" s="98"/>
      <c r="BG29" s="98"/>
      <c r="BH29" s="98"/>
      <c r="BI29" s="98"/>
      <c r="BJ29" s="98"/>
      <c r="BK29" s="98"/>
      <c r="BL29" s="98"/>
      <c r="BM29" s="98"/>
      <c r="BN29" s="98"/>
      <c r="BO29" s="98"/>
      <c r="BP29" s="98"/>
      <c r="BQ29" s="98"/>
      <c r="BR29" s="98"/>
      <c r="BS29" s="98"/>
      <c r="BT29" s="98"/>
      <c r="BU29" s="98"/>
      <c r="BV29" s="98"/>
      <c r="BW29" s="98"/>
      <c r="BX29" s="98"/>
      <c r="BY29" s="98"/>
      <c r="BZ29" s="98"/>
      <c r="CA29" s="98"/>
      <c r="CB29" s="98"/>
      <c r="CC29" s="98"/>
      <c r="CD29" s="98"/>
      <c r="CE29" s="98"/>
      <c r="CF29" s="98"/>
      <c r="CG29" s="98"/>
      <c r="CH29" s="98"/>
      <c r="CI29" s="98"/>
      <c r="CJ29" s="98"/>
      <c r="CK29" s="98"/>
      <c r="CL29" s="98"/>
      <c r="CM29" s="98"/>
      <c r="CN29" s="98"/>
      <c r="CO29" s="98"/>
      <c r="CP29" s="98"/>
      <c r="CQ29" s="98"/>
      <c r="CR29" s="98"/>
      <c r="CS29" s="98"/>
      <c r="CT29" s="98"/>
      <c r="CU29" s="98"/>
      <c r="CV29" s="98"/>
      <c r="CW29" s="98"/>
      <c r="CX29" s="98"/>
      <c r="CY29" s="98"/>
      <c r="CZ29" s="98"/>
      <c r="DA29" s="98"/>
      <c r="DB29" s="98"/>
      <c r="DC29" s="98"/>
      <c r="DD29" s="98"/>
      <c r="DE29" s="98"/>
      <c r="DF29" s="98"/>
      <c r="DG29" s="98"/>
      <c r="DH29" s="98"/>
      <c r="DI29" s="98"/>
      <c r="DJ29" s="98"/>
      <c r="DK29" s="98"/>
      <c r="DL29" s="98"/>
      <c r="DM29" s="98"/>
      <c r="DN29" s="98"/>
      <c r="DO29" s="98"/>
      <c r="DP29" s="98"/>
      <c r="DQ29" s="98"/>
      <c r="DR29" s="98"/>
      <c r="DS29" s="98"/>
      <c r="DT29" s="98"/>
      <c r="DU29" s="98"/>
      <c r="DV29" s="98"/>
      <c r="DW29" s="98"/>
    </row>
    <row r="30" spans="1:127" s="121" customFormat="1" ht="12.75" x14ac:dyDescent="0.2">
      <c r="A30" s="770"/>
      <c r="B30" s="220"/>
      <c r="C30" s="220"/>
      <c r="D30" s="220"/>
      <c r="E30" s="220"/>
      <c r="F30" s="230"/>
      <c r="G30" s="230"/>
      <c r="H30" s="221">
        <f t="shared" si="0"/>
        <v>0</v>
      </c>
      <c r="I30" s="223"/>
      <c r="J30" s="223"/>
      <c r="K30" s="228"/>
      <c r="L30" s="228"/>
      <c r="M30" s="229"/>
      <c r="N30" s="229"/>
      <c r="O30" s="229"/>
      <c r="P30" s="229"/>
      <c r="Q30" s="229"/>
      <c r="R30" s="228"/>
      <c r="S30" s="229"/>
      <c r="T30" s="123"/>
      <c r="U30" s="123"/>
      <c r="V30" s="123"/>
      <c r="W30" s="123"/>
      <c r="X30" s="123"/>
      <c r="Y30" s="123"/>
      <c r="Z30" s="98"/>
      <c r="AA30" s="98"/>
      <c r="AB30" s="98"/>
      <c r="AC30" s="98"/>
      <c r="AD30" s="98"/>
      <c r="AE30" s="98"/>
      <c r="AF30" s="98"/>
      <c r="AG30" s="98"/>
      <c r="AH30" s="98"/>
      <c r="AI30" s="98"/>
      <c r="AJ30" s="98"/>
      <c r="AK30" s="98"/>
      <c r="AL30" s="98"/>
      <c r="AM30" s="98"/>
      <c r="AN30" s="98"/>
      <c r="AO30" s="98"/>
      <c r="AP30" s="98"/>
      <c r="AQ30" s="98"/>
      <c r="AR30" s="98"/>
      <c r="AS30" s="98"/>
      <c r="AT30" s="98"/>
      <c r="AU30" s="98"/>
      <c r="AV30" s="98"/>
      <c r="AW30" s="98"/>
      <c r="AX30" s="98"/>
      <c r="AY30" s="98"/>
      <c r="AZ30" s="98"/>
      <c r="BA30" s="98"/>
      <c r="BB30" s="98"/>
      <c r="BC30" s="98"/>
      <c r="BD30" s="98"/>
      <c r="BE30" s="98"/>
      <c r="BF30" s="98"/>
      <c r="BG30" s="98"/>
      <c r="BH30" s="98"/>
      <c r="BI30" s="98"/>
      <c r="BJ30" s="98"/>
      <c r="BK30" s="98"/>
      <c r="BL30" s="98"/>
      <c r="BM30" s="98"/>
      <c r="BN30" s="98"/>
      <c r="BO30" s="98"/>
      <c r="BP30" s="98"/>
      <c r="BQ30" s="98"/>
      <c r="BR30" s="98"/>
      <c r="BS30" s="98"/>
      <c r="BT30" s="98"/>
      <c r="BU30" s="98"/>
      <c r="BV30" s="98"/>
      <c r="BW30" s="98"/>
      <c r="BX30" s="98"/>
      <c r="BY30" s="98"/>
      <c r="BZ30" s="98"/>
      <c r="CA30" s="98"/>
      <c r="CB30" s="98"/>
      <c r="CC30" s="98"/>
      <c r="CD30" s="98"/>
      <c r="CE30" s="98"/>
      <c r="CF30" s="98"/>
      <c r="CG30" s="98"/>
      <c r="CH30" s="98"/>
      <c r="CI30" s="98"/>
      <c r="CJ30" s="98"/>
      <c r="CK30" s="98"/>
      <c r="CL30" s="98"/>
      <c r="CM30" s="98"/>
      <c r="CN30" s="98"/>
      <c r="CO30" s="98"/>
      <c r="CP30" s="98"/>
      <c r="CQ30" s="98"/>
      <c r="CR30" s="98"/>
      <c r="CS30" s="98"/>
      <c r="CT30" s="98"/>
      <c r="CU30" s="98"/>
      <c r="CV30" s="98"/>
      <c r="CW30" s="98"/>
      <c r="CX30" s="98"/>
      <c r="CY30" s="98"/>
      <c r="CZ30" s="98"/>
      <c r="DA30" s="98"/>
      <c r="DB30" s="98"/>
      <c r="DC30" s="98"/>
      <c r="DD30" s="98"/>
      <c r="DE30" s="98"/>
      <c r="DF30" s="98"/>
      <c r="DG30" s="98"/>
      <c r="DH30" s="98"/>
      <c r="DI30" s="98"/>
      <c r="DJ30" s="98"/>
      <c r="DK30" s="98"/>
      <c r="DL30" s="98"/>
      <c r="DM30" s="98"/>
      <c r="DN30" s="98"/>
      <c r="DO30" s="98"/>
      <c r="DP30" s="98"/>
      <c r="DQ30" s="98"/>
      <c r="DR30" s="98"/>
      <c r="DS30" s="98"/>
      <c r="DT30" s="98"/>
      <c r="DU30" s="98"/>
      <c r="DV30" s="98"/>
      <c r="DW30" s="98"/>
    </row>
    <row r="31" spans="1:127" s="121" customFormat="1" ht="12.75" x14ac:dyDescent="0.2">
      <c r="A31" s="770"/>
      <c r="B31" s="232"/>
      <c r="C31" s="233"/>
      <c r="D31" s="234"/>
      <c r="E31" s="235"/>
      <c r="F31" s="230"/>
      <c r="G31" s="230"/>
      <c r="H31" s="221">
        <f t="shared" si="0"/>
        <v>0</v>
      </c>
      <c r="I31" s="223"/>
      <c r="J31" s="223"/>
      <c r="K31" s="228"/>
      <c r="L31" s="228"/>
      <c r="M31" s="229"/>
      <c r="N31" s="229"/>
      <c r="O31" s="229"/>
      <c r="P31" s="229"/>
      <c r="Q31" s="229"/>
      <c r="R31" s="229"/>
      <c r="S31" s="229"/>
      <c r="T31" s="123"/>
      <c r="U31" s="123"/>
      <c r="V31" s="123"/>
      <c r="W31" s="123"/>
      <c r="X31" s="123"/>
      <c r="Y31" s="123"/>
      <c r="Z31" s="98"/>
      <c r="AA31" s="98"/>
      <c r="AB31" s="98"/>
      <c r="AC31" s="98"/>
      <c r="AD31" s="98"/>
      <c r="AE31" s="98"/>
      <c r="AF31" s="98"/>
      <c r="AG31" s="98"/>
      <c r="AH31" s="98"/>
      <c r="AI31" s="98"/>
      <c r="AJ31" s="98"/>
      <c r="AK31" s="98"/>
      <c r="AL31" s="98"/>
      <c r="AM31" s="98"/>
      <c r="AN31" s="98"/>
      <c r="AO31" s="98"/>
      <c r="AP31" s="98"/>
      <c r="AQ31" s="98"/>
      <c r="AR31" s="98"/>
      <c r="AS31" s="98"/>
      <c r="AT31" s="98"/>
      <c r="AU31" s="98"/>
      <c r="AV31" s="98"/>
      <c r="AW31" s="98"/>
      <c r="AX31" s="98"/>
      <c r="AY31" s="98"/>
      <c r="AZ31" s="98"/>
      <c r="BA31" s="98"/>
      <c r="BB31" s="98"/>
      <c r="BC31" s="98"/>
      <c r="BD31" s="98"/>
      <c r="BE31" s="98"/>
      <c r="BF31" s="98"/>
      <c r="BG31" s="98"/>
      <c r="BH31" s="98"/>
      <c r="BI31" s="98"/>
      <c r="BJ31" s="98"/>
      <c r="BK31" s="98"/>
      <c r="BL31" s="98"/>
      <c r="BM31" s="98"/>
      <c r="BN31" s="98"/>
      <c r="BO31" s="98"/>
      <c r="BP31" s="98"/>
      <c r="BQ31" s="98"/>
      <c r="BR31" s="98"/>
      <c r="BS31" s="98"/>
      <c r="BT31" s="98"/>
      <c r="BU31" s="98"/>
      <c r="BV31" s="98"/>
      <c r="BW31" s="98"/>
      <c r="BX31" s="98"/>
      <c r="BY31" s="98"/>
      <c r="BZ31" s="98"/>
      <c r="CA31" s="98"/>
      <c r="CB31" s="98"/>
      <c r="CC31" s="98"/>
      <c r="CD31" s="98"/>
      <c r="CE31" s="98"/>
      <c r="CF31" s="98"/>
      <c r="CG31" s="98"/>
      <c r="CH31" s="98"/>
      <c r="CI31" s="98"/>
      <c r="CJ31" s="98"/>
      <c r="CK31" s="98"/>
      <c r="CL31" s="98"/>
      <c r="CM31" s="98"/>
      <c r="CN31" s="98"/>
      <c r="CO31" s="98"/>
      <c r="CP31" s="98"/>
      <c r="CQ31" s="98"/>
      <c r="CR31" s="98"/>
      <c r="CS31" s="98"/>
      <c r="CT31" s="98"/>
      <c r="CU31" s="98"/>
      <c r="CV31" s="98"/>
      <c r="CW31" s="98"/>
      <c r="CX31" s="98"/>
      <c r="CY31" s="98"/>
      <c r="CZ31" s="98"/>
      <c r="DA31" s="98"/>
      <c r="DB31" s="98"/>
      <c r="DC31" s="98"/>
      <c r="DD31" s="98"/>
      <c r="DE31" s="98"/>
      <c r="DF31" s="98"/>
      <c r="DG31" s="98"/>
      <c r="DH31" s="98"/>
      <c r="DI31" s="98"/>
      <c r="DJ31" s="98"/>
      <c r="DK31" s="98"/>
      <c r="DL31" s="98"/>
      <c r="DM31" s="98"/>
      <c r="DN31" s="98"/>
      <c r="DO31" s="98"/>
      <c r="DP31" s="98"/>
      <c r="DQ31" s="98"/>
      <c r="DR31" s="98"/>
      <c r="DS31" s="98"/>
      <c r="DT31" s="98"/>
      <c r="DU31" s="98"/>
      <c r="DV31" s="98"/>
      <c r="DW31" s="98"/>
    </row>
    <row r="32" spans="1:127" s="121" customFormat="1" ht="12.75" x14ac:dyDescent="0.2">
      <c r="A32" s="770"/>
      <c r="B32" s="220"/>
      <c r="C32" s="220"/>
      <c r="D32" s="220" t="s">
        <v>269</v>
      </c>
      <c r="E32" s="220"/>
      <c r="F32" s="230"/>
      <c r="G32" s="230"/>
      <c r="H32" s="221">
        <f t="shared" si="0"/>
        <v>0</v>
      </c>
      <c r="I32" s="223"/>
      <c r="J32" s="223"/>
      <c r="K32" s="228"/>
      <c r="L32" s="228"/>
      <c r="M32" s="229"/>
      <c r="N32" s="229"/>
      <c r="O32" s="229"/>
      <c r="P32" s="229"/>
      <c r="Q32" s="229"/>
      <c r="R32" s="229"/>
      <c r="S32" s="229"/>
      <c r="T32" s="123"/>
      <c r="U32" s="123"/>
      <c r="V32" s="123"/>
      <c r="W32" s="123"/>
      <c r="X32" s="123"/>
      <c r="Y32" s="123"/>
      <c r="Z32" s="98"/>
      <c r="AA32" s="98"/>
      <c r="AB32" s="98"/>
      <c r="AC32" s="98"/>
      <c r="AD32" s="98"/>
      <c r="AE32" s="98"/>
      <c r="AF32" s="98"/>
      <c r="AG32" s="98"/>
      <c r="AH32" s="98"/>
      <c r="AI32" s="98"/>
      <c r="AJ32" s="98"/>
      <c r="AK32" s="98"/>
      <c r="AL32" s="98"/>
      <c r="AM32" s="98"/>
      <c r="AN32" s="98"/>
      <c r="AO32" s="98"/>
      <c r="AP32" s="98"/>
      <c r="AQ32" s="98"/>
      <c r="AR32" s="98"/>
      <c r="AS32" s="98"/>
      <c r="AT32" s="98"/>
      <c r="AU32" s="98"/>
      <c r="AV32" s="98"/>
      <c r="AW32" s="98"/>
      <c r="AX32" s="98"/>
      <c r="AY32" s="98"/>
      <c r="AZ32" s="98"/>
      <c r="BA32" s="98"/>
      <c r="BB32" s="98"/>
      <c r="BC32" s="98"/>
      <c r="BD32" s="98"/>
      <c r="BE32" s="98"/>
      <c r="BF32" s="98"/>
      <c r="BG32" s="98"/>
      <c r="BH32" s="98"/>
      <c r="BI32" s="98"/>
      <c r="BJ32" s="98"/>
      <c r="BK32" s="98"/>
      <c r="BL32" s="98"/>
      <c r="BM32" s="98"/>
      <c r="BN32" s="98"/>
      <c r="BO32" s="98"/>
      <c r="BP32" s="98"/>
      <c r="BQ32" s="98"/>
      <c r="BR32" s="98"/>
      <c r="BS32" s="98"/>
      <c r="BT32" s="98"/>
      <c r="BU32" s="98"/>
      <c r="BV32" s="98"/>
      <c r="BW32" s="98"/>
      <c r="BX32" s="98"/>
      <c r="BY32" s="98"/>
      <c r="BZ32" s="98"/>
      <c r="CA32" s="98"/>
      <c r="CB32" s="98"/>
      <c r="CC32" s="98"/>
      <c r="CD32" s="98"/>
      <c r="CE32" s="98"/>
      <c r="CF32" s="98"/>
      <c r="CG32" s="98"/>
      <c r="CH32" s="98"/>
      <c r="CI32" s="98"/>
      <c r="CJ32" s="98"/>
      <c r="CK32" s="98"/>
      <c r="CL32" s="98"/>
      <c r="CM32" s="98"/>
      <c r="CN32" s="98"/>
      <c r="CO32" s="98"/>
      <c r="CP32" s="98"/>
      <c r="CQ32" s="98"/>
      <c r="CR32" s="98"/>
      <c r="CS32" s="98"/>
      <c r="CT32" s="98"/>
      <c r="CU32" s="98"/>
      <c r="CV32" s="98"/>
      <c r="CW32" s="98"/>
      <c r="CX32" s="98"/>
      <c r="CY32" s="98"/>
      <c r="CZ32" s="98"/>
      <c r="DA32" s="98"/>
      <c r="DB32" s="98"/>
      <c r="DC32" s="98"/>
      <c r="DD32" s="98"/>
      <c r="DE32" s="98"/>
      <c r="DF32" s="98"/>
      <c r="DG32" s="98"/>
      <c r="DH32" s="98"/>
      <c r="DI32" s="98"/>
      <c r="DJ32" s="98"/>
      <c r="DK32" s="98"/>
      <c r="DL32" s="98"/>
      <c r="DM32" s="98"/>
      <c r="DN32" s="98"/>
      <c r="DO32" s="98"/>
      <c r="DP32" s="98"/>
      <c r="DQ32" s="98"/>
      <c r="DR32" s="98"/>
      <c r="DS32" s="98"/>
      <c r="DT32" s="98"/>
      <c r="DU32" s="98"/>
      <c r="DV32" s="98"/>
      <c r="DW32" s="98"/>
    </row>
    <row r="33" spans="1:127" s="121" customFormat="1" ht="12.75" x14ac:dyDescent="0.2">
      <c r="A33" s="771"/>
      <c r="B33" s="220"/>
      <c r="C33" s="220"/>
      <c r="D33" s="220"/>
      <c r="E33" s="220"/>
      <c r="F33" s="230"/>
      <c r="G33" s="230"/>
      <c r="H33" s="221">
        <f t="shared" si="0"/>
        <v>0</v>
      </c>
      <c r="I33" s="223"/>
      <c r="J33" s="223"/>
      <c r="K33" s="228"/>
      <c r="L33" s="228"/>
      <c r="M33" s="229"/>
      <c r="N33" s="229"/>
      <c r="O33" s="229"/>
      <c r="P33" s="229"/>
      <c r="Q33" s="229"/>
      <c r="R33" s="229"/>
      <c r="S33" s="229"/>
      <c r="T33" s="123"/>
      <c r="U33" s="123"/>
      <c r="V33" s="123"/>
      <c r="W33" s="123"/>
      <c r="X33" s="123"/>
      <c r="Y33" s="123"/>
      <c r="Z33" s="98"/>
      <c r="AA33" s="98"/>
      <c r="AB33" s="98"/>
      <c r="AC33" s="98"/>
      <c r="AD33" s="98"/>
      <c r="AE33" s="98"/>
      <c r="AF33" s="98"/>
      <c r="AG33" s="98"/>
      <c r="AH33" s="98"/>
      <c r="AI33" s="98"/>
      <c r="AJ33" s="98"/>
      <c r="AK33" s="98"/>
      <c r="AL33" s="98"/>
      <c r="AM33" s="98"/>
      <c r="AN33" s="98"/>
      <c r="AO33" s="98"/>
      <c r="AP33" s="98"/>
      <c r="AQ33" s="98"/>
      <c r="AR33" s="98"/>
      <c r="AS33" s="98"/>
      <c r="AT33" s="98"/>
      <c r="AU33" s="98"/>
      <c r="AV33" s="98"/>
      <c r="AW33" s="98"/>
      <c r="AX33" s="98"/>
      <c r="AY33" s="98"/>
      <c r="AZ33" s="98"/>
      <c r="BA33" s="98"/>
      <c r="BB33" s="98"/>
      <c r="BC33" s="98"/>
      <c r="BD33" s="98"/>
      <c r="BE33" s="98"/>
      <c r="BF33" s="98"/>
      <c r="BG33" s="98"/>
      <c r="BH33" s="98"/>
      <c r="BI33" s="98"/>
      <c r="BJ33" s="98"/>
      <c r="BK33" s="98"/>
      <c r="BL33" s="98"/>
      <c r="BM33" s="98"/>
      <c r="BN33" s="98"/>
      <c r="BO33" s="98"/>
      <c r="BP33" s="98"/>
      <c r="BQ33" s="98"/>
      <c r="BR33" s="98"/>
      <c r="BS33" s="98"/>
      <c r="BT33" s="98"/>
      <c r="BU33" s="98"/>
      <c r="BV33" s="98"/>
      <c r="BW33" s="98"/>
      <c r="BX33" s="98"/>
      <c r="BY33" s="98"/>
      <c r="BZ33" s="98"/>
      <c r="CA33" s="98"/>
      <c r="CB33" s="98"/>
      <c r="CC33" s="98"/>
      <c r="CD33" s="98"/>
      <c r="CE33" s="98"/>
      <c r="CF33" s="98"/>
      <c r="CG33" s="98"/>
      <c r="CH33" s="98"/>
      <c r="CI33" s="98"/>
      <c r="CJ33" s="98"/>
      <c r="CK33" s="98"/>
      <c r="CL33" s="98"/>
      <c r="CM33" s="98"/>
      <c r="CN33" s="98"/>
      <c r="CO33" s="98"/>
      <c r="CP33" s="98"/>
      <c r="CQ33" s="98"/>
      <c r="CR33" s="98"/>
      <c r="CS33" s="98"/>
      <c r="CT33" s="98"/>
      <c r="CU33" s="98"/>
      <c r="CV33" s="98"/>
      <c r="CW33" s="98"/>
      <c r="CX33" s="98"/>
      <c r="CY33" s="98"/>
      <c r="CZ33" s="98"/>
      <c r="DA33" s="98"/>
      <c r="DB33" s="98"/>
      <c r="DC33" s="98"/>
      <c r="DD33" s="98"/>
      <c r="DE33" s="98"/>
      <c r="DF33" s="98"/>
      <c r="DG33" s="98"/>
      <c r="DH33" s="98"/>
      <c r="DI33" s="98"/>
      <c r="DJ33" s="98"/>
      <c r="DK33" s="98"/>
      <c r="DL33" s="98"/>
      <c r="DM33" s="98"/>
      <c r="DN33" s="98"/>
      <c r="DO33" s="98"/>
      <c r="DP33" s="98"/>
      <c r="DQ33" s="98"/>
      <c r="DR33" s="98"/>
      <c r="DS33" s="98"/>
      <c r="DT33" s="98"/>
      <c r="DU33" s="98"/>
      <c r="DV33" s="98"/>
      <c r="DW33" s="98"/>
    </row>
    <row r="34" spans="1:127" ht="12.75" x14ac:dyDescent="0.2">
      <c r="A34" s="210" t="s">
        <v>86</v>
      </c>
      <c r="B34" s="211"/>
      <c r="C34" s="211"/>
      <c r="D34" s="211"/>
      <c r="E34" s="211"/>
      <c r="F34" s="212"/>
      <c r="G34" s="212"/>
      <c r="H34" s="218"/>
      <c r="I34" s="223"/>
      <c r="J34" s="223"/>
      <c r="K34" s="228"/>
      <c r="L34" s="228"/>
      <c r="M34" s="229"/>
      <c r="N34" s="229"/>
      <c r="O34" s="229"/>
      <c r="P34" s="229"/>
      <c r="Q34" s="229"/>
      <c r="R34" s="229"/>
      <c r="S34" s="229"/>
      <c r="T34" s="115"/>
      <c r="U34" s="118"/>
      <c r="V34" s="115"/>
      <c r="W34" s="118"/>
      <c r="X34" s="115"/>
      <c r="Y34" s="118"/>
    </row>
    <row r="35" spans="1:127" s="120" customFormat="1" ht="12.75" x14ac:dyDescent="0.2">
      <c r="A35" s="213" t="s">
        <v>295</v>
      </c>
      <c r="B35" s="214"/>
      <c r="C35" s="214"/>
      <c r="D35" s="214"/>
      <c r="E35" s="214"/>
      <c r="F35" s="215"/>
      <c r="G35" s="215"/>
      <c r="H35" s="218"/>
      <c r="I35" s="223"/>
      <c r="J35" s="223"/>
      <c r="K35" s="228"/>
      <c r="L35" s="228"/>
      <c r="M35" s="229"/>
      <c r="N35" s="229"/>
      <c r="O35" s="229"/>
      <c r="P35" s="229"/>
      <c r="Q35" s="229"/>
      <c r="R35" s="229"/>
      <c r="S35" s="229"/>
      <c r="T35" s="119"/>
      <c r="U35" s="119"/>
      <c r="V35" s="119"/>
      <c r="W35" s="119"/>
      <c r="X35" s="119"/>
      <c r="Y35" s="119"/>
    </row>
    <row r="36" spans="1:127" s="121" customFormat="1" ht="12.75" x14ac:dyDescent="0.2">
      <c r="A36" s="216" t="s">
        <v>296</v>
      </c>
      <c r="B36" s="217"/>
      <c r="C36" s="217"/>
      <c r="D36" s="217"/>
      <c r="E36" s="217"/>
      <c r="F36" s="218"/>
      <c r="G36" s="218"/>
      <c r="H36" s="219">
        <f>B36+C36+D36+E36</f>
        <v>0</v>
      </c>
      <c r="I36" s="223"/>
      <c r="J36" s="223"/>
      <c r="K36" s="228"/>
      <c r="L36" s="228"/>
      <c r="M36" s="229"/>
      <c r="N36" s="229"/>
      <c r="O36" s="229"/>
      <c r="P36" s="229"/>
      <c r="Q36" s="229"/>
      <c r="R36" s="229"/>
      <c r="S36" s="229"/>
      <c r="T36" s="119"/>
      <c r="U36" s="119"/>
      <c r="V36" s="119"/>
      <c r="W36" s="119"/>
      <c r="X36" s="119"/>
      <c r="Y36" s="119"/>
      <c r="Z36" s="98"/>
      <c r="AA36" s="98"/>
      <c r="AB36" s="98"/>
      <c r="AC36" s="98"/>
      <c r="AD36" s="98"/>
      <c r="AE36" s="98"/>
      <c r="AF36" s="98"/>
      <c r="AG36" s="98"/>
      <c r="AH36" s="98"/>
      <c r="AI36" s="98"/>
      <c r="AJ36" s="98"/>
      <c r="AK36" s="98"/>
      <c r="AL36" s="98"/>
      <c r="AM36" s="98"/>
      <c r="AN36" s="98"/>
      <c r="AO36" s="98"/>
      <c r="AP36" s="98"/>
      <c r="AQ36" s="98"/>
      <c r="AR36" s="98"/>
      <c r="AS36" s="98"/>
      <c r="AT36" s="98"/>
      <c r="AU36" s="98"/>
      <c r="AV36" s="98"/>
      <c r="AW36" s="98"/>
      <c r="AX36" s="98"/>
      <c r="AY36" s="98"/>
      <c r="AZ36" s="98"/>
      <c r="BA36" s="98"/>
      <c r="BB36" s="98"/>
      <c r="BC36" s="98"/>
      <c r="BD36" s="98"/>
      <c r="BE36" s="98"/>
      <c r="BF36" s="98"/>
      <c r="BG36" s="98"/>
      <c r="BH36" s="98"/>
      <c r="BI36" s="98"/>
      <c r="BJ36" s="98"/>
      <c r="BK36" s="98"/>
      <c r="BL36" s="98"/>
      <c r="BM36" s="98"/>
      <c r="BN36" s="98"/>
      <c r="BO36" s="98"/>
      <c r="BP36" s="98"/>
      <c r="BQ36" s="98"/>
      <c r="BR36" s="98"/>
      <c r="BS36" s="98"/>
      <c r="BT36" s="98"/>
      <c r="BU36" s="98"/>
      <c r="BV36" s="98"/>
      <c r="BW36" s="98"/>
      <c r="BX36" s="98"/>
      <c r="BY36" s="98"/>
      <c r="BZ36" s="98"/>
      <c r="CA36" s="98"/>
      <c r="CB36" s="98"/>
      <c r="CC36" s="98"/>
      <c r="CD36" s="98"/>
      <c r="CE36" s="98"/>
      <c r="CF36" s="98"/>
      <c r="CG36" s="98"/>
      <c r="CH36" s="98"/>
      <c r="CI36" s="98"/>
      <c r="CJ36" s="98"/>
      <c r="CK36" s="98"/>
      <c r="CL36" s="98"/>
      <c r="CM36" s="98"/>
      <c r="CN36" s="98"/>
      <c r="CO36" s="98"/>
      <c r="CP36" s="98"/>
      <c r="CQ36" s="98"/>
      <c r="CR36" s="98"/>
      <c r="CS36" s="98"/>
      <c r="CT36" s="98"/>
      <c r="CU36" s="98"/>
      <c r="CV36" s="98"/>
      <c r="CW36" s="98"/>
      <c r="CX36" s="98"/>
      <c r="CY36" s="98"/>
      <c r="CZ36" s="98"/>
      <c r="DA36" s="98"/>
      <c r="DB36" s="98"/>
      <c r="DC36" s="98"/>
      <c r="DD36" s="98"/>
      <c r="DE36" s="98"/>
      <c r="DF36" s="98"/>
      <c r="DG36" s="98"/>
      <c r="DH36" s="98"/>
      <c r="DI36" s="98"/>
      <c r="DJ36" s="98"/>
      <c r="DK36" s="98"/>
      <c r="DL36" s="98"/>
      <c r="DM36" s="98"/>
      <c r="DN36" s="98"/>
      <c r="DO36" s="98"/>
      <c r="DP36" s="98"/>
      <c r="DQ36" s="98"/>
      <c r="DR36" s="98"/>
      <c r="DS36" s="98"/>
      <c r="DT36" s="98"/>
      <c r="DU36" s="98"/>
      <c r="DV36" s="98"/>
      <c r="DW36" s="98"/>
    </row>
    <row r="37" spans="1:127" s="121" customFormat="1" ht="12.75" customHeight="1" x14ac:dyDescent="0.2">
      <c r="A37" s="769" t="s">
        <v>297</v>
      </c>
      <c r="B37" s="220"/>
      <c r="C37" s="220"/>
      <c r="D37" s="220"/>
      <c r="E37" s="220"/>
      <c r="F37" s="221"/>
      <c r="G37" s="221"/>
      <c r="H37" s="222">
        <f>SUM(B37:F37)</f>
        <v>0</v>
      </c>
      <c r="I37" s="223"/>
      <c r="J37" s="224"/>
      <c r="K37" s="223"/>
      <c r="L37" s="224"/>
      <c r="M37" s="226"/>
      <c r="N37" s="226"/>
      <c r="O37" s="226"/>
      <c r="P37" s="227"/>
      <c r="Q37" s="227"/>
      <c r="R37" s="228"/>
      <c r="S37" s="229"/>
      <c r="T37" s="122"/>
      <c r="U37" s="123"/>
      <c r="V37" s="122"/>
      <c r="W37" s="123"/>
      <c r="X37" s="122"/>
      <c r="Y37" s="123"/>
      <c r="Z37" s="98"/>
      <c r="AA37" s="98"/>
      <c r="AB37" s="98"/>
      <c r="AC37" s="98"/>
      <c r="AD37" s="98"/>
      <c r="AE37" s="98"/>
      <c r="AF37" s="98"/>
      <c r="AG37" s="98"/>
      <c r="AH37" s="98"/>
      <c r="AI37" s="98"/>
      <c r="AJ37" s="98"/>
      <c r="AK37" s="98"/>
      <c r="AL37" s="98"/>
      <c r="AM37" s="98"/>
      <c r="AN37" s="98"/>
      <c r="AO37" s="98"/>
      <c r="AP37" s="98"/>
      <c r="AQ37" s="98"/>
      <c r="AR37" s="98"/>
      <c r="AS37" s="98"/>
      <c r="AT37" s="98"/>
      <c r="AU37" s="98"/>
      <c r="AV37" s="98"/>
      <c r="AW37" s="98"/>
      <c r="AX37" s="98"/>
      <c r="AY37" s="98"/>
      <c r="AZ37" s="98"/>
      <c r="BA37" s="98"/>
      <c r="BB37" s="98"/>
      <c r="BC37" s="98"/>
      <c r="BD37" s="98"/>
      <c r="BE37" s="98"/>
      <c r="BF37" s="98"/>
      <c r="BG37" s="98"/>
      <c r="BH37" s="98"/>
      <c r="BI37" s="98"/>
      <c r="BJ37" s="98"/>
      <c r="BK37" s="98"/>
      <c r="BL37" s="98"/>
      <c r="BM37" s="98"/>
      <c r="BN37" s="98"/>
      <c r="BO37" s="98"/>
      <c r="BP37" s="98"/>
      <c r="BQ37" s="98"/>
      <c r="BR37" s="98"/>
      <c r="BS37" s="98"/>
      <c r="BT37" s="98"/>
      <c r="BU37" s="98"/>
      <c r="BV37" s="98"/>
      <c r="BW37" s="98"/>
      <c r="BX37" s="98"/>
      <c r="BY37" s="98"/>
      <c r="BZ37" s="98"/>
      <c r="CA37" s="98"/>
      <c r="CB37" s="98"/>
      <c r="CC37" s="98"/>
      <c r="CD37" s="98"/>
      <c r="CE37" s="98"/>
      <c r="CF37" s="98"/>
      <c r="CG37" s="98"/>
      <c r="CH37" s="98"/>
      <c r="CI37" s="98"/>
      <c r="CJ37" s="98"/>
      <c r="CK37" s="98"/>
      <c r="CL37" s="98"/>
      <c r="CM37" s="98"/>
      <c r="CN37" s="98"/>
      <c r="CO37" s="98"/>
      <c r="CP37" s="98"/>
      <c r="CQ37" s="98"/>
      <c r="CR37" s="98"/>
      <c r="CS37" s="98"/>
      <c r="CT37" s="98"/>
      <c r="CU37" s="98"/>
      <c r="CV37" s="98"/>
      <c r="CW37" s="98"/>
      <c r="CX37" s="98"/>
      <c r="CY37" s="98"/>
      <c r="CZ37" s="98"/>
      <c r="DA37" s="98"/>
      <c r="DB37" s="98"/>
      <c r="DC37" s="98"/>
      <c r="DD37" s="98"/>
      <c r="DE37" s="98"/>
      <c r="DF37" s="98"/>
      <c r="DG37" s="98"/>
      <c r="DH37" s="98"/>
      <c r="DI37" s="98"/>
      <c r="DJ37" s="98"/>
      <c r="DK37" s="98"/>
      <c r="DL37" s="98"/>
      <c r="DM37" s="98"/>
      <c r="DN37" s="98"/>
      <c r="DO37" s="98"/>
      <c r="DP37" s="98"/>
      <c r="DQ37" s="98"/>
      <c r="DR37" s="98"/>
      <c r="DS37" s="98"/>
      <c r="DT37" s="98"/>
      <c r="DU37" s="98"/>
      <c r="DV37" s="98"/>
      <c r="DW37" s="98"/>
    </row>
    <row r="38" spans="1:127" s="121" customFormat="1" ht="12.75" x14ac:dyDescent="0.2">
      <c r="A38" s="770"/>
      <c r="B38" s="220"/>
      <c r="C38" s="220"/>
      <c r="D38" s="220"/>
      <c r="E38" s="220"/>
      <c r="F38" s="230"/>
      <c r="G38" s="230"/>
      <c r="H38" s="222">
        <f>SUM(B38:F38)</f>
        <v>0</v>
      </c>
      <c r="I38" s="223"/>
      <c r="J38" s="224"/>
      <c r="K38" s="223"/>
      <c r="L38" s="229"/>
      <c r="M38" s="231"/>
      <c r="N38" s="231"/>
      <c r="O38" s="231"/>
      <c r="P38" s="231"/>
      <c r="Q38" s="231"/>
      <c r="R38" s="228"/>
      <c r="S38" s="229"/>
      <c r="T38" s="122"/>
      <c r="U38" s="123"/>
      <c r="V38" s="122"/>
      <c r="W38" s="123"/>
      <c r="X38" s="122"/>
      <c r="Y38" s="123"/>
      <c r="Z38" s="98"/>
      <c r="AA38" s="98"/>
      <c r="AB38" s="98"/>
      <c r="AC38" s="98"/>
      <c r="AD38" s="98"/>
      <c r="AE38" s="98"/>
      <c r="AF38" s="98"/>
      <c r="AG38" s="98"/>
      <c r="AH38" s="98"/>
      <c r="AI38" s="98"/>
      <c r="AJ38" s="98"/>
      <c r="AK38" s="98"/>
      <c r="AL38" s="98"/>
      <c r="AM38" s="98"/>
      <c r="AN38" s="98"/>
      <c r="AO38" s="98"/>
      <c r="AP38" s="98"/>
      <c r="AQ38" s="98"/>
      <c r="AR38" s="98"/>
      <c r="AS38" s="98"/>
      <c r="AT38" s="98"/>
      <c r="AU38" s="98"/>
      <c r="AV38" s="98"/>
      <c r="AW38" s="98"/>
      <c r="AX38" s="98"/>
      <c r="AY38" s="98"/>
      <c r="AZ38" s="98"/>
      <c r="BA38" s="98"/>
      <c r="BB38" s="98"/>
      <c r="BC38" s="98"/>
      <c r="BD38" s="98"/>
      <c r="BE38" s="98"/>
      <c r="BF38" s="98"/>
      <c r="BG38" s="98"/>
      <c r="BH38" s="98"/>
      <c r="BI38" s="98"/>
      <c r="BJ38" s="98"/>
      <c r="BK38" s="98"/>
      <c r="BL38" s="98"/>
      <c r="BM38" s="98"/>
      <c r="BN38" s="98"/>
      <c r="BO38" s="98"/>
      <c r="BP38" s="98"/>
      <c r="BQ38" s="98"/>
      <c r="BR38" s="98"/>
      <c r="BS38" s="98"/>
      <c r="BT38" s="98"/>
      <c r="BU38" s="98"/>
      <c r="BV38" s="98"/>
      <c r="BW38" s="98"/>
      <c r="BX38" s="98"/>
      <c r="BY38" s="98"/>
      <c r="BZ38" s="98"/>
      <c r="CA38" s="98"/>
      <c r="CB38" s="98"/>
      <c r="CC38" s="98"/>
      <c r="CD38" s="98"/>
      <c r="CE38" s="98"/>
      <c r="CF38" s="98"/>
      <c r="CG38" s="98"/>
      <c r="CH38" s="98"/>
      <c r="CI38" s="98"/>
      <c r="CJ38" s="98"/>
      <c r="CK38" s="98"/>
      <c r="CL38" s="98"/>
      <c r="CM38" s="98"/>
      <c r="CN38" s="98"/>
      <c r="CO38" s="98"/>
      <c r="CP38" s="98"/>
      <c r="CQ38" s="98"/>
      <c r="CR38" s="98"/>
      <c r="CS38" s="98"/>
      <c r="CT38" s="98"/>
      <c r="CU38" s="98"/>
      <c r="CV38" s="98"/>
      <c r="CW38" s="98"/>
      <c r="CX38" s="98"/>
      <c r="CY38" s="98"/>
      <c r="CZ38" s="98"/>
      <c r="DA38" s="98"/>
      <c r="DB38" s="98"/>
      <c r="DC38" s="98"/>
      <c r="DD38" s="98"/>
      <c r="DE38" s="98"/>
      <c r="DF38" s="98"/>
      <c r="DG38" s="98"/>
      <c r="DH38" s="98"/>
      <c r="DI38" s="98"/>
      <c r="DJ38" s="98"/>
      <c r="DK38" s="98"/>
      <c r="DL38" s="98"/>
      <c r="DM38" s="98"/>
      <c r="DN38" s="98"/>
      <c r="DO38" s="98"/>
      <c r="DP38" s="98"/>
      <c r="DQ38" s="98"/>
      <c r="DR38" s="98"/>
      <c r="DS38" s="98"/>
      <c r="DT38" s="98"/>
      <c r="DU38" s="98"/>
      <c r="DV38" s="98"/>
      <c r="DW38" s="98"/>
    </row>
    <row r="39" spans="1:127" s="121" customFormat="1" ht="12.75" x14ac:dyDescent="0.2">
      <c r="A39" s="770"/>
      <c r="B39" s="220"/>
      <c r="C39" s="220"/>
      <c r="D39" s="220"/>
      <c r="E39" s="220"/>
      <c r="F39" s="230"/>
      <c r="G39" s="230"/>
      <c r="H39" s="222">
        <f>SUM(B39:F39)</f>
        <v>0</v>
      </c>
      <c r="I39" s="223"/>
      <c r="J39" s="223"/>
      <c r="K39" s="228"/>
      <c r="L39" s="228"/>
      <c r="M39" s="229"/>
      <c r="N39" s="229"/>
      <c r="O39" s="229"/>
      <c r="P39" s="229"/>
      <c r="Q39" s="229"/>
      <c r="R39" s="228"/>
      <c r="S39" s="229"/>
      <c r="T39" s="122"/>
      <c r="U39" s="123"/>
      <c r="V39" s="122"/>
      <c r="W39" s="123"/>
      <c r="X39" s="122"/>
      <c r="Y39" s="123"/>
      <c r="Z39" s="98"/>
      <c r="AA39" s="98"/>
      <c r="AB39" s="98"/>
      <c r="AC39" s="98"/>
      <c r="AD39" s="98"/>
      <c r="AE39" s="98"/>
      <c r="AF39" s="98"/>
      <c r="AG39" s="98"/>
      <c r="AH39" s="98"/>
      <c r="AI39" s="98"/>
      <c r="AJ39" s="98"/>
      <c r="AK39" s="98"/>
      <c r="AL39" s="98"/>
      <c r="AM39" s="98"/>
      <c r="AN39" s="98"/>
      <c r="AO39" s="98"/>
      <c r="AP39" s="98"/>
      <c r="AQ39" s="98"/>
      <c r="AR39" s="98"/>
      <c r="AS39" s="98"/>
      <c r="AT39" s="98"/>
      <c r="AU39" s="98"/>
      <c r="AV39" s="98"/>
      <c r="AW39" s="98"/>
      <c r="AX39" s="98"/>
      <c r="AY39" s="98"/>
      <c r="AZ39" s="98"/>
      <c r="BA39" s="98"/>
      <c r="BB39" s="98"/>
      <c r="BC39" s="98"/>
      <c r="BD39" s="98"/>
      <c r="BE39" s="98"/>
      <c r="BF39" s="98"/>
      <c r="BG39" s="98"/>
      <c r="BH39" s="98"/>
      <c r="BI39" s="98"/>
      <c r="BJ39" s="98"/>
      <c r="BK39" s="98"/>
      <c r="BL39" s="98"/>
      <c r="BM39" s="98"/>
      <c r="BN39" s="98"/>
      <c r="BO39" s="98"/>
      <c r="BP39" s="98"/>
      <c r="BQ39" s="98"/>
      <c r="BR39" s="98"/>
      <c r="BS39" s="98"/>
      <c r="BT39" s="98"/>
      <c r="BU39" s="98"/>
      <c r="BV39" s="98"/>
      <c r="BW39" s="98"/>
      <c r="BX39" s="98"/>
      <c r="BY39" s="98"/>
      <c r="BZ39" s="98"/>
      <c r="CA39" s="98"/>
      <c r="CB39" s="98"/>
      <c r="CC39" s="98"/>
      <c r="CD39" s="98"/>
      <c r="CE39" s="98"/>
      <c r="CF39" s="98"/>
      <c r="CG39" s="98"/>
      <c r="CH39" s="98"/>
      <c r="CI39" s="98"/>
      <c r="CJ39" s="98"/>
      <c r="CK39" s="98"/>
      <c r="CL39" s="98"/>
      <c r="CM39" s="98"/>
      <c r="CN39" s="98"/>
      <c r="CO39" s="98"/>
      <c r="CP39" s="98"/>
      <c r="CQ39" s="98"/>
      <c r="CR39" s="98"/>
      <c r="CS39" s="98"/>
      <c r="CT39" s="98"/>
      <c r="CU39" s="98"/>
      <c r="CV39" s="98"/>
      <c r="CW39" s="98"/>
      <c r="CX39" s="98"/>
      <c r="CY39" s="98"/>
      <c r="CZ39" s="98"/>
      <c r="DA39" s="98"/>
      <c r="DB39" s="98"/>
      <c r="DC39" s="98"/>
      <c r="DD39" s="98"/>
      <c r="DE39" s="98"/>
      <c r="DF39" s="98"/>
      <c r="DG39" s="98"/>
      <c r="DH39" s="98"/>
      <c r="DI39" s="98"/>
      <c r="DJ39" s="98"/>
      <c r="DK39" s="98"/>
      <c r="DL39" s="98"/>
      <c r="DM39" s="98"/>
      <c r="DN39" s="98"/>
      <c r="DO39" s="98"/>
      <c r="DP39" s="98"/>
      <c r="DQ39" s="98"/>
      <c r="DR39" s="98"/>
      <c r="DS39" s="98"/>
      <c r="DT39" s="98"/>
      <c r="DU39" s="98"/>
      <c r="DV39" s="98"/>
      <c r="DW39" s="98"/>
    </row>
    <row r="40" spans="1:127" s="121" customFormat="1" ht="12.75" x14ac:dyDescent="0.2">
      <c r="A40" s="770"/>
      <c r="B40" s="220"/>
      <c r="C40" s="220"/>
      <c r="D40" s="220"/>
      <c r="E40" s="220"/>
      <c r="F40" s="230"/>
      <c r="G40" s="230"/>
      <c r="H40" s="221">
        <f t="shared" ref="H40:H47" si="1">SUM(B40:F40)</f>
        <v>0</v>
      </c>
      <c r="I40" s="223"/>
      <c r="J40" s="223"/>
      <c r="K40" s="228"/>
      <c r="L40" s="228"/>
      <c r="M40" s="229"/>
      <c r="N40" s="229"/>
      <c r="O40" s="229"/>
      <c r="P40" s="229"/>
      <c r="Q40" s="229"/>
      <c r="R40" s="228"/>
      <c r="S40" s="229"/>
      <c r="T40" s="122"/>
      <c r="U40" s="123"/>
      <c r="V40" s="122"/>
      <c r="W40" s="123"/>
      <c r="X40" s="122"/>
      <c r="Y40" s="123"/>
      <c r="Z40" s="98"/>
      <c r="AA40" s="98"/>
      <c r="AB40" s="98"/>
      <c r="AC40" s="98"/>
      <c r="AD40" s="98"/>
      <c r="AE40" s="98"/>
      <c r="AF40" s="98"/>
      <c r="AG40" s="98"/>
      <c r="AH40" s="98"/>
      <c r="AI40" s="98"/>
      <c r="AJ40" s="98"/>
      <c r="AK40" s="98"/>
      <c r="AL40" s="98"/>
      <c r="AM40" s="98"/>
      <c r="AN40" s="98"/>
      <c r="AO40" s="98"/>
      <c r="AP40" s="98"/>
      <c r="AQ40" s="98"/>
      <c r="AR40" s="98"/>
      <c r="AS40" s="98"/>
      <c r="AT40" s="98"/>
      <c r="AU40" s="98"/>
      <c r="AV40" s="98"/>
      <c r="AW40" s="98"/>
      <c r="AX40" s="98"/>
      <c r="AY40" s="98"/>
      <c r="AZ40" s="98"/>
      <c r="BA40" s="98"/>
      <c r="BB40" s="98"/>
      <c r="BC40" s="98"/>
      <c r="BD40" s="98"/>
      <c r="BE40" s="98"/>
      <c r="BF40" s="98"/>
      <c r="BG40" s="98"/>
      <c r="BH40" s="98"/>
      <c r="BI40" s="98"/>
      <c r="BJ40" s="98"/>
      <c r="BK40" s="98"/>
      <c r="BL40" s="98"/>
      <c r="BM40" s="98"/>
      <c r="BN40" s="98"/>
      <c r="BO40" s="98"/>
      <c r="BP40" s="98"/>
      <c r="BQ40" s="98"/>
      <c r="BR40" s="98"/>
      <c r="BS40" s="98"/>
      <c r="BT40" s="98"/>
      <c r="BU40" s="98"/>
      <c r="BV40" s="98"/>
      <c r="BW40" s="98"/>
      <c r="BX40" s="98"/>
      <c r="BY40" s="98"/>
      <c r="BZ40" s="98"/>
      <c r="CA40" s="98"/>
      <c r="CB40" s="98"/>
      <c r="CC40" s="98"/>
      <c r="CD40" s="98"/>
      <c r="CE40" s="98"/>
      <c r="CF40" s="98"/>
      <c r="CG40" s="98"/>
      <c r="CH40" s="98"/>
      <c r="CI40" s="98"/>
      <c r="CJ40" s="98"/>
      <c r="CK40" s="98"/>
      <c r="CL40" s="98"/>
      <c r="CM40" s="98"/>
      <c r="CN40" s="98"/>
      <c r="CO40" s="98"/>
      <c r="CP40" s="98"/>
      <c r="CQ40" s="98"/>
      <c r="CR40" s="98"/>
      <c r="CS40" s="98"/>
      <c r="CT40" s="98"/>
      <c r="CU40" s="98"/>
      <c r="CV40" s="98"/>
      <c r="CW40" s="98"/>
      <c r="CX40" s="98"/>
      <c r="CY40" s="98"/>
      <c r="CZ40" s="98"/>
      <c r="DA40" s="98"/>
      <c r="DB40" s="98"/>
      <c r="DC40" s="98"/>
      <c r="DD40" s="98"/>
      <c r="DE40" s="98"/>
      <c r="DF40" s="98"/>
      <c r="DG40" s="98"/>
      <c r="DH40" s="98"/>
      <c r="DI40" s="98"/>
      <c r="DJ40" s="98"/>
      <c r="DK40" s="98"/>
      <c r="DL40" s="98"/>
      <c r="DM40" s="98"/>
      <c r="DN40" s="98"/>
      <c r="DO40" s="98"/>
      <c r="DP40" s="98"/>
      <c r="DQ40" s="98"/>
      <c r="DR40" s="98"/>
      <c r="DS40" s="98"/>
      <c r="DT40" s="98"/>
      <c r="DU40" s="98"/>
      <c r="DV40" s="98"/>
      <c r="DW40" s="98"/>
    </row>
    <row r="41" spans="1:127" s="121" customFormat="1" ht="12.75" x14ac:dyDescent="0.2">
      <c r="A41" s="770"/>
      <c r="B41" s="220"/>
      <c r="C41" s="220"/>
      <c r="D41" s="220"/>
      <c r="E41" s="220"/>
      <c r="F41" s="230"/>
      <c r="G41" s="230"/>
      <c r="H41" s="221">
        <f t="shared" si="1"/>
        <v>0</v>
      </c>
      <c r="I41" s="223"/>
      <c r="J41" s="223"/>
      <c r="K41" s="228"/>
      <c r="L41" s="228"/>
      <c r="M41" s="229"/>
      <c r="N41" s="229"/>
      <c r="O41" s="229"/>
      <c r="P41" s="229"/>
      <c r="Q41" s="229"/>
      <c r="R41" s="228"/>
      <c r="S41" s="229"/>
      <c r="T41" s="122"/>
      <c r="U41" s="123"/>
      <c r="V41" s="123"/>
      <c r="W41" s="123"/>
      <c r="X41" s="123"/>
      <c r="Y41" s="123"/>
      <c r="Z41" s="98"/>
      <c r="AA41" s="98"/>
      <c r="AB41" s="98"/>
      <c r="AC41" s="98"/>
      <c r="AD41" s="98"/>
      <c r="AE41" s="98"/>
      <c r="AF41" s="98"/>
      <c r="AG41" s="98"/>
      <c r="AH41" s="98"/>
      <c r="AI41" s="98"/>
      <c r="AJ41" s="98"/>
      <c r="AK41" s="98"/>
      <c r="AL41" s="98"/>
      <c r="AM41" s="98"/>
      <c r="AN41" s="98"/>
      <c r="AO41" s="98"/>
      <c r="AP41" s="98"/>
      <c r="AQ41" s="98"/>
      <c r="AR41" s="98"/>
      <c r="AS41" s="98"/>
      <c r="AT41" s="98"/>
      <c r="AU41" s="98"/>
      <c r="AV41" s="98"/>
      <c r="AW41" s="98"/>
      <c r="AX41" s="98"/>
      <c r="AY41" s="98"/>
      <c r="AZ41" s="98"/>
      <c r="BA41" s="98"/>
      <c r="BB41" s="98"/>
      <c r="BC41" s="98"/>
      <c r="BD41" s="98"/>
      <c r="BE41" s="98"/>
      <c r="BF41" s="98"/>
      <c r="BG41" s="98"/>
      <c r="BH41" s="98"/>
      <c r="BI41" s="98"/>
      <c r="BJ41" s="98"/>
      <c r="BK41" s="98"/>
      <c r="BL41" s="98"/>
      <c r="BM41" s="98"/>
      <c r="BN41" s="98"/>
      <c r="BO41" s="98"/>
      <c r="BP41" s="98"/>
      <c r="BQ41" s="98"/>
      <c r="BR41" s="98"/>
      <c r="BS41" s="98"/>
      <c r="BT41" s="98"/>
      <c r="BU41" s="98"/>
      <c r="BV41" s="98"/>
      <c r="BW41" s="98"/>
      <c r="BX41" s="98"/>
      <c r="BY41" s="98"/>
      <c r="BZ41" s="98"/>
      <c r="CA41" s="98"/>
      <c r="CB41" s="98"/>
      <c r="CC41" s="98"/>
      <c r="CD41" s="98"/>
      <c r="CE41" s="98"/>
      <c r="CF41" s="98"/>
      <c r="CG41" s="98"/>
      <c r="CH41" s="98"/>
      <c r="CI41" s="98"/>
      <c r="CJ41" s="98"/>
      <c r="CK41" s="98"/>
      <c r="CL41" s="98"/>
      <c r="CM41" s="98"/>
      <c r="CN41" s="98"/>
      <c r="CO41" s="98"/>
      <c r="CP41" s="98"/>
      <c r="CQ41" s="98"/>
      <c r="CR41" s="98"/>
      <c r="CS41" s="98"/>
      <c r="CT41" s="98"/>
      <c r="CU41" s="98"/>
      <c r="CV41" s="98"/>
      <c r="CW41" s="98"/>
      <c r="CX41" s="98"/>
      <c r="CY41" s="98"/>
      <c r="CZ41" s="98"/>
      <c r="DA41" s="98"/>
      <c r="DB41" s="98"/>
      <c r="DC41" s="98"/>
      <c r="DD41" s="98"/>
      <c r="DE41" s="98"/>
      <c r="DF41" s="98"/>
      <c r="DG41" s="98"/>
      <c r="DH41" s="98"/>
      <c r="DI41" s="98"/>
      <c r="DJ41" s="98"/>
      <c r="DK41" s="98"/>
      <c r="DL41" s="98"/>
      <c r="DM41" s="98"/>
      <c r="DN41" s="98"/>
      <c r="DO41" s="98"/>
      <c r="DP41" s="98"/>
      <c r="DQ41" s="98"/>
      <c r="DR41" s="98"/>
      <c r="DS41" s="98"/>
      <c r="DT41" s="98"/>
      <c r="DU41" s="98"/>
      <c r="DV41" s="98"/>
      <c r="DW41" s="98"/>
    </row>
    <row r="42" spans="1:127" s="121" customFormat="1" ht="12.75" x14ac:dyDescent="0.2">
      <c r="A42" s="770"/>
      <c r="B42" s="220"/>
      <c r="C42" s="220"/>
      <c r="D42" s="220"/>
      <c r="E42" s="220"/>
      <c r="F42" s="230"/>
      <c r="G42" s="230"/>
      <c r="H42" s="221">
        <f t="shared" si="1"/>
        <v>0</v>
      </c>
      <c r="I42" s="223"/>
      <c r="J42" s="223"/>
      <c r="K42" s="228"/>
      <c r="L42" s="228"/>
      <c r="M42" s="229"/>
      <c r="N42" s="229"/>
      <c r="O42" s="229"/>
      <c r="P42" s="229"/>
      <c r="Q42" s="229"/>
      <c r="R42" s="228"/>
      <c r="S42" s="229"/>
      <c r="T42" s="122"/>
      <c r="U42" s="123"/>
      <c r="V42" s="123"/>
      <c r="W42" s="123"/>
      <c r="X42" s="123"/>
      <c r="Y42" s="123"/>
      <c r="Z42" s="98"/>
      <c r="AA42" s="98"/>
      <c r="AB42" s="98"/>
      <c r="AC42" s="98"/>
      <c r="AD42" s="98"/>
      <c r="AE42" s="98"/>
      <c r="AF42" s="98"/>
      <c r="AG42" s="98"/>
      <c r="AH42" s="98"/>
      <c r="AI42" s="98"/>
      <c r="AJ42" s="98"/>
      <c r="AK42" s="98"/>
      <c r="AL42" s="98"/>
      <c r="AM42" s="98"/>
      <c r="AN42" s="98"/>
      <c r="AO42" s="98"/>
      <c r="AP42" s="98"/>
      <c r="AQ42" s="98"/>
      <c r="AR42" s="98"/>
      <c r="AS42" s="98"/>
      <c r="AT42" s="98"/>
      <c r="AU42" s="98"/>
      <c r="AV42" s="98"/>
      <c r="AW42" s="98"/>
      <c r="AX42" s="98"/>
      <c r="AY42" s="98"/>
      <c r="AZ42" s="98"/>
      <c r="BA42" s="98"/>
      <c r="BB42" s="98"/>
      <c r="BC42" s="98"/>
      <c r="BD42" s="98"/>
      <c r="BE42" s="98"/>
      <c r="BF42" s="98"/>
      <c r="BG42" s="98"/>
      <c r="BH42" s="98"/>
      <c r="BI42" s="98"/>
      <c r="BJ42" s="98"/>
      <c r="BK42" s="98"/>
      <c r="BL42" s="98"/>
      <c r="BM42" s="98"/>
      <c r="BN42" s="98"/>
      <c r="BO42" s="98"/>
      <c r="BP42" s="98"/>
      <c r="BQ42" s="98"/>
      <c r="BR42" s="98"/>
      <c r="BS42" s="98"/>
      <c r="BT42" s="98"/>
      <c r="BU42" s="98"/>
      <c r="BV42" s="98"/>
      <c r="BW42" s="98"/>
      <c r="BX42" s="98"/>
      <c r="BY42" s="98"/>
      <c r="BZ42" s="98"/>
      <c r="CA42" s="98"/>
      <c r="CB42" s="98"/>
      <c r="CC42" s="98"/>
      <c r="CD42" s="98"/>
      <c r="CE42" s="98"/>
      <c r="CF42" s="98"/>
      <c r="CG42" s="98"/>
      <c r="CH42" s="98"/>
      <c r="CI42" s="98"/>
      <c r="CJ42" s="98"/>
      <c r="CK42" s="98"/>
      <c r="CL42" s="98"/>
      <c r="CM42" s="98"/>
      <c r="CN42" s="98"/>
      <c r="CO42" s="98"/>
      <c r="CP42" s="98"/>
      <c r="CQ42" s="98"/>
      <c r="CR42" s="98"/>
      <c r="CS42" s="98"/>
      <c r="CT42" s="98"/>
      <c r="CU42" s="98"/>
      <c r="CV42" s="98"/>
      <c r="CW42" s="98"/>
      <c r="CX42" s="98"/>
      <c r="CY42" s="98"/>
      <c r="CZ42" s="98"/>
      <c r="DA42" s="98"/>
      <c r="DB42" s="98"/>
      <c r="DC42" s="98"/>
      <c r="DD42" s="98"/>
      <c r="DE42" s="98"/>
      <c r="DF42" s="98"/>
      <c r="DG42" s="98"/>
      <c r="DH42" s="98"/>
      <c r="DI42" s="98"/>
      <c r="DJ42" s="98"/>
      <c r="DK42" s="98"/>
      <c r="DL42" s="98"/>
      <c r="DM42" s="98"/>
      <c r="DN42" s="98"/>
      <c r="DO42" s="98"/>
      <c r="DP42" s="98"/>
      <c r="DQ42" s="98"/>
      <c r="DR42" s="98"/>
      <c r="DS42" s="98"/>
      <c r="DT42" s="98"/>
      <c r="DU42" s="98"/>
      <c r="DV42" s="98"/>
      <c r="DW42" s="98"/>
    </row>
    <row r="43" spans="1:127" s="121" customFormat="1" ht="12.75" x14ac:dyDescent="0.2">
      <c r="A43" s="770"/>
      <c r="B43" s="220"/>
      <c r="C43" s="220"/>
      <c r="D43" s="220"/>
      <c r="E43" s="220"/>
      <c r="F43" s="230"/>
      <c r="G43" s="230"/>
      <c r="H43" s="221">
        <f t="shared" si="1"/>
        <v>0</v>
      </c>
      <c r="I43" s="223"/>
      <c r="J43" s="223"/>
      <c r="K43" s="228"/>
      <c r="L43" s="228"/>
      <c r="M43" s="229"/>
      <c r="N43" s="229"/>
      <c r="O43" s="229"/>
      <c r="P43" s="229"/>
      <c r="Q43" s="229"/>
      <c r="R43" s="228"/>
      <c r="S43" s="229"/>
      <c r="T43" s="122"/>
      <c r="U43" s="123"/>
      <c r="V43" s="123"/>
      <c r="W43" s="123"/>
      <c r="X43" s="123"/>
      <c r="Y43" s="123"/>
      <c r="Z43" s="98"/>
      <c r="AA43" s="98"/>
      <c r="AB43" s="98"/>
      <c r="AC43" s="98"/>
      <c r="AD43" s="98"/>
      <c r="AE43" s="98"/>
      <c r="AF43" s="98"/>
      <c r="AG43" s="98"/>
      <c r="AH43" s="98"/>
      <c r="AI43" s="98"/>
      <c r="AJ43" s="98"/>
      <c r="AK43" s="98"/>
      <c r="AL43" s="98"/>
      <c r="AM43" s="98"/>
      <c r="AN43" s="98"/>
      <c r="AO43" s="98"/>
      <c r="AP43" s="98"/>
      <c r="AQ43" s="98"/>
      <c r="AR43" s="98"/>
      <c r="AS43" s="98"/>
      <c r="AT43" s="98"/>
      <c r="AU43" s="98"/>
      <c r="AV43" s="98"/>
      <c r="AW43" s="98"/>
      <c r="AX43" s="98"/>
      <c r="AY43" s="98"/>
      <c r="AZ43" s="98"/>
      <c r="BA43" s="98"/>
      <c r="BB43" s="98"/>
      <c r="BC43" s="98"/>
      <c r="BD43" s="98"/>
      <c r="BE43" s="98"/>
      <c r="BF43" s="98"/>
      <c r="BG43" s="98"/>
      <c r="BH43" s="98"/>
      <c r="BI43" s="98"/>
      <c r="BJ43" s="98"/>
      <c r="BK43" s="98"/>
      <c r="BL43" s="98"/>
      <c r="BM43" s="98"/>
      <c r="BN43" s="98"/>
      <c r="BO43" s="98"/>
      <c r="BP43" s="98"/>
      <c r="BQ43" s="98"/>
      <c r="BR43" s="98"/>
      <c r="BS43" s="98"/>
      <c r="BT43" s="98"/>
      <c r="BU43" s="98"/>
      <c r="BV43" s="98"/>
      <c r="BW43" s="98"/>
      <c r="BX43" s="98"/>
      <c r="BY43" s="98"/>
      <c r="BZ43" s="98"/>
      <c r="CA43" s="98"/>
      <c r="CB43" s="98"/>
      <c r="CC43" s="98"/>
      <c r="CD43" s="98"/>
      <c r="CE43" s="98"/>
      <c r="CF43" s="98"/>
      <c r="CG43" s="98"/>
      <c r="CH43" s="98"/>
      <c r="CI43" s="98"/>
      <c r="CJ43" s="98"/>
      <c r="CK43" s="98"/>
      <c r="CL43" s="98"/>
      <c r="CM43" s="98"/>
      <c r="CN43" s="98"/>
      <c r="CO43" s="98"/>
      <c r="CP43" s="98"/>
      <c r="CQ43" s="98"/>
      <c r="CR43" s="98"/>
      <c r="CS43" s="98"/>
      <c r="CT43" s="98"/>
      <c r="CU43" s="98"/>
      <c r="CV43" s="98"/>
      <c r="CW43" s="98"/>
      <c r="CX43" s="98"/>
      <c r="CY43" s="98"/>
      <c r="CZ43" s="98"/>
      <c r="DA43" s="98"/>
      <c r="DB43" s="98"/>
      <c r="DC43" s="98"/>
      <c r="DD43" s="98"/>
      <c r="DE43" s="98"/>
      <c r="DF43" s="98"/>
      <c r="DG43" s="98"/>
      <c r="DH43" s="98"/>
      <c r="DI43" s="98"/>
      <c r="DJ43" s="98"/>
      <c r="DK43" s="98"/>
      <c r="DL43" s="98"/>
      <c r="DM43" s="98"/>
      <c r="DN43" s="98"/>
      <c r="DO43" s="98"/>
      <c r="DP43" s="98"/>
      <c r="DQ43" s="98"/>
      <c r="DR43" s="98"/>
      <c r="DS43" s="98"/>
      <c r="DT43" s="98"/>
      <c r="DU43" s="98"/>
      <c r="DV43" s="98"/>
      <c r="DW43" s="98"/>
    </row>
    <row r="44" spans="1:127" s="121" customFormat="1" ht="12.75" x14ac:dyDescent="0.2">
      <c r="A44" s="770"/>
      <c r="B44" s="220"/>
      <c r="C44" s="220"/>
      <c r="D44" s="220"/>
      <c r="E44" s="220"/>
      <c r="F44" s="230"/>
      <c r="G44" s="230"/>
      <c r="H44" s="221">
        <f t="shared" si="1"/>
        <v>0</v>
      </c>
      <c r="I44" s="223"/>
      <c r="J44" s="223"/>
      <c r="K44" s="228"/>
      <c r="L44" s="228"/>
      <c r="M44" s="229"/>
      <c r="N44" s="229"/>
      <c r="O44" s="229"/>
      <c r="P44" s="229"/>
      <c r="Q44" s="229"/>
      <c r="R44" s="228"/>
      <c r="S44" s="229"/>
      <c r="T44" s="123"/>
      <c r="U44" s="123"/>
      <c r="V44" s="123"/>
      <c r="W44" s="123"/>
      <c r="X44" s="123"/>
      <c r="Y44" s="123"/>
      <c r="Z44" s="98"/>
      <c r="AA44" s="98"/>
      <c r="AB44" s="98"/>
      <c r="AC44" s="98"/>
      <c r="AD44" s="98"/>
      <c r="AE44" s="98"/>
      <c r="AF44" s="98"/>
      <c r="AG44" s="98"/>
      <c r="AH44" s="98"/>
      <c r="AI44" s="98"/>
      <c r="AJ44" s="98"/>
      <c r="AK44" s="98"/>
      <c r="AL44" s="98"/>
      <c r="AM44" s="98"/>
      <c r="AN44" s="98"/>
      <c r="AO44" s="98"/>
      <c r="AP44" s="98"/>
      <c r="AQ44" s="98"/>
      <c r="AR44" s="98"/>
      <c r="AS44" s="98"/>
      <c r="AT44" s="98"/>
      <c r="AU44" s="98"/>
      <c r="AV44" s="98"/>
      <c r="AW44" s="98"/>
      <c r="AX44" s="98"/>
      <c r="AY44" s="98"/>
      <c r="AZ44" s="98"/>
      <c r="BA44" s="98"/>
      <c r="BB44" s="98"/>
      <c r="BC44" s="98"/>
      <c r="BD44" s="98"/>
      <c r="BE44" s="98"/>
      <c r="BF44" s="98"/>
      <c r="BG44" s="98"/>
      <c r="BH44" s="98"/>
      <c r="BI44" s="98"/>
      <c r="BJ44" s="98"/>
      <c r="BK44" s="98"/>
      <c r="BL44" s="98"/>
      <c r="BM44" s="98"/>
      <c r="BN44" s="98"/>
      <c r="BO44" s="98"/>
      <c r="BP44" s="98"/>
      <c r="BQ44" s="98"/>
      <c r="BR44" s="98"/>
      <c r="BS44" s="98"/>
      <c r="BT44" s="98"/>
      <c r="BU44" s="98"/>
      <c r="BV44" s="98"/>
      <c r="BW44" s="98"/>
      <c r="BX44" s="98"/>
      <c r="BY44" s="98"/>
      <c r="BZ44" s="98"/>
      <c r="CA44" s="98"/>
      <c r="CB44" s="98"/>
      <c r="CC44" s="98"/>
      <c r="CD44" s="98"/>
      <c r="CE44" s="98"/>
      <c r="CF44" s="98"/>
      <c r="CG44" s="98"/>
      <c r="CH44" s="98"/>
      <c r="CI44" s="98"/>
      <c r="CJ44" s="98"/>
      <c r="CK44" s="98"/>
      <c r="CL44" s="98"/>
      <c r="CM44" s="98"/>
      <c r="CN44" s="98"/>
      <c r="CO44" s="98"/>
      <c r="CP44" s="98"/>
      <c r="CQ44" s="98"/>
      <c r="CR44" s="98"/>
      <c r="CS44" s="98"/>
      <c r="CT44" s="98"/>
      <c r="CU44" s="98"/>
      <c r="CV44" s="98"/>
      <c r="CW44" s="98"/>
      <c r="CX44" s="98"/>
      <c r="CY44" s="98"/>
      <c r="CZ44" s="98"/>
      <c r="DA44" s="98"/>
      <c r="DB44" s="98"/>
      <c r="DC44" s="98"/>
      <c r="DD44" s="98"/>
      <c r="DE44" s="98"/>
      <c r="DF44" s="98"/>
      <c r="DG44" s="98"/>
      <c r="DH44" s="98"/>
      <c r="DI44" s="98"/>
      <c r="DJ44" s="98"/>
      <c r="DK44" s="98"/>
      <c r="DL44" s="98"/>
      <c r="DM44" s="98"/>
      <c r="DN44" s="98"/>
      <c r="DO44" s="98"/>
      <c r="DP44" s="98"/>
      <c r="DQ44" s="98"/>
      <c r="DR44" s="98"/>
      <c r="DS44" s="98"/>
      <c r="DT44" s="98"/>
      <c r="DU44" s="98"/>
      <c r="DV44" s="98"/>
      <c r="DW44" s="98"/>
    </row>
    <row r="45" spans="1:127" s="121" customFormat="1" ht="12.75" x14ac:dyDescent="0.2">
      <c r="A45" s="770"/>
      <c r="B45" s="232"/>
      <c r="C45" s="233"/>
      <c r="D45" s="234"/>
      <c r="E45" s="235"/>
      <c r="F45" s="230"/>
      <c r="G45" s="230"/>
      <c r="H45" s="221">
        <f t="shared" si="1"/>
        <v>0</v>
      </c>
      <c r="I45" s="223"/>
      <c r="J45" s="223"/>
      <c r="K45" s="228"/>
      <c r="L45" s="228"/>
      <c r="M45" s="229"/>
      <c r="N45" s="229"/>
      <c r="O45" s="229"/>
      <c r="P45" s="229"/>
      <c r="Q45" s="229"/>
      <c r="R45" s="229"/>
      <c r="S45" s="229"/>
      <c r="T45" s="123"/>
      <c r="U45" s="123"/>
      <c r="V45" s="123"/>
      <c r="W45" s="123"/>
      <c r="X45" s="123"/>
      <c r="Y45" s="123"/>
      <c r="Z45" s="98"/>
      <c r="AA45" s="98"/>
      <c r="AB45" s="98"/>
      <c r="AC45" s="98"/>
      <c r="AD45" s="98"/>
      <c r="AE45" s="98"/>
      <c r="AF45" s="98"/>
      <c r="AG45" s="98"/>
      <c r="AH45" s="98"/>
      <c r="AI45" s="98"/>
      <c r="AJ45" s="98"/>
      <c r="AK45" s="98"/>
      <c r="AL45" s="98"/>
      <c r="AM45" s="98"/>
      <c r="AN45" s="98"/>
      <c r="AO45" s="98"/>
      <c r="AP45" s="98"/>
      <c r="AQ45" s="98"/>
      <c r="AR45" s="98"/>
      <c r="AS45" s="98"/>
      <c r="AT45" s="98"/>
      <c r="AU45" s="98"/>
      <c r="AV45" s="98"/>
      <c r="AW45" s="98"/>
      <c r="AX45" s="98"/>
      <c r="AY45" s="98"/>
      <c r="AZ45" s="98"/>
      <c r="BA45" s="98"/>
      <c r="BB45" s="98"/>
      <c r="BC45" s="98"/>
      <c r="BD45" s="98"/>
      <c r="BE45" s="98"/>
      <c r="BF45" s="98"/>
      <c r="BG45" s="98"/>
      <c r="BH45" s="98"/>
      <c r="BI45" s="98"/>
      <c r="BJ45" s="98"/>
      <c r="BK45" s="98"/>
      <c r="BL45" s="98"/>
      <c r="BM45" s="98"/>
      <c r="BN45" s="98"/>
      <c r="BO45" s="98"/>
      <c r="BP45" s="98"/>
      <c r="BQ45" s="98"/>
      <c r="BR45" s="98"/>
      <c r="BS45" s="98"/>
      <c r="BT45" s="98"/>
      <c r="BU45" s="98"/>
      <c r="BV45" s="98"/>
      <c r="BW45" s="98"/>
      <c r="BX45" s="98"/>
      <c r="BY45" s="98"/>
      <c r="BZ45" s="98"/>
      <c r="CA45" s="98"/>
      <c r="CB45" s="98"/>
      <c r="CC45" s="98"/>
      <c r="CD45" s="98"/>
      <c r="CE45" s="98"/>
      <c r="CF45" s="98"/>
      <c r="CG45" s="98"/>
      <c r="CH45" s="98"/>
      <c r="CI45" s="98"/>
      <c r="CJ45" s="98"/>
      <c r="CK45" s="98"/>
      <c r="CL45" s="98"/>
      <c r="CM45" s="98"/>
      <c r="CN45" s="98"/>
      <c r="CO45" s="98"/>
      <c r="CP45" s="98"/>
      <c r="CQ45" s="98"/>
      <c r="CR45" s="98"/>
      <c r="CS45" s="98"/>
      <c r="CT45" s="98"/>
      <c r="CU45" s="98"/>
      <c r="CV45" s="98"/>
      <c r="CW45" s="98"/>
      <c r="CX45" s="98"/>
      <c r="CY45" s="98"/>
      <c r="CZ45" s="98"/>
      <c r="DA45" s="98"/>
      <c r="DB45" s="98"/>
      <c r="DC45" s="98"/>
      <c r="DD45" s="98"/>
      <c r="DE45" s="98"/>
      <c r="DF45" s="98"/>
      <c r="DG45" s="98"/>
      <c r="DH45" s="98"/>
      <c r="DI45" s="98"/>
      <c r="DJ45" s="98"/>
      <c r="DK45" s="98"/>
      <c r="DL45" s="98"/>
      <c r="DM45" s="98"/>
      <c r="DN45" s="98"/>
      <c r="DO45" s="98"/>
      <c r="DP45" s="98"/>
      <c r="DQ45" s="98"/>
      <c r="DR45" s="98"/>
      <c r="DS45" s="98"/>
      <c r="DT45" s="98"/>
      <c r="DU45" s="98"/>
      <c r="DV45" s="98"/>
      <c r="DW45" s="98"/>
    </row>
    <row r="46" spans="1:127" s="121" customFormat="1" ht="12.75" x14ac:dyDescent="0.2">
      <c r="A46" s="770"/>
      <c r="B46" s="220"/>
      <c r="C46" s="220"/>
      <c r="D46" s="220" t="s">
        <v>269</v>
      </c>
      <c r="E46" s="220"/>
      <c r="F46" s="230"/>
      <c r="G46" s="230"/>
      <c r="H46" s="221">
        <f t="shared" si="1"/>
        <v>0</v>
      </c>
      <c r="I46" s="223"/>
      <c r="J46" s="223"/>
      <c r="K46" s="228"/>
      <c r="L46" s="228"/>
      <c r="M46" s="229"/>
      <c r="N46" s="229"/>
      <c r="O46" s="229"/>
      <c r="P46" s="229"/>
      <c r="Q46" s="229"/>
      <c r="R46" s="229"/>
      <c r="S46" s="229"/>
      <c r="T46" s="123"/>
      <c r="U46" s="123"/>
      <c r="V46" s="123"/>
      <c r="W46" s="123"/>
      <c r="X46" s="123"/>
      <c r="Y46" s="123"/>
      <c r="Z46" s="98"/>
      <c r="AA46" s="98"/>
      <c r="AB46" s="98"/>
      <c r="AC46" s="98"/>
      <c r="AD46" s="98"/>
      <c r="AE46" s="98"/>
      <c r="AF46" s="98"/>
      <c r="AG46" s="98"/>
      <c r="AH46" s="98"/>
      <c r="AI46" s="98"/>
      <c r="AJ46" s="98"/>
      <c r="AK46" s="98"/>
      <c r="AL46" s="98"/>
      <c r="AM46" s="98"/>
      <c r="AN46" s="98"/>
      <c r="AO46" s="98"/>
      <c r="AP46" s="98"/>
      <c r="AQ46" s="98"/>
      <c r="AR46" s="98"/>
      <c r="AS46" s="98"/>
      <c r="AT46" s="98"/>
      <c r="AU46" s="98"/>
      <c r="AV46" s="98"/>
      <c r="AW46" s="98"/>
      <c r="AX46" s="98"/>
      <c r="AY46" s="98"/>
      <c r="AZ46" s="98"/>
      <c r="BA46" s="98"/>
      <c r="BB46" s="98"/>
      <c r="BC46" s="98"/>
      <c r="BD46" s="98"/>
      <c r="BE46" s="98"/>
      <c r="BF46" s="98"/>
      <c r="BG46" s="98"/>
      <c r="BH46" s="98"/>
      <c r="BI46" s="98"/>
      <c r="BJ46" s="98"/>
      <c r="BK46" s="98"/>
      <c r="BL46" s="98"/>
      <c r="BM46" s="98"/>
      <c r="BN46" s="98"/>
      <c r="BO46" s="98"/>
      <c r="BP46" s="98"/>
      <c r="BQ46" s="98"/>
      <c r="BR46" s="98"/>
      <c r="BS46" s="98"/>
      <c r="BT46" s="98"/>
      <c r="BU46" s="98"/>
      <c r="BV46" s="98"/>
      <c r="BW46" s="98"/>
      <c r="BX46" s="98"/>
      <c r="BY46" s="98"/>
      <c r="BZ46" s="98"/>
      <c r="CA46" s="98"/>
      <c r="CB46" s="98"/>
      <c r="CC46" s="98"/>
      <c r="CD46" s="98"/>
      <c r="CE46" s="98"/>
      <c r="CF46" s="98"/>
      <c r="CG46" s="98"/>
      <c r="CH46" s="98"/>
      <c r="CI46" s="98"/>
      <c r="CJ46" s="98"/>
      <c r="CK46" s="98"/>
      <c r="CL46" s="98"/>
      <c r="CM46" s="98"/>
      <c r="CN46" s="98"/>
      <c r="CO46" s="98"/>
      <c r="CP46" s="98"/>
      <c r="CQ46" s="98"/>
      <c r="CR46" s="98"/>
      <c r="CS46" s="98"/>
      <c r="CT46" s="98"/>
      <c r="CU46" s="98"/>
      <c r="CV46" s="98"/>
      <c r="CW46" s="98"/>
      <c r="CX46" s="98"/>
      <c r="CY46" s="98"/>
      <c r="CZ46" s="98"/>
      <c r="DA46" s="98"/>
      <c r="DB46" s="98"/>
      <c r="DC46" s="98"/>
      <c r="DD46" s="98"/>
      <c r="DE46" s="98"/>
      <c r="DF46" s="98"/>
      <c r="DG46" s="98"/>
      <c r="DH46" s="98"/>
      <c r="DI46" s="98"/>
      <c r="DJ46" s="98"/>
      <c r="DK46" s="98"/>
      <c r="DL46" s="98"/>
      <c r="DM46" s="98"/>
      <c r="DN46" s="98"/>
      <c r="DO46" s="98"/>
      <c r="DP46" s="98"/>
      <c r="DQ46" s="98"/>
      <c r="DR46" s="98"/>
      <c r="DS46" s="98"/>
      <c r="DT46" s="98"/>
      <c r="DU46" s="98"/>
      <c r="DV46" s="98"/>
      <c r="DW46" s="98"/>
    </row>
    <row r="47" spans="1:127" s="121" customFormat="1" ht="12.75" x14ac:dyDescent="0.2">
      <c r="A47" s="771"/>
      <c r="B47" s="220"/>
      <c r="C47" s="220"/>
      <c r="D47" s="220"/>
      <c r="E47" s="220"/>
      <c r="F47" s="230"/>
      <c r="G47" s="230"/>
      <c r="H47" s="221">
        <f t="shared" si="1"/>
        <v>0</v>
      </c>
      <c r="I47" s="223"/>
      <c r="J47" s="223"/>
      <c r="K47" s="228"/>
      <c r="L47" s="228"/>
      <c r="M47" s="229"/>
      <c r="N47" s="229"/>
      <c r="O47" s="229"/>
      <c r="P47" s="229"/>
      <c r="Q47" s="229"/>
      <c r="R47" s="229"/>
      <c r="S47" s="229"/>
      <c r="T47" s="123"/>
      <c r="U47" s="123"/>
      <c r="V47" s="123"/>
      <c r="W47" s="123"/>
      <c r="X47" s="123"/>
      <c r="Y47" s="123"/>
      <c r="Z47" s="98"/>
      <c r="AA47" s="98"/>
      <c r="AB47" s="98"/>
      <c r="AC47" s="98"/>
      <c r="AD47" s="98"/>
      <c r="AE47" s="98"/>
      <c r="AF47" s="98"/>
      <c r="AG47" s="98"/>
      <c r="AH47" s="98"/>
      <c r="AI47" s="98"/>
      <c r="AJ47" s="98"/>
      <c r="AK47" s="98"/>
      <c r="AL47" s="98"/>
      <c r="AM47" s="98"/>
      <c r="AN47" s="98"/>
      <c r="AO47" s="98"/>
      <c r="AP47" s="98"/>
      <c r="AQ47" s="98"/>
      <c r="AR47" s="98"/>
      <c r="AS47" s="98"/>
      <c r="AT47" s="98"/>
      <c r="AU47" s="98"/>
      <c r="AV47" s="98"/>
      <c r="AW47" s="98"/>
      <c r="AX47" s="98"/>
      <c r="AY47" s="98"/>
      <c r="AZ47" s="98"/>
      <c r="BA47" s="98"/>
      <c r="BB47" s="98"/>
      <c r="BC47" s="98"/>
      <c r="BD47" s="98"/>
      <c r="BE47" s="98"/>
      <c r="BF47" s="98"/>
      <c r="BG47" s="98"/>
      <c r="BH47" s="98"/>
      <c r="BI47" s="98"/>
      <c r="BJ47" s="98"/>
      <c r="BK47" s="98"/>
      <c r="BL47" s="98"/>
      <c r="BM47" s="98"/>
      <c r="BN47" s="98"/>
      <c r="BO47" s="98"/>
      <c r="BP47" s="98"/>
      <c r="BQ47" s="98"/>
      <c r="BR47" s="98"/>
      <c r="BS47" s="98"/>
      <c r="BT47" s="98"/>
      <c r="BU47" s="98"/>
      <c r="BV47" s="98"/>
      <c r="BW47" s="98"/>
      <c r="BX47" s="98"/>
      <c r="BY47" s="98"/>
      <c r="BZ47" s="98"/>
      <c r="CA47" s="98"/>
      <c r="CB47" s="98"/>
      <c r="CC47" s="98"/>
      <c r="CD47" s="98"/>
      <c r="CE47" s="98"/>
      <c r="CF47" s="98"/>
      <c r="CG47" s="98"/>
      <c r="CH47" s="98"/>
      <c r="CI47" s="98"/>
      <c r="CJ47" s="98"/>
      <c r="CK47" s="98"/>
      <c r="CL47" s="98"/>
      <c r="CM47" s="98"/>
      <c r="CN47" s="98"/>
      <c r="CO47" s="98"/>
      <c r="CP47" s="98"/>
      <c r="CQ47" s="98"/>
      <c r="CR47" s="98"/>
      <c r="CS47" s="98"/>
      <c r="CT47" s="98"/>
      <c r="CU47" s="98"/>
      <c r="CV47" s="98"/>
      <c r="CW47" s="98"/>
      <c r="CX47" s="98"/>
      <c r="CY47" s="98"/>
      <c r="CZ47" s="98"/>
      <c r="DA47" s="98"/>
      <c r="DB47" s="98"/>
      <c r="DC47" s="98"/>
      <c r="DD47" s="98"/>
      <c r="DE47" s="98"/>
      <c r="DF47" s="98"/>
      <c r="DG47" s="98"/>
      <c r="DH47" s="98"/>
      <c r="DI47" s="98"/>
      <c r="DJ47" s="98"/>
      <c r="DK47" s="98"/>
      <c r="DL47" s="98"/>
      <c r="DM47" s="98"/>
      <c r="DN47" s="98"/>
      <c r="DO47" s="98"/>
      <c r="DP47" s="98"/>
      <c r="DQ47" s="98"/>
      <c r="DR47" s="98"/>
      <c r="DS47" s="98"/>
      <c r="DT47" s="98"/>
      <c r="DU47" s="98"/>
      <c r="DV47" s="98"/>
      <c r="DW47" s="98"/>
    </row>
    <row r="48" spans="1:127" s="121" customFormat="1" ht="12.75" x14ac:dyDescent="0.2">
      <c r="A48" s="236" t="s">
        <v>299</v>
      </c>
      <c r="B48" s="237">
        <f>+B22-SUM(B23:B26)</f>
        <v>11486367</v>
      </c>
      <c r="C48" s="237">
        <f>+C22-SUM(C23:C33)</f>
        <v>11199232</v>
      </c>
      <c r="D48" s="237">
        <f>+D22-SUM(D23:D33)</f>
        <v>11199232</v>
      </c>
      <c r="E48" s="237">
        <f>+E22-SUM(E23:E33)</f>
        <v>11199232</v>
      </c>
      <c r="F48" s="237">
        <f>+F22-SUM(F23:F33)</f>
        <v>0</v>
      </c>
      <c r="G48" s="237"/>
      <c r="H48" s="238">
        <f>H22-H23</f>
        <v>56283295</v>
      </c>
      <c r="I48" s="239"/>
      <c r="J48" s="239"/>
      <c r="K48" s="239"/>
      <c r="L48" s="239"/>
      <c r="M48" s="239"/>
      <c r="N48" s="239"/>
      <c r="O48" s="239"/>
      <c r="P48" s="239"/>
      <c r="Q48" s="239"/>
      <c r="R48" s="239"/>
      <c r="S48" s="239"/>
      <c r="T48" s="124"/>
      <c r="U48" s="124"/>
      <c r="V48" s="124"/>
      <c r="W48" s="124"/>
      <c r="X48" s="124"/>
      <c r="Y48" s="124"/>
      <c r="Z48" s="98"/>
      <c r="AA48" s="98"/>
      <c r="AB48" s="98"/>
      <c r="AC48" s="98"/>
      <c r="AD48" s="98"/>
      <c r="AE48" s="98"/>
      <c r="AF48" s="98"/>
      <c r="AG48" s="98"/>
      <c r="AH48" s="98"/>
      <c r="AI48" s="98"/>
      <c r="AJ48" s="98"/>
      <c r="AK48" s="98"/>
      <c r="AL48" s="98"/>
      <c r="AM48" s="98"/>
      <c r="AN48" s="98"/>
      <c r="AO48" s="98"/>
      <c r="AP48" s="98"/>
      <c r="AQ48" s="98"/>
      <c r="AR48" s="98"/>
      <c r="AS48" s="98"/>
      <c r="AT48" s="98"/>
      <c r="AU48" s="98"/>
      <c r="AV48" s="98"/>
      <c r="AW48" s="98"/>
      <c r="AX48" s="98"/>
      <c r="AY48" s="98"/>
      <c r="AZ48" s="98"/>
      <c r="BA48" s="98"/>
      <c r="BB48" s="98"/>
      <c r="BC48" s="98"/>
      <c r="BD48" s="98"/>
      <c r="BE48" s="98"/>
      <c r="BF48" s="98"/>
      <c r="BG48" s="98"/>
      <c r="BH48" s="98"/>
      <c r="BI48" s="98"/>
      <c r="BJ48" s="98"/>
      <c r="BK48" s="98"/>
      <c r="BL48" s="98"/>
      <c r="BM48" s="98"/>
      <c r="BN48" s="98"/>
      <c r="BO48" s="98"/>
      <c r="BP48" s="98"/>
      <c r="BQ48" s="98"/>
      <c r="BR48" s="98"/>
      <c r="BS48" s="98"/>
      <c r="BT48" s="98"/>
      <c r="BU48" s="98"/>
      <c r="BV48" s="98"/>
      <c r="BW48" s="98"/>
      <c r="BX48" s="98"/>
      <c r="BY48" s="98"/>
      <c r="BZ48" s="98"/>
      <c r="CA48" s="98"/>
      <c r="CB48" s="98"/>
      <c r="CC48" s="98"/>
      <c r="CD48" s="98"/>
      <c r="CE48" s="98"/>
      <c r="CF48" s="98"/>
      <c r="CG48" s="98"/>
      <c r="CH48" s="98"/>
      <c r="CI48" s="98"/>
      <c r="CJ48" s="98"/>
      <c r="CK48" s="98"/>
      <c r="CL48" s="98"/>
      <c r="CM48" s="98"/>
      <c r="CN48" s="98"/>
      <c r="CO48" s="98"/>
      <c r="CP48" s="98"/>
      <c r="CQ48" s="98"/>
      <c r="CR48" s="98"/>
      <c r="CS48" s="98"/>
      <c r="CT48" s="98"/>
      <c r="CU48" s="98"/>
      <c r="CV48" s="98"/>
      <c r="CW48" s="98"/>
      <c r="CX48" s="98"/>
      <c r="CY48" s="98"/>
      <c r="CZ48" s="98"/>
      <c r="DA48" s="98"/>
      <c r="DB48" s="98"/>
      <c r="DC48" s="98"/>
      <c r="DD48" s="98"/>
      <c r="DE48" s="98"/>
      <c r="DF48" s="98"/>
      <c r="DG48" s="98"/>
      <c r="DH48" s="98"/>
      <c r="DI48" s="98"/>
      <c r="DJ48" s="98"/>
      <c r="DK48" s="98"/>
      <c r="DL48" s="98"/>
      <c r="DM48" s="98"/>
      <c r="DN48" s="98"/>
      <c r="DO48" s="98"/>
      <c r="DP48" s="98"/>
      <c r="DQ48" s="98"/>
      <c r="DR48" s="98"/>
      <c r="DS48" s="98"/>
      <c r="DT48" s="98"/>
      <c r="DU48" s="98"/>
      <c r="DV48" s="98"/>
      <c r="DW48" s="98"/>
    </row>
    <row r="49" spans="1:127" s="121" customFormat="1" ht="12.75" x14ac:dyDescent="0.2">
      <c r="A49" s="236" t="s">
        <v>300</v>
      </c>
      <c r="B49" s="240">
        <f>SUM(B23:B26)</f>
        <v>513633</v>
      </c>
      <c r="C49" s="240">
        <f>SUM(C23:C33)</f>
        <v>800768</v>
      </c>
      <c r="D49" s="240">
        <f>SUM(D23:D33)</f>
        <v>800768</v>
      </c>
      <c r="E49" s="240">
        <f>SUM(E23:E33)</f>
        <v>800768</v>
      </c>
      <c r="F49" s="240">
        <f>SUM(F23:F33)</f>
        <v>0</v>
      </c>
      <c r="G49" s="240"/>
      <c r="H49" s="241">
        <f>H23</f>
        <v>3716705</v>
      </c>
      <c r="I49" s="242"/>
      <c r="J49" s="242"/>
      <c r="K49" s="243"/>
      <c r="L49" s="243"/>
      <c r="M49" s="243"/>
      <c r="N49" s="243"/>
      <c r="O49" s="243"/>
      <c r="P49" s="243"/>
      <c r="Q49" s="243"/>
      <c r="R49" s="243"/>
      <c r="S49" s="243"/>
      <c r="T49" s="125"/>
      <c r="U49" s="125"/>
      <c r="V49" s="125"/>
      <c r="W49" s="125"/>
      <c r="X49" s="125"/>
      <c r="Y49" s="125"/>
      <c r="Z49" s="98"/>
      <c r="AA49" s="98"/>
      <c r="AB49" s="98"/>
      <c r="AC49" s="98"/>
      <c r="AD49" s="98"/>
      <c r="AE49" s="98"/>
      <c r="AF49" s="98"/>
      <c r="AG49" s="98"/>
      <c r="AH49" s="98"/>
      <c r="AI49" s="98"/>
      <c r="AJ49" s="98"/>
      <c r="AK49" s="98"/>
      <c r="AL49" s="98"/>
      <c r="AM49" s="98"/>
      <c r="AN49" s="98"/>
      <c r="AO49" s="98"/>
      <c r="AP49" s="98"/>
      <c r="AQ49" s="98"/>
      <c r="AR49" s="98"/>
      <c r="AS49" s="98"/>
      <c r="AT49" s="98"/>
      <c r="AU49" s="98"/>
      <c r="AV49" s="98"/>
      <c r="AW49" s="98"/>
      <c r="AX49" s="98"/>
      <c r="AY49" s="98"/>
      <c r="AZ49" s="98"/>
      <c r="BA49" s="98"/>
      <c r="BB49" s="98"/>
      <c r="BC49" s="98"/>
      <c r="BD49" s="98"/>
      <c r="BE49" s="98"/>
      <c r="BF49" s="98"/>
      <c r="BG49" s="98"/>
      <c r="BH49" s="98"/>
      <c r="BI49" s="98"/>
      <c r="BJ49" s="98"/>
      <c r="BK49" s="98"/>
      <c r="BL49" s="98"/>
      <c r="BM49" s="98"/>
      <c r="BN49" s="98"/>
      <c r="BO49" s="98"/>
      <c r="BP49" s="98"/>
      <c r="BQ49" s="98"/>
      <c r="BR49" s="98"/>
      <c r="BS49" s="98"/>
      <c r="BT49" s="98"/>
      <c r="BU49" s="98"/>
      <c r="BV49" s="98"/>
      <c r="BW49" s="98"/>
      <c r="BX49" s="98"/>
      <c r="BY49" s="98"/>
      <c r="BZ49" s="98"/>
      <c r="CA49" s="98"/>
      <c r="CB49" s="98"/>
      <c r="CC49" s="98"/>
      <c r="CD49" s="98"/>
      <c r="CE49" s="98"/>
      <c r="CF49" s="98"/>
      <c r="CG49" s="98"/>
      <c r="CH49" s="98"/>
      <c r="CI49" s="98"/>
      <c r="CJ49" s="98"/>
      <c r="CK49" s="98"/>
      <c r="CL49" s="98"/>
      <c r="CM49" s="98"/>
      <c r="CN49" s="98"/>
      <c r="CO49" s="98"/>
      <c r="CP49" s="98"/>
      <c r="CQ49" s="98"/>
      <c r="CR49" s="98"/>
      <c r="CS49" s="98"/>
      <c r="CT49" s="98"/>
      <c r="CU49" s="98"/>
      <c r="CV49" s="98"/>
      <c r="CW49" s="98"/>
      <c r="CX49" s="98"/>
      <c r="CY49" s="98"/>
      <c r="CZ49" s="98"/>
      <c r="DA49" s="98"/>
      <c r="DB49" s="98"/>
      <c r="DC49" s="98"/>
      <c r="DD49" s="98"/>
      <c r="DE49" s="98"/>
      <c r="DF49" s="98"/>
      <c r="DG49" s="98"/>
      <c r="DH49" s="98"/>
      <c r="DI49" s="98"/>
      <c r="DJ49" s="98"/>
      <c r="DK49" s="98"/>
      <c r="DL49" s="98"/>
      <c r="DM49" s="98"/>
      <c r="DN49" s="98"/>
      <c r="DO49" s="98"/>
      <c r="DP49" s="98"/>
      <c r="DQ49" s="98"/>
      <c r="DR49" s="98"/>
      <c r="DS49" s="98"/>
      <c r="DT49" s="98"/>
      <c r="DU49" s="98"/>
      <c r="DV49" s="98"/>
      <c r="DW49" s="98"/>
    </row>
    <row r="50" spans="1:127" ht="12.75" customHeight="1" x14ac:dyDescent="0.2">
      <c r="A50" s="244" t="s">
        <v>301</v>
      </c>
      <c r="B50" s="768">
        <v>6.1899999999999997E-2</v>
      </c>
      <c r="C50" s="768"/>
      <c r="D50" s="768"/>
      <c r="E50" s="768"/>
      <c r="F50" s="768"/>
      <c r="G50" s="768"/>
      <c r="H50" s="768"/>
      <c r="I50" s="192"/>
      <c r="J50" s="192"/>
      <c r="K50" s="192"/>
      <c r="L50" s="192"/>
      <c r="M50" s="192"/>
      <c r="N50" s="192"/>
      <c r="O50" s="192"/>
      <c r="P50" s="192"/>
      <c r="Q50" s="192"/>
      <c r="R50" s="192"/>
      <c r="S50" s="192"/>
    </row>
    <row r="51" spans="1:127" s="121" customFormat="1" ht="12.75" x14ac:dyDescent="0.2">
      <c r="A51" s="192"/>
      <c r="B51" s="245"/>
      <c r="C51" s="246"/>
      <c r="D51" s="245"/>
      <c r="E51" s="245"/>
      <c r="F51" s="192"/>
      <c r="G51" s="192"/>
      <c r="H51" s="192"/>
      <c r="I51" s="192"/>
      <c r="J51" s="192"/>
      <c r="K51" s="192"/>
      <c r="L51" s="192"/>
      <c r="M51" s="192"/>
      <c r="N51" s="192"/>
      <c r="O51" s="192"/>
      <c r="P51" s="192"/>
      <c r="Q51" s="192"/>
      <c r="R51" s="192"/>
      <c r="S51" s="192"/>
      <c r="T51" s="99"/>
      <c r="U51" s="99"/>
      <c r="V51" s="99"/>
      <c r="W51" s="99"/>
      <c r="X51" s="99"/>
      <c r="Y51" s="99"/>
      <c r="Z51" s="98"/>
      <c r="AA51" s="98"/>
      <c r="AB51" s="98"/>
      <c r="AC51" s="98"/>
      <c r="AD51" s="98"/>
      <c r="AE51" s="98"/>
      <c r="AF51" s="98"/>
      <c r="AG51" s="98"/>
      <c r="AH51" s="98"/>
      <c r="AI51" s="98"/>
      <c r="AJ51" s="98"/>
      <c r="AK51" s="98"/>
      <c r="AL51" s="98"/>
      <c r="AM51" s="98"/>
      <c r="AN51" s="98"/>
      <c r="AO51" s="98"/>
      <c r="AP51" s="98"/>
      <c r="AQ51" s="98"/>
      <c r="AR51" s="98"/>
      <c r="AS51" s="98"/>
      <c r="AT51" s="98"/>
      <c r="AU51" s="98"/>
      <c r="AV51" s="98"/>
      <c r="AW51" s="98"/>
      <c r="AX51" s="98"/>
      <c r="AY51" s="98"/>
      <c r="AZ51" s="98"/>
      <c r="BA51" s="98"/>
      <c r="BB51" s="98"/>
      <c r="BC51" s="98"/>
      <c r="BD51" s="98"/>
      <c r="BE51" s="98"/>
      <c r="BF51" s="98"/>
      <c r="BG51" s="98"/>
      <c r="BH51" s="98"/>
      <c r="BI51" s="98"/>
      <c r="BJ51" s="98"/>
      <c r="BK51" s="98"/>
      <c r="BL51" s="98"/>
      <c r="BM51" s="98"/>
      <c r="BN51" s="98"/>
      <c r="BO51" s="98"/>
      <c r="BP51" s="98"/>
      <c r="BQ51" s="98"/>
      <c r="BR51" s="98"/>
      <c r="BS51" s="98"/>
      <c r="BT51" s="98"/>
      <c r="BU51" s="98"/>
      <c r="BV51" s="98"/>
      <c r="BW51" s="98"/>
      <c r="BX51" s="98"/>
      <c r="BY51" s="98"/>
      <c r="BZ51" s="98"/>
      <c r="CA51" s="98"/>
      <c r="CB51" s="98"/>
      <c r="CC51" s="98"/>
      <c r="CD51" s="98"/>
      <c r="CE51" s="98"/>
      <c r="CF51" s="98"/>
      <c r="CG51" s="98"/>
      <c r="CH51" s="98"/>
      <c r="CI51" s="98"/>
      <c r="CJ51" s="98"/>
      <c r="CK51" s="98"/>
      <c r="CL51" s="98"/>
      <c r="CM51" s="98"/>
      <c r="CN51" s="98"/>
      <c r="CO51" s="98"/>
      <c r="CP51" s="98"/>
      <c r="CQ51" s="98"/>
      <c r="CR51" s="98"/>
      <c r="CS51" s="98"/>
      <c r="CT51" s="98"/>
      <c r="CU51" s="98"/>
      <c r="CV51" s="98"/>
      <c r="CW51" s="98"/>
      <c r="CX51" s="98"/>
      <c r="CY51" s="98"/>
      <c r="CZ51" s="98"/>
      <c r="DA51" s="98"/>
      <c r="DB51" s="98"/>
      <c r="DC51" s="98"/>
      <c r="DD51" s="98"/>
      <c r="DE51" s="98"/>
      <c r="DF51" s="98"/>
      <c r="DG51" s="98"/>
      <c r="DH51" s="98"/>
      <c r="DI51" s="98"/>
      <c r="DJ51" s="98"/>
      <c r="DK51" s="98"/>
      <c r="DL51" s="98"/>
      <c r="DM51" s="98"/>
      <c r="DN51" s="98"/>
      <c r="DO51" s="98"/>
      <c r="DP51" s="98"/>
      <c r="DQ51" s="98"/>
      <c r="DR51" s="98"/>
      <c r="DS51" s="98"/>
      <c r="DT51" s="98"/>
      <c r="DU51" s="98"/>
      <c r="DV51" s="98"/>
      <c r="DW51" s="98"/>
    </row>
    <row r="52" spans="1:127" ht="12.75" x14ac:dyDescent="0.2">
      <c r="A52" s="192"/>
      <c r="B52" s="192"/>
      <c r="C52" s="192"/>
      <c r="D52" s="192"/>
      <c r="E52" s="192"/>
      <c r="F52" s="192"/>
      <c r="G52" s="192"/>
      <c r="H52" s="192"/>
      <c r="I52" s="192"/>
      <c r="J52" s="192"/>
      <c r="K52" s="192"/>
      <c r="L52" s="192"/>
      <c r="M52" s="192"/>
      <c r="N52" s="192"/>
      <c r="O52" s="192"/>
      <c r="P52" s="192"/>
      <c r="Q52" s="192"/>
      <c r="R52" s="192"/>
      <c r="S52" s="192"/>
    </row>
  </sheetData>
  <mergeCells count="53">
    <mergeCell ref="B50:H50"/>
    <mergeCell ref="A37:A47"/>
    <mergeCell ref="B11:C11"/>
    <mergeCell ref="H19:H21"/>
    <mergeCell ref="R19:R22"/>
    <mergeCell ref="I19:J19"/>
    <mergeCell ref="I20:I22"/>
    <mergeCell ref="J20:J22"/>
    <mergeCell ref="M19:M22"/>
    <mergeCell ref="D13:H13"/>
    <mergeCell ref="A23:A33"/>
    <mergeCell ref="K19:K22"/>
    <mergeCell ref="L19:L22"/>
    <mergeCell ref="S19:S22"/>
    <mergeCell ref="N19:O19"/>
    <mergeCell ref="N20:N22"/>
    <mergeCell ref="O20:O22"/>
    <mergeCell ref="P20:P22"/>
    <mergeCell ref="Q20:Q22"/>
    <mergeCell ref="P19:Q19"/>
    <mergeCell ref="A1:S1"/>
    <mergeCell ref="A2:A3"/>
    <mergeCell ref="C2:D2"/>
    <mergeCell ref="C3:D3"/>
    <mergeCell ref="A5:A6"/>
    <mergeCell ref="C5:D5"/>
    <mergeCell ref="C6:D6"/>
    <mergeCell ref="F5:H5"/>
    <mergeCell ref="F6:H6"/>
    <mergeCell ref="I5:I6"/>
    <mergeCell ref="J5:M6"/>
    <mergeCell ref="F2:H2"/>
    <mergeCell ref="F3:H3"/>
    <mergeCell ref="I2:I3"/>
    <mergeCell ref="J2:M3"/>
    <mergeCell ref="A9:A10"/>
    <mergeCell ref="B9:C9"/>
    <mergeCell ref="D9:F9"/>
    <mergeCell ref="B10:C10"/>
    <mergeCell ref="D10:F10"/>
    <mergeCell ref="B8:F8"/>
    <mergeCell ref="B12:H12"/>
    <mergeCell ref="B16:H16"/>
    <mergeCell ref="B17:C17"/>
    <mergeCell ref="M9:M10"/>
    <mergeCell ref="I8:J8"/>
    <mergeCell ref="K8:L8"/>
    <mergeCell ref="G8:H8"/>
    <mergeCell ref="K9:L10"/>
    <mergeCell ref="G9:H10"/>
    <mergeCell ref="I9:J10"/>
    <mergeCell ref="B13:C13"/>
    <mergeCell ref="B15:C15"/>
  </mergeCells>
  <dataValidations count="1">
    <dataValidation allowBlank="1" showInputMessage="1" showErrorMessage="1" promptTitle="AFCJ" prompt="Administrativa, financiera, contable y jurídica" sqref="A8" xr:uid="{00000000-0002-0000-0200-000000000000}"/>
  </dataValidations>
  <hyperlinks>
    <hyperlink ref="J5" r:id="rId1" xr:uid="{00000000-0004-0000-0200-000000000000}"/>
  </hyperlinks>
  <printOptions horizontalCentered="1"/>
  <pageMargins left="0.25" right="0.25" top="0.75" bottom="0.75" header="0.3" footer="0.3"/>
  <pageSetup scale="44" orientation="landscape" r:id="rId2"/>
  <headerFooter alignWithMargins="0">
    <oddHeader xml:space="preserve">&amp;CRama Judicial del Poder Público
Consejo Superior de la Judicatura
Sala Administrativa
Dirección Ejecutiva de Administración Judicial
</oddHeader>
  </headerFooter>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1000000}">
          <x14:formula1>
            <xm:f>Datos!$E$2:$E$10</xm:f>
          </x14:formula1>
          <xm:sqref>F2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dimension ref="A1:I28"/>
  <sheetViews>
    <sheetView showGridLines="0" topLeftCell="D1" workbookViewId="0">
      <selection activeCell="I16" sqref="I16"/>
    </sheetView>
  </sheetViews>
  <sheetFormatPr baseColWidth="10" defaultColWidth="11.42578125" defaultRowHeight="12.75" x14ac:dyDescent="0.2"/>
  <cols>
    <col min="1" max="1" width="15.140625" customWidth="1"/>
    <col min="4" max="4" width="70" customWidth="1"/>
    <col min="5" max="5" width="41.42578125" bestFit="1" customWidth="1"/>
    <col min="6" max="6" width="1.7109375" customWidth="1"/>
    <col min="7" max="7" width="46.7109375" bestFit="1" customWidth="1"/>
    <col min="8" max="8" width="1.140625" customWidth="1"/>
    <col min="9" max="9" width="64.28515625" bestFit="1" customWidth="1"/>
  </cols>
  <sheetData>
    <row r="1" spans="1:9" ht="25.5" x14ac:dyDescent="0.2">
      <c r="A1" s="2" t="s">
        <v>302</v>
      </c>
      <c r="B1" s="4" t="s">
        <v>290</v>
      </c>
      <c r="C1" s="6" t="s">
        <v>303</v>
      </c>
      <c r="D1" s="1" t="s">
        <v>304</v>
      </c>
      <c r="E1" s="8" t="s">
        <v>305</v>
      </c>
      <c r="G1" s="11" t="s">
        <v>306</v>
      </c>
      <c r="I1" s="93" t="s">
        <v>307</v>
      </c>
    </row>
    <row r="2" spans="1:9" x14ac:dyDescent="0.2">
      <c r="A2" s="3" t="s">
        <v>79</v>
      </c>
      <c r="B2" s="5" t="s">
        <v>308</v>
      </c>
      <c r="C2" s="7">
        <v>0</v>
      </c>
      <c r="D2" s="782" t="s">
        <v>309</v>
      </c>
      <c r="E2" s="9" t="s">
        <v>310</v>
      </c>
      <c r="G2" s="10" t="s">
        <v>311</v>
      </c>
      <c r="I2" s="14" t="s">
        <v>62</v>
      </c>
    </row>
    <row r="3" spans="1:9" x14ac:dyDescent="0.2">
      <c r="A3" s="3" t="s">
        <v>78</v>
      </c>
      <c r="B3" s="5" t="s">
        <v>312</v>
      </c>
      <c r="C3" s="7">
        <v>1</v>
      </c>
      <c r="D3" s="782"/>
      <c r="E3" s="9" t="s">
        <v>313</v>
      </c>
      <c r="G3" s="10" t="s">
        <v>314</v>
      </c>
      <c r="I3" s="14" t="s">
        <v>315</v>
      </c>
    </row>
    <row r="4" spans="1:9" x14ac:dyDescent="0.2">
      <c r="A4" s="3" t="s">
        <v>81</v>
      </c>
      <c r="D4" s="782"/>
      <c r="E4" s="9" t="s">
        <v>316</v>
      </c>
      <c r="G4" s="10" t="s">
        <v>317</v>
      </c>
      <c r="I4" s="14" t="s">
        <v>318</v>
      </c>
    </row>
    <row r="5" spans="1:9" x14ac:dyDescent="0.2">
      <c r="A5" s="3" t="s">
        <v>319</v>
      </c>
      <c r="D5" s="782"/>
      <c r="E5" s="9" t="s">
        <v>320</v>
      </c>
      <c r="G5" s="10" t="s">
        <v>321</v>
      </c>
      <c r="I5" s="14" t="s">
        <v>322</v>
      </c>
    </row>
    <row r="6" spans="1:9" x14ac:dyDescent="0.2">
      <c r="A6" s="3" t="s">
        <v>323</v>
      </c>
      <c r="D6" s="782"/>
      <c r="E6" s="9" t="s">
        <v>324</v>
      </c>
      <c r="G6" s="10" t="s">
        <v>325</v>
      </c>
      <c r="I6" s="14" t="s">
        <v>63</v>
      </c>
    </row>
    <row r="7" spans="1:9" x14ac:dyDescent="0.2">
      <c r="A7" s="3" t="s">
        <v>82</v>
      </c>
      <c r="E7" s="9" t="s">
        <v>326</v>
      </c>
      <c r="G7" s="10" t="s">
        <v>327</v>
      </c>
      <c r="I7" s="14" t="s">
        <v>328</v>
      </c>
    </row>
    <row r="8" spans="1:9" x14ac:dyDescent="0.2">
      <c r="A8" s="3" t="s">
        <v>329</v>
      </c>
      <c r="E8" s="9" t="s">
        <v>36</v>
      </c>
      <c r="G8" s="10" t="s">
        <v>192</v>
      </c>
      <c r="I8" s="14" t="s">
        <v>64</v>
      </c>
    </row>
    <row r="9" spans="1:9" x14ac:dyDescent="0.2">
      <c r="A9" s="13" t="s">
        <v>330</v>
      </c>
      <c r="E9" s="9" t="s">
        <v>331</v>
      </c>
      <c r="G9" s="10" t="s">
        <v>332</v>
      </c>
      <c r="I9" s="14" t="s">
        <v>65</v>
      </c>
    </row>
    <row r="10" spans="1:9" x14ac:dyDescent="0.2">
      <c r="A10" s="12" t="e">
        <f>+'Inf. Supervisión AFCJ'!#REF!</f>
        <v>#REF!</v>
      </c>
      <c r="G10" s="10" t="s">
        <v>333</v>
      </c>
    </row>
    <row r="11" spans="1:9" x14ac:dyDescent="0.2">
      <c r="G11" s="10" t="s">
        <v>334</v>
      </c>
    </row>
    <row r="12" spans="1:9" x14ac:dyDescent="0.2">
      <c r="G12" s="10" t="s">
        <v>335</v>
      </c>
    </row>
    <row r="13" spans="1:9" x14ac:dyDescent="0.2">
      <c r="A13" s="14" t="s">
        <v>172</v>
      </c>
      <c r="G13" s="10" t="s">
        <v>350</v>
      </c>
    </row>
    <row r="14" spans="1:9" x14ac:dyDescent="0.2">
      <c r="A14" s="14" t="s">
        <v>336</v>
      </c>
      <c r="G14" s="10" t="s">
        <v>337</v>
      </c>
    </row>
    <row r="15" spans="1:9" x14ac:dyDescent="0.2">
      <c r="G15" s="10" t="s">
        <v>350</v>
      </c>
    </row>
    <row r="17" spans="7:7" x14ac:dyDescent="0.2">
      <c r="G17" s="128" t="s">
        <v>79</v>
      </c>
    </row>
    <row r="18" spans="7:7" x14ac:dyDescent="0.2">
      <c r="G18" s="128" t="s">
        <v>78</v>
      </c>
    </row>
    <row r="19" spans="7:7" x14ac:dyDescent="0.2">
      <c r="G19" s="128" t="s">
        <v>81</v>
      </c>
    </row>
    <row r="20" spans="7:7" x14ac:dyDescent="0.2">
      <c r="G20" s="128" t="s">
        <v>319</v>
      </c>
    </row>
    <row r="21" spans="7:7" x14ac:dyDescent="0.2">
      <c r="G21" s="128" t="s">
        <v>323</v>
      </c>
    </row>
    <row r="22" spans="7:7" x14ac:dyDescent="0.2">
      <c r="G22" s="128" t="s">
        <v>82</v>
      </c>
    </row>
    <row r="23" spans="7:7" x14ac:dyDescent="0.2">
      <c r="G23" s="260" t="s">
        <v>329</v>
      </c>
    </row>
    <row r="24" spans="7:7" x14ac:dyDescent="0.2">
      <c r="G24" s="260" t="s">
        <v>338</v>
      </c>
    </row>
    <row r="25" spans="7:7" x14ac:dyDescent="0.2">
      <c r="G25" s="260" t="s">
        <v>339</v>
      </c>
    </row>
    <row r="26" spans="7:7" x14ac:dyDescent="0.2">
      <c r="G26" s="260" t="s">
        <v>340</v>
      </c>
    </row>
    <row r="27" spans="7:7" x14ac:dyDescent="0.2">
      <c r="G27" s="260" t="s">
        <v>341</v>
      </c>
    </row>
    <row r="28" spans="7:7" x14ac:dyDescent="0.2">
      <c r="G28" s="260"/>
    </row>
  </sheetData>
  <mergeCells count="1">
    <mergeCell ref="D2:D6"/>
  </mergeCells>
  <phoneticPr fontId="6" type="noConversion"/>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59e092d-773d-4923-9b87-cd17ec95467d">
      <Terms xmlns="http://schemas.microsoft.com/office/infopath/2007/PartnerControls"/>
    </lcf76f155ced4ddcb4097134ff3c332f>
    <TaxCatchAll xmlns="139d88e2-d019-4407-bd8f-cea1b57be03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B549361F96B9BF4484B60F580AF07796" ma:contentTypeVersion="18" ma:contentTypeDescription="Crear nuevo documento." ma:contentTypeScope="" ma:versionID="b7332fbdf5572a11a02a70659634f208">
  <xsd:schema xmlns:xsd="http://www.w3.org/2001/XMLSchema" xmlns:xs="http://www.w3.org/2001/XMLSchema" xmlns:p="http://schemas.microsoft.com/office/2006/metadata/properties" xmlns:ns2="f59e092d-773d-4923-9b87-cd17ec95467d" xmlns:ns3="139d88e2-d019-4407-bd8f-cea1b57be03c" targetNamespace="http://schemas.microsoft.com/office/2006/metadata/properties" ma:root="true" ma:fieldsID="6d00987474a63a0220eb3373f6ef0b0d" ns2:_="" ns3:_="">
    <xsd:import namespace="f59e092d-773d-4923-9b87-cd17ec95467d"/>
    <xsd:import namespace="139d88e2-d019-4407-bd8f-cea1b57be0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AutoKeyPoints" minOccurs="0"/>
                <xsd:element ref="ns2:MediaServiceKeyPoint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9e092d-773d-4923-9b87-cd17ec9546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Location" ma:index="11" nillable="true" ma:displayName="Location" ma:internalName="MediaServiceLocation"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AutoKeyPoints" ma:index="21" nillable="true" ma:displayName="MediaServiceAutoKeyPoints" ma:hidden="true" ma:internalName="MediaServiceAutoKeyPoints" ma:readOnly="true">
      <xsd:simpleType>
        <xsd:restriction base="dms:Note"/>
      </xsd:simpleType>
    </xsd:element>
    <xsd:element name="MediaServiceKeyPoints" ma:index="22" nillable="true" ma:displayName="KeyPoints" ma:internalName="MediaServiceKeyPoints" ma:readOnly="true">
      <xsd:simpleType>
        <xsd:restriction base="dms:Note">
          <xsd:maxLength value="255"/>
        </xsd:restriction>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39d88e2-d019-4407-bd8f-cea1b57be03c"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7708da74-78c2-412a-b01f-a4b1839fe6e7}" ma:internalName="TaxCatchAll" ma:showField="CatchAllData" ma:web="139d88e2-d019-4407-bd8f-cea1b57be0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C40306-D109-4B2A-9DA0-7B83B345CA33}">
  <ds:schemaRefs>
    <ds:schemaRef ds:uri="http://schemas.microsoft.com/office/2006/metadata/properties"/>
    <ds:schemaRef ds:uri="http://schemas.microsoft.com/office/infopath/2007/PartnerControls"/>
    <ds:schemaRef ds:uri="f59e092d-773d-4923-9b87-cd17ec95467d"/>
    <ds:schemaRef ds:uri="139d88e2-d019-4407-bd8f-cea1b57be03c"/>
  </ds:schemaRefs>
</ds:datastoreItem>
</file>

<file path=customXml/itemProps2.xml><?xml version="1.0" encoding="utf-8"?>
<ds:datastoreItem xmlns:ds="http://schemas.openxmlformats.org/officeDocument/2006/customXml" ds:itemID="{42F4F5FF-A43E-475E-B02E-7D30BF9A71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59e092d-773d-4923-9b87-cd17ec95467d"/>
    <ds:schemaRef ds:uri="139d88e2-d019-4407-bd8f-cea1b57be0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3F6DB29-E6A8-46E3-B5E2-5118F68C8BD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Ficha Avance</vt:lpstr>
      <vt:lpstr>Inf. Supervisión AFCJ</vt:lpstr>
      <vt:lpstr>Hoja1</vt:lpstr>
      <vt:lpstr>Control de pagos</vt:lpstr>
      <vt:lpstr>Datos</vt:lpstr>
      <vt:lpstr>'Control de pagos'!Área_de_impresión</vt:lpstr>
      <vt:lpstr>'Ficha Avance'!Área_de_impresión</vt:lpstr>
      <vt:lpstr>'Inf. Supervisión AFCJ'!Área_de_impresión</vt:lpstr>
      <vt:lpstr>'Ficha Avance'!Títulos_a_imprimir</vt:lpstr>
      <vt:lpstr>'Inf. Supervisión AFCJ'!Títulos_a_imprimir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escaner DEAJ procesos AL</dc:creator>
  <cp:keywords/>
  <dc:description/>
  <cp:lastModifiedBy>Ginna Maria Sanchez Puche</cp:lastModifiedBy>
  <cp:revision/>
  <dcterms:created xsi:type="dcterms:W3CDTF">2014-11-20T18:21:57Z</dcterms:created>
  <dcterms:modified xsi:type="dcterms:W3CDTF">2026-06-02T15:29:40Z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0x010100B549361F96B9BF4484B60F580AF07796</vt:lpwstr>
  </property>
  <property fmtid="{D5CDD505-2E9C-101B-9397-08002B2CF9AE}" pid="3" name="MediaServiceImageTags">
    <vt:lpwstr/>
  </property>
</Properties>
</file>