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aerocivil-my.sharepoint.com/personal/andresf_lopez_aerocivil_gov_co1/Documents/Documentos/Consultoria GLV/Rev 5 mayo/"/>
    </mc:Choice>
  </mc:AlternateContent>
  <xr:revisionPtr revIDLastSave="1" documentId="13_ncr:1_{74C7D38B-D39F-4B5F-A7A5-FC223ED9A0CA}" xr6:coauthVersionLast="47" xr6:coauthVersionMax="47" xr10:uidLastSave="{A4ED8BC8-B10D-45DC-A7D6-1557DEF02EED}"/>
  <bookViews>
    <workbookView xWindow="-120" yWindow="-120" windowWidth="29040" windowHeight="15720" xr2:uid="{F8D03F90-67C9-4D6C-A843-BDC892FAA9D6}"/>
  </bookViews>
  <sheets>
    <sheet name="OFERTA ECONOMICA" sheetId="3" r:id="rId1"/>
    <sheet name="PPTO OFICIAL CONSULTORIA" sheetId="1" r:id="rId2"/>
  </sheets>
  <definedNames>
    <definedName name="A_IMPRESIÓN_IM" localSheetId="0">#REF!</definedName>
    <definedName name="A_IMPRESIÓN_IM" localSheetId="1">#REF!</definedName>
    <definedName name="A_IMPRESIÓN_IM">#REF!</definedName>
    <definedName name="AD" localSheetId="0">#REF!</definedName>
    <definedName name="AD" localSheetId="1">#REF!</definedName>
    <definedName name="AD">#REF!</definedName>
    <definedName name="Área_de_Cantidades" localSheetId="0">#REF!</definedName>
    <definedName name="Área_de_Cantidades" localSheetId="1">#REF!</definedName>
    <definedName name="Área_de_Cantidades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'OFERTA ECONOMICA'!$B$1:$I$96</definedName>
    <definedName name="_xlnm.Print_Area" localSheetId="1">'PPTO OFICIAL CONSULTORIA'!$B$1:$I$96</definedName>
    <definedName name="ASES" localSheetId="0">#REF!</definedName>
    <definedName name="ASES" localSheetId="1">#REF!</definedName>
    <definedName name="ASES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DE_DATOS" localSheetId="0">#REF!</definedName>
    <definedName name="BASE_DE_DATOS" localSheetId="1">#REF!</definedName>
    <definedName name="BASE_DE_DATOS">#REF!</definedName>
    <definedName name="_xlnm.Database" localSheetId="0">#REF!</definedName>
    <definedName name="_xlnm.Database" localSheetId="1">#REF!</definedName>
    <definedName name="_xlnm.Database">#REF!</definedName>
    <definedName name="BuiltIn_Print_Area" localSheetId="0">#REF!</definedName>
    <definedName name="BuiltIn_Print_Area" localSheetId="1">#REF!</definedName>
    <definedName name="BuiltIn_Print_Area">#REF!</definedName>
    <definedName name="BuiltIn_Print_Area___0" localSheetId="0">#REF!</definedName>
    <definedName name="BuiltIn_Print_Area___0" localSheetId="1">#REF!</definedName>
    <definedName name="BuiltIn_Print_Area___0">#REF!</definedName>
    <definedName name="BuiltIn_Print_Titles" localSheetId="0">#REF!</definedName>
    <definedName name="BuiltIn_Print_Titles" localSheetId="1">#REF!</definedName>
    <definedName name="BuiltIn_Print_Titles">#REF!</definedName>
    <definedName name="CALCULO" localSheetId="0">#REF!</definedName>
    <definedName name="CALCULO" localSheetId="1">#REF!</definedName>
    <definedName name="CALCULO">#REF!</definedName>
    <definedName name="contrato" localSheetId="0">#REF!</definedName>
    <definedName name="contrato" localSheetId="1">#REF!</definedName>
    <definedName name="contrato">#REF!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RIT1" localSheetId="0">#REF!</definedName>
    <definedName name="CRIT1" localSheetId="1">#REF!</definedName>
    <definedName name="CRIT1">#REF!</definedName>
    <definedName name="Datos" localSheetId="0">#REF!</definedName>
    <definedName name="Datos" localSheetId="1">#REF!</definedName>
    <definedName name="Datos">#REF!</definedName>
    <definedName name="datos1" localSheetId="0">#REF!</definedName>
    <definedName name="datos1" localSheetId="1">#REF!</definedName>
    <definedName name="datos1">#REF!</definedName>
    <definedName name="datos2" localSheetId="0">#REF!</definedName>
    <definedName name="datos2" localSheetId="1">#REF!</definedName>
    <definedName name="datos2">#REF!</definedName>
    <definedName name="DATOS211111" localSheetId="0">#REF!</definedName>
    <definedName name="DATOS211111" localSheetId="1">#REF!</definedName>
    <definedName name="DATOS211111">#REF!</definedName>
    <definedName name="datos3" localSheetId="0">#REF!</definedName>
    <definedName name="datos3" localSheetId="1">#REF!</definedName>
    <definedName name="datos3">#REF!</definedName>
    <definedName name="DATOS8555555555555555555555555555" localSheetId="0">#REF!</definedName>
    <definedName name="DATOS8555555555555555555555555555" localSheetId="1">#REF!</definedName>
    <definedName name="DATOS8555555555555555555555555555">#REF!</definedName>
    <definedName name="DEPENDENCAS" localSheetId="0">#REF!</definedName>
    <definedName name="DEPENDENCAS" localSheetId="1">#REF!</definedName>
    <definedName name="DEPENDENCAS">#REF!</definedName>
    <definedName name="DFASDF" localSheetId="0">#REF!</definedName>
    <definedName name="DFASDF" localSheetId="1">#REF!</definedName>
    <definedName name="DFASDF">#REF!</definedName>
    <definedName name="Extracción_IM" localSheetId="0">#REF!</definedName>
    <definedName name="Extracción_IM" localSheetId="1">#REF!</definedName>
    <definedName name="Extracción_IM">#REF!</definedName>
    <definedName name="FF11261126" localSheetId="0">#REF!</definedName>
    <definedName name="FF11261126" localSheetId="1">#REF!</definedName>
    <definedName name="FF11261126">#REF!</definedName>
    <definedName name="FF1126112687" localSheetId="0">#REF!</definedName>
    <definedName name="FF1126112687" localSheetId="1">#REF!</definedName>
    <definedName name="FF1126112687">#REF!</definedName>
    <definedName name="FGGFRGRG" localSheetId="0">#REF!</definedName>
    <definedName name="FGGFRGRG" localSheetId="1">#REF!</definedName>
    <definedName name="FGGFRGRG">#REF!</definedName>
    <definedName name="FHGTRDHGT" localSheetId="0">#REF!</definedName>
    <definedName name="FHGTRDHGT" localSheetId="1">#REF!</definedName>
    <definedName name="FHGTRDHGT">#REF!</definedName>
    <definedName name="FSERFFSF" localSheetId="0">#REF!</definedName>
    <definedName name="FSERFFSF" localSheetId="1">#REF!</definedName>
    <definedName name="FSERFFSF">#REF!</definedName>
    <definedName name="GRGRG" localSheetId="0">#REF!</definedName>
    <definedName name="GRGRG" localSheetId="1">#REF!</definedName>
    <definedName name="GRGRG">#REF!</definedName>
    <definedName name="GVFDSVDSFGFFD" localSheetId="0">#REF!</definedName>
    <definedName name="GVFDSVDSFGFFD" localSheetId="1">#REF!</definedName>
    <definedName name="GVFDSVDSFGFFD">#REF!</definedName>
    <definedName name="HHGFHFGHF" localSheetId="0">#REF!</definedName>
    <definedName name="HHGFHFGHF" localSheetId="1">#REF!</definedName>
    <definedName name="HHGFHFGHF">#REF!</definedName>
    <definedName name="HHH" localSheetId="0">#REF!</definedName>
    <definedName name="HHH" localSheetId="1">#REF!</definedName>
    <definedName name="HHH">#REF!</definedName>
    <definedName name="HTHTHTH" localSheetId="0">#REF!</definedName>
    <definedName name="HTHTHTH" localSheetId="1">#REF!</definedName>
    <definedName name="HTHTHTH">#REF!</definedName>
    <definedName name="impresion" localSheetId="0">#REF!</definedName>
    <definedName name="impresion" localSheetId="1">#REF!</definedName>
    <definedName name="impresion">#REF!</definedName>
    <definedName name="inf" localSheetId="0">#REF!</definedName>
    <definedName name="inf" localSheetId="1">#REF!</definedName>
    <definedName name="inf">#REF!</definedName>
    <definedName name="kjk" localSheetId="0">#REF!</definedName>
    <definedName name="kjk" localSheetId="1">#REF!</definedName>
    <definedName name="kjk">#REF!</definedName>
    <definedName name="L.L.L.L" localSheetId="0">#REF!</definedName>
    <definedName name="L.L.L.L" localSheetId="1">#REF!</definedName>
    <definedName name="L.L.L.L">#REF!</definedName>
    <definedName name="Maquinaria" localSheetId="0">#REF!</definedName>
    <definedName name="Maquinaria" localSheetId="1">#REF!</definedName>
    <definedName name="Maquinaria">#REF!</definedName>
    <definedName name="NMH" localSheetId="0">#REF!</definedName>
    <definedName name="NMH" localSheetId="1">#REF!</definedName>
    <definedName name="NMH">#REF!</definedName>
    <definedName name="presup" localSheetId="0">#REF!</definedName>
    <definedName name="presup" localSheetId="1">#REF!</definedName>
    <definedName name="presup">#REF!</definedName>
    <definedName name="Print_Area_MI" localSheetId="0">#REF!</definedName>
    <definedName name="Print_Area_MI" localSheetId="1">#REF!</definedName>
    <definedName name="Print_Area_MI">#REF!</definedName>
    <definedName name="Print_Titles_MI" localSheetId="0">#REF!</definedName>
    <definedName name="Print_Titles_MI" localSheetId="1">#REF!</definedName>
    <definedName name="Print_Titles_MI">#REF!</definedName>
    <definedName name="REAJUSTE" localSheetId="0">#REF!</definedName>
    <definedName name="REAJUSTE" localSheetId="1">#REF!</definedName>
    <definedName name="REAJUSTE">#REF!</definedName>
    <definedName name="REAJUSTES" localSheetId="0">#REF!</definedName>
    <definedName name="REAJUSTES" localSheetId="1">#REF!</definedName>
    <definedName name="REAJUSTES">#REF!</definedName>
    <definedName name="RFEWFWEF" localSheetId="0">#REF!</definedName>
    <definedName name="RFEWFWEF" localSheetId="1">#REF!</definedName>
    <definedName name="RFEWFWEF">#REF!</definedName>
    <definedName name="RFRDSD" localSheetId="0">#REF!</definedName>
    <definedName name="RFRDSD" localSheetId="1">#REF!</definedName>
    <definedName name="RFRDSD">#REF!</definedName>
    <definedName name="rthgrhghg" localSheetId="0">#REF!</definedName>
    <definedName name="rthgrhghg" localSheetId="1">#REF!</definedName>
    <definedName name="rthgrhghg">#REF!</definedName>
    <definedName name="RTIGOTHRGUHTRGUHTRUGWRUG" localSheetId="0">#REF!</definedName>
    <definedName name="RTIGOTHRGUHTRGUHTRUGWRUG" localSheetId="1">#REF!</definedName>
    <definedName name="RTIGOTHRGUHTRGUHTRUGWRUG">#REF!</definedName>
    <definedName name="SALID1" localSheetId="0">#REF!</definedName>
    <definedName name="SALID1" localSheetId="1">#REF!</definedName>
    <definedName name="SALID1">#REF!</definedName>
    <definedName name="SFFG" localSheetId="0">#REF!</definedName>
    <definedName name="SFFG" localSheetId="1">#REF!</definedName>
    <definedName name="SFFG">#REF!</definedName>
    <definedName name="SHARED_FORMULA_21">#N/A</definedName>
    <definedName name="TabBL" localSheetId="0">#REF!</definedName>
    <definedName name="TabBL" localSheetId="1">#REF!</definedName>
    <definedName name="TabBL">#REF!</definedName>
    <definedName name="TabCIM" localSheetId="0">#REF!</definedName>
    <definedName name="TabCIM" localSheetId="1">#REF!</definedName>
    <definedName name="TabCIM">#REF!</definedName>
    <definedName name="TABLON" localSheetId="0">#REF!</definedName>
    <definedName name="TABLON" localSheetId="1">#REF!</definedName>
    <definedName name="TABLON">#REF!</definedName>
    <definedName name="THHTHT" localSheetId="0">#REF!</definedName>
    <definedName name="THHTHT" localSheetId="1">#REF!</definedName>
    <definedName name="THHTHT">#REF!</definedName>
    <definedName name="THTHT" localSheetId="0">#REF!</definedName>
    <definedName name="THTHT" localSheetId="1">#REF!</definedName>
    <definedName name="THTHT">#REF!</definedName>
    <definedName name="titu" localSheetId="0">#REF!</definedName>
    <definedName name="titu" localSheetId="1">#REF!</definedName>
    <definedName name="titu">#REF!</definedName>
    <definedName name="titu2" localSheetId="0">#REF!</definedName>
    <definedName name="titu2" localSheetId="1">#REF!</definedName>
    <definedName name="titu2">#REF!</definedName>
    <definedName name="_xlnm.Print_Titles">#N/A</definedName>
    <definedName name="TYRYRYU" localSheetId="0">#REF!</definedName>
    <definedName name="TYRYRYU" localSheetId="1">#REF!</definedName>
    <definedName name="TYRYRYU">#REF!</definedName>
    <definedName name="VolCIM" localSheetId="0">#REF!</definedName>
    <definedName name="VolCIM" localSheetId="1">#REF!</definedName>
    <definedName name="VolCIM">#REF!</definedName>
    <definedName name="VOLCIMBV" localSheetId="0">#REF!</definedName>
    <definedName name="VOLCIMBV" localSheetId="1">#REF!</definedName>
    <definedName name="VOLCIMBV">#REF!</definedName>
    <definedName name="VolCIMCE" localSheetId="0">#REF!</definedName>
    <definedName name="VolCIMCE" localSheetId="1">#REF!</definedName>
    <definedName name="VolCIMCE">#REF!</definedName>
    <definedName name="volcimrr" localSheetId="0">#REF!</definedName>
    <definedName name="volcimrr" localSheetId="1">#REF!</definedName>
    <definedName name="volcimrr">#REF!</definedName>
    <definedName name="VolCIMSE" localSheetId="0">#REF!</definedName>
    <definedName name="VolCIMSE" localSheetId="1">#REF!</definedName>
    <definedName name="VolCIMSE">#REF!</definedName>
    <definedName name="VOLCIMSE1" localSheetId="0">#REF!</definedName>
    <definedName name="VOLCIMSE1" localSheetId="1">#REF!</definedName>
    <definedName name="VOLCIMSE1">#REF!</definedName>
    <definedName name="WRWEFEF" localSheetId="0">#REF!</definedName>
    <definedName name="WRWEFEF" localSheetId="1">#REF!</definedName>
    <definedName name="WRWEFE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6" i="1" l="1"/>
  <c r="I83" i="3"/>
  <c r="I82" i="3"/>
  <c r="I81" i="3"/>
  <c r="I80" i="3"/>
  <c r="I75" i="3"/>
  <c r="I74" i="3"/>
  <c r="I66" i="3"/>
  <c r="I64" i="3"/>
  <c r="I56" i="3"/>
  <c r="I53" i="3"/>
  <c r="I52" i="3"/>
  <c r="I47" i="3"/>
  <c r="I45" i="3"/>
  <c r="I43" i="3"/>
  <c r="I42" i="3"/>
  <c r="I41" i="3"/>
  <c r="I40" i="3"/>
  <c r="I36" i="3"/>
  <c r="I35" i="3"/>
  <c r="I33" i="3"/>
  <c r="I28" i="3"/>
  <c r="C28" i="3"/>
  <c r="C27" i="3"/>
  <c r="I22" i="3"/>
  <c r="I21" i="3"/>
  <c r="I16" i="3"/>
  <c r="I15" i="3"/>
  <c r="I14" i="3"/>
  <c r="I84" i="3" l="1"/>
  <c r="I76" i="3"/>
  <c r="I60" i="3"/>
  <c r="I24" i="3"/>
  <c r="I26" i="3"/>
  <c r="I57" i="3"/>
  <c r="I55" i="3"/>
  <c r="I38" i="3"/>
  <c r="I39" i="3"/>
  <c r="I62" i="3"/>
  <c r="I48" i="3"/>
  <c r="I61" i="3"/>
  <c r="I59" i="3"/>
  <c r="I34" i="3"/>
  <c r="I54" i="3"/>
  <c r="I58" i="3"/>
  <c r="I23" i="3"/>
  <c r="I37" i="3"/>
  <c r="I82" i="1"/>
  <c r="I83" i="1"/>
  <c r="I67" i="3" l="1"/>
  <c r="I17" i="3"/>
  <c r="I81" i="1"/>
  <c r="I80" i="1"/>
  <c r="I75" i="1"/>
  <c r="E74" i="1"/>
  <c r="I74" i="1" s="1"/>
  <c r="E66" i="1"/>
  <c r="C27" i="1"/>
  <c r="E64" i="1"/>
  <c r="G53" i="1"/>
  <c r="G54" i="1" s="1"/>
  <c r="G55" i="1"/>
  <c r="G56" i="1" s="1"/>
  <c r="G57" i="1" s="1"/>
  <c r="G58" i="1" s="1"/>
  <c r="I43" i="1"/>
  <c r="I42" i="1"/>
  <c r="I41" i="1"/>
  <c r="G37" i="1"/>
  <c r="G38" i="1" s="1"/>
  <c r="I36" i="1"/>
  <c r="G45" i="1"/>
  <c r="I45" i="1" s="1"/>
  <c r="C28" i="1"/>
  <c r="G28" i="1"/>
  <c r="I28" i="1" s="1"/>
  <c r="I84" i="1" l="1"/>
  <c r="I18" i="3"/>
  <c r="I76" i="1"/>
  <c r="G59" i="1"/>
  <c r="G60" i="1" s="1"/>
  <c r="G61" i="1" s="1"/>
  <c r="G62" i="1" s="1"/>
  <c r="G47" i="1"/>
  <c r="I47" i="1" s="1"/>
  <c r="I33" i="1"/>
  <c r="G64" i="1"/>
  <c r="I64" i="1" s="1"/>
  <c r="G66" i="1"/>
  <c r="I66" i="1" s="1"/>
  <c r="G34" i="1"/>
  <c r="I34" i="1" s="1"/>
  <c r="I52" i="1"/>
  <c r="I38" i="1"/>
  <c r="G39" i="1"/>
  <c r="E55" i="1"/>
  <c r="I54" i="1"/>
  <c r="E56" i="1"/>
  <c r="G15" i="1"/>
  <c r="I37" i="1"/>
  <c r="I53" i="1"/>
  <c r="I14" i="1"/>
  <c r="I86" i="1" l="1"/>
  <c r="I20" i="3"/>
  <c r="I19" i="3"/>
  <c r="G35" i="1"/>
  <c r="I35" i="1" s="1"/>
  <c r="G16" i="1"/>
  <c r="I15" i="1"/>
  <c r="I39" i="1"/>
  <c r="I55" i="1"/>
  <c r="E57" i="1"/>
  <c r="E58" i="1"/>
  <c r="I29" i="3" l="1"/>
  <c r="I69" i="3" s="1"/>
  <c r="I40" i="1"/>
  <c r="I48" i="1" s="1"/>
  <c r="I57" i="1"/>
  <c r="E59" i="1"/>
  <c r="I58" i="1"/>
  <c r="I16" i="1"/>
  <c r="G17" i="1"/>
  <c r="E61" i="1" l="1"/>
  <c r="I61" i="1" s="1"/>
  <c r="I59" i="1"/>
  <c r="I17" i="1"/>
  <c r="G18" i="1"/>
  <c r="E62" i="1" l="1"/>
  <c r="I62" i="1" s="1"/>
  <c r="I60" i="1"/>
  <c r="I18" i="1"/>
  <c r="G19" i="1"/>
  <c r="I67" i="1" l="1"/>
  <c r="I19" i="1"/>
  <c r="G20" i="1"/>
  <c r="I20" i="1" l="1"/>
  <c r="I21" i="1" l="1"/>
  <c r="G22" i="1"/>
  <c r="G23" i="1" l="1"/>
  <c r="I22" i="1"/>
  <c r="I23" i="1" l="1"/>
  <c r="G24" i="1"/>
  <c r="I24" i="1" l="1"/>
  <c r="G26" i="1"/>
  <c r="I26" i="1" s="1"/>
  <c r="I29" i="1" l="1"/>
  <c r="I69" i="1" l="1"/>
  <c r="I88" i="1" s="1"/>
  <c r="I89" i="1" s="1"/>
  <c r="I90" i="1" s="1"/>
</calcChain>
</file>

<file path=xl/sharedStrings.xml><?xml version="1.0" encoding="utf-8"?>
<sst xmlns="http://schemas.openxmlformats.org/spreadsheetml/2006/main" count="310" uniqueCount="109">
  <si>
    <t>CONCURSO DE MERITOS No:</t>
  </si>
  <si>
    <t xml:space="preserve">FECHA: </t>
  </si>
  <si>
    <t>PRESUPUESTO OFICIAL</t>
  </si>
  <si>
    <t>PROPONENTE:</t>
  </si>
  <si>
    <t xml:space="preserve"> PRESUPUESTO OFICIAL CONSULTORÍA</t>
  </si>
  <si>
    <t xml:space="preserve">Nº </t>
  </si>
  <si>
    <t>DESCRIPCIÓN</t>
  </si>
  <si>
    <t>CANT</t>
  </si>
  <si>
    <t>DURACIÓN MESES</t>
  </si>
  <si>
    <t>% DEDICACIÓN</t>
  </si>
  <si>
    <t>F.M</t>
  </si>
  <si>
    <t>SALARIO</t>
  </si>
  <si>
    <t>TOTAL COSTOS</t>
  </si>
  <si>
    <t>ETAPA I: LEVANTAMIENTO, RECOPILACIÓN Y EVALUACIÓN DE INFORMACIÓN EXISTENTE</t>
  </si>
  <si>
    <t>PERSONAL PROFESIONAL</t>
  </si>
  <si>
    <t>1.1.1</t>
  </si>
  <si>
    <t>DIRECTOR DE ESTUDIOS Y DISEÑOS</t>
  </si>
  <si>
    <t>1.1.2</t>
  </si>
  <si>
    <t>ESPECIALISTA PAVIMENTOS</t>
  </si>
  <si>
    <t>1.1.3</t>
  </si>
  <si>
    <t xml:space="preserve">ESPECIALISTA EN GEOTECNIA </t>
  </si>
  <si>
    <t>1.1.4</t>
  </si>
  <si>
    <t>ESPECIALISTA EN DISEÑO GEOMETRICO</t>
  </si>
  <si>
    <t>1.1.5</t>
  </si>
  <si>
    <t>ESPECIALISTA EN HIDRAULICA</t>
  </si>
  <si>
    <t>1.1.6</t>
  </si>
  <si>
    <t>ESPECIALISTA ELÉCTRICO</t>
  </si>
  <si>
    <t>1.1.7</t>
  </si>
  <si>
    <t xml:space="preserve">ESPECIALISTA EN COSTOS Y PRESUPUESTOS </t>
  </si>
  <si>
    <t>1.1.9</t>
  </si>
  <si>
    <t>ESPECIALISTA BIM</t>
  </si>
  <si>
    <t>1.1.10</t>
  </si>
  <si>
    <t>PROFESIONAL EN ASEGURAMIENTO Y GESTIÓN DE LA CALIDAD</t>
  </si>
  <si>
    <t>1.1.11</t>
  </si>
  <si>
    <t>ESPECIALISTA AMBIENTAL</t>
  </si>
  <si>
    <t>1.1.12</t>
  </si>
  <si>
    <t>INGENIERO DE APOYO</t>
  </si>
  <si>
    <t>PERSONAL TÉCNICO</t>
  </si>
  <si>
    <t>1.1.17</t>
  </si>
  <si>
    <t>TOPÓGRAFO</t>
  </si>
  <si>
    <t>1.1.19</t>
  </si>
  <si>
    <t>ETAPA II: FORMULACIÓN DE  ALTERNATIVAS, ESTUDIOS Y DISEÑOS DE DETALLE DEFINITIVOS</t>
  </si>
  <si>
    <t>2.1.1</t>
  </si>
  <si>
    <t>2.1.2</t>
  </si>
  <si>
    <t>2.1.3</t>
  </si>
  <si>
    <t>2.1.4</t>
  </si>
  <si>
    <t>2.1.5</t>
  </si>
  <si>
    <t>2.1.6</t>
  </si>
  <si>
    <t>2.1.7</t>
  </si>
  <si>
    <t>2.1.9</t>
  </si>
  <si>
    <t>2.1.10</t>
  </si>
  <si>
    <t>2.1.11</t>
  </si>
  <si>
    <t>2.1.12</t>
  </si>
  <si>
    <t>2.1.17</t>
  </si>
  <si>
    <t xml:space="preserve">PERSONAL TÉCNICO AUXILIAR </t>
  </si>
  <si>
    <t>2.1.19</t>
  </si>
  <si>
    <t xml:space="preserve">CADENERO </t>
  </si>
  <si>
    <t>ETAPA III: AJUSTE, COMPLEMENTACIÓN DE ESTUDIOS Y DISEÑOS</t>
  </si>
  <si>
    <t>3.1.1</t>
  </si>
  <si>
    <t>3.1.2</t>
  </si>
  <si>
    <t>3.1.3</t>
  </si>
  <si>
    <t>3.1.4</t>
  </si>
  <si>
    <t>3.1.5</t>
  </si>
  <si>
    <t>3.1.6</t>
  </si>
  <si>
    <t>3.1.7</t>
  </si>
  <si>
    <t>3.1.9</t>
  </si>
  <si>
    <t>3.1.10</t>
  </si>
  <si>
    <t>3.1.11</t>
  </si>
  <si>
    <t>3.1.12</t>
  </si>
  <si>
    <t>3.1.17</t>
  </si>
  <si>
    <t>3.1.19</t>
  </si>
  <si>
    <t>CADENERO</t>
  </si>
  <si>
    <t>COSTOS INDIRECTOS  Y GASTOS REEMBOLSABLES</t>
  </si>
  <si>
    <t xml:space="preserve">COSTOS INDIRECTOS </t>
  </si>
  <si>
    <t>UND.</t>
  </si>
  <si>
    <t>VALOR</t>
  </si>
  <si>
    <t>4.1.1</t>
  </si>
  <si>
    <t>MES</t>
  </si>
  <si>
    <t>4.1.3</t>
  </si>
  <si>
    <t>COMUNICACIONES, SISTEMAS, EDICION DE INFORMES, PAPELERIA, PLANOS, MEDIO MAGNETICO, DOCUMENTOS Y COPIAS</t>
  </si>
  <si>
    <t>SUBTOTAL COSTOS INDIRECTOS</t>
  </si>
  <si>
    <t xml:space="preserve">  GASTOS REEMBOLSABLES</t>
  </si>
  <si>
    <t>4.2.1</t>
  </si>
  <si>
    <t xml:space="preserve">ENSAYOS DE LABORATORIOS PARA PISTA </t>
  </si>
  <si>
    <t>BMA</t>
  </si>
  <si>
    <t>SEGÚN COMPROBANTES</t>
  </si>
  <si>
    <t>4.2.2</t>
  </si>
  <si>
    <t>ENSAYOS DE LABORATORIOS PARA PLATAFORMA</t>
  </si>
  <si>
    <t>4.2.3</t>
  </si>
  <si>
    <t>ENSAYOS DE LABORATORIOS PARA CALLE DE RODAJE</t>
  </si>
  <si>
    <t>4.2.4</t>
  </si>
  <si>
    <t>GASTOS DE DESPLAZAMIENTO</t>
  </si>
  <si>
    <t>SUBTOTAL GASTOS REEMBOLSABLES</t>
  </si>
  <si>
    <t>SUBTOTAL COSTOS INDIRECTOS Y  GASTOS REEMBOLSABLES</t>
  </si>
  <si>
    <t>TOTAL COSTOS CONSULTORÍA</t>
  </si>
  <si>
    <t>IVA SOBRE TOTAL 19%</t>
  </si>
  <si>
    <t>TOTAL  CONSULTORÍA</t>
  </si>
  <si>
    <t xml:space="preserve">% Dedicación : Porcentaje promedio de dedicación de cada uno de los profesionales que se propone para la ejecución del contrato de Consultoría.. El porcentaje máximo de 100% esta asignado a la persona que se dedicará de tiempo completo. </t>
  </si>
  <si>
    <t>Salario : Pago mensual de los profesionales de la Consultoría. El contratista se obliga a pagar el salario presentado en la oferta, durante el tiempo de ejecución del contrato de Consultoría..</t>
  </si>
  <si>
    <t xml:space="preserve">Factor multiplicador: Comprende las prestaciones sociales, horas extras, honorarios y demás gastos/costos indirectos y/o adicionales. </t>
  </si>
  <si>
    <t>Gastos de dsplazamiento=  Se pagaran de acuerdo a los Comprobantes que se presenten mensualmente, soportados con facturas y pagos.</t>
  </si>
  <si>
    <r>
      <rPr>
        <b/>
        <sz val="12"/>
        <color theme="1"/>
        <rFont val="Arial"/>
        <family val="2"/>
      </rPr>
      <t>Nota:</t>
    </r>
    <r>
      <rPr>
        <sz val="12"/>
        <color theme="1"/>
        <rFont val="Arial"/>
        <family val="2"/>
      </rPr>
      <t xml:space="preserve"> El Personal con dedicacion 100 %  debe residir en el lugar de ejecución de la obra, so pena de incurrir en falta grave a sus obligaciones, con la consecuente aplicación de las sanciones establecidas contractualmente.</t>
    </r>
  </si>
  <si>
    <t>PERSONAL AUXILIAR TÉCNICO</t>
  </si>
  <si>
    <t>EQUIPO COMPLETO DE TOPOGRAFÍA Y GEORREFERENCIACIÓN</t>
  </si>
  <si>
    <t>ESTUDIOS Y DISEÑOS PARA EL MEJORAMIENTO DE PISTA, PLATAFORMA, CARCAMO Y CONSTRUCCIÓN DE LA CALLE DE RODAJE INCLUYENDO AYUDAS VISUALES PARA EL AEROPUERTO GUILLERMO LEON VALENCIA</t>
  </si>
  <si>
    <t>SUBTOTAL DE PRODUCTOS DE RESULTADO DE LA ETAPA I</t>
  </si>
  <si>
    <t>SUBTOTAL DE PRODUCTOS DE RESULTADO DE LA ETAPA II</t>
  </si>
  <si>
    <t>SUBTOTAL COSTOS DE LOS PRODUCTOS ETAPA I (+) ETAPA II (+) ETAPA III</t>
  </si>
  <si>
    <t>SUBTOTAL DE PRODUCTOS DE RESULTADO DE LA ETAPA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</si>
</sst>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0.0"/>
    <numFmt numFmtId="168" formatCode="_(&quot;$&quot;\ * #,##0.0_);_(&quot;$&quot;\ * \(#,##0.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4"/>
      <color theme="1"/>
      <name val="Arial"/>
      <family val="2"/>
    </font>
    <font>
      <sz val="11"/>
      <color rgb="FFFFFF00"/>
      <name val="Arial"/>
      <family val="2"/>
    </font>
    <font>
      <b/>
      <sz val="12"/>
      <color theme="0"/>
      <name val="Arial"/>
      <family val="2"/>
    </font>
    <font>
      <sz val="28"/>
      <color theme="1"/>
      <name val="Calibri"/>
      <family val="2"/>
      <scheme val="minor"/>
    </font>
    <font>
      <sz val="50"/>
      <color theme="1"/>
      <name val="Arial"/>
      <family val="2"/>
    </font>
    <font>
      <b/>
      <sz val="50"/>
      <color theme="1"/>
      <name val="Arial"/>
      <family val="2"/>
    </font>
    <font>
      <sz val="50"/>
      <color rgb="FFFFFF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5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2" fontId="2" fillId="2" borderId="0" xfId="3" applyNumberFormat="1" applyFont="1" applyFill="1"/>
    <xf numFmtId="0" fontId="2" fillId="0" borderId="0" xfId="5" applyFont="1"/>
    <xf numFmtId="0" fontId="6" fillId="5" borderId="21" xfId="5" applyFont="1" applyFill="1" applyBorder="1" applyAlignment="1">
      <alignment horizontal="center" vertical="center" wrapText="1"/>
    </xf>
    <xf numFmtId="0" fontId="6" fillId="5" borderId="11" xfId="5" applyFont="1" applyFill="1" applyBorder="1" applyAlignment="1">
      <alignment horizontal="left" vertical="center" wrapText="1"/>
    </xf>
    <xf numFmtId="0" fontId="7" fillId="5" borderId="11" xfId="5" applyFont="1" applyFill="1" applyBorder="1" applyAlignment="1">
      <alignment horizontal="center" vertical="center" wrapText="1"/>
    </xf>
    <xf numFmtId="2" fontId="7" fillId="5" borderId="11" xfId="6" applyNumberFormat="1" applyFont="1" applyFill="1" applyBorder="1" applyAlignment="1">
      <alignment horizontal="center" vertical="center" wrapText="1"/>
    </xf>
    <xf numFmtId="9" fontId="7" fillId="5" borderId="11" xfId="7" applyNumberFormat="1" applyFont="1" applyFill="1" applyBorder="1" applyAlignment="1">
      <alignment horizontal="center" vertical="center" wrapText="1"/>
    </xf>
    <xf numFmtId="165" fontId="8" fillId="5" borderId="11" xfId="8" applyFont="1" applyFill="1" applyBorder="1" applyAlignment="1">
      <alignment vertical="center" wrapText="1"/>
    </xf>
    <xf numFmtId="165" fontId="7" fillId="5" borderId="12" xfId="8" applyFont="1" applyFill="1" applyBorder="1" applyAlignment="1">
      <alignment vertical="center" wrapText="1"/>
    </xf>
    <xf numFmtId="0" fontId="6" fillId="2" borderId="22" xfId="5" applyFont="1" applyFill="1" applyBorder="1" applyAlignment="1">
      <alignment horizontal="center" vertical="center" wrapText="1"/>
    </xf>
    <xf numFmtId="0" fontId="6" fillId="2" borderId="24" xfId="5" applyFont="1" applyFill="1" applyBorder="1" applyAlignment="1">
      <alignment horizontal="center" vertical="center" wrapText="1"/>
    </xf>
    <xf numFmtId="10" fontId="6" fillId="2" borderId="24" xfId="5" applyNumberFormat="1" applyFont="1" applyFill="1" applyBorder="1" applyAlignment="1">
      <alignment horizontal="center" vertical="center" wrapText="1"/>
    </xf>
    <xf numFmtId="10" fontId="6" fillId="0" borderId="24" xfId="5" applyNumberFormat="1" applyFont="1" applyBorder="1" applyAlignment="1">
      <alignment horizontal="center" vertical="center" wrapText="1"/>
    </xf>
    <xf numFmtId="165" fontId="6" fillId="2" borderId="3" xfId="5" applyNumberFormat="1" applyFont="1" applyFill="1" applyBorder="1" applyAlignment="1">
      <alignment horizontal="center" vertical="center" wrapText="1"/>
    </xf>
    <xf numFmtId="165" fontId="6" fillId="2" borderId="25" xfId="5" applyNumberFormat="1" applyFont="1" applyFill="1" applyBorder="1" applyAlignment="1">
      <alignment horizontal="center" vertical="center" wrapText="1"/>
    </xf>
    <xf numFmtId="0" fontId="2" fillId="5" borderId="0" xfId="0" applyFont="1" applyFill="1"/>
    <xf numFmtId="0" fontId="7" fillId="5" borderId="26" xfId="0" applyFont="1" applyFill="1" applyBorder="1" applyAlignment="1">
      <alignment horizontal="center" vertical="center" wrapText="1"/>
    </xf>
    <xf numFmtId="2" fontId="7" fillId="5" borderId="0" xfId="6" applyNumberFormat="1" applyFont="1" applyFill="1" applyBorder="1" applyAlignment="1">
      <alignment horizontal="center" vertical="center" wrapText="1"/>
    </xf>
    <xf numFmtId="9" fontId="7" fillId="5" borderId="0" xfId="7" applyNumberFormat="1" applyFont="1" applyFill="1" applyBorder="1" applyAlignment="1">
      <alignment horizontal="center" vertical="center" wrapText="1"/>
    </xf>
    <xf numFmtId="165" fontId="8" fillId="5" borderId="0" xfId="8" applyFont="1" applyFill="1" applyBorder="1" applyAlignment="1">
      <alignment vertical="center" wrapText="1"/>
    </xf>
    <xf numFmtId="2" fontId="7" fillId="5" borderId="0" xfId="7" applyNumberFormat="1" applyFont="1" applyFill="1" applyBorder="1" applyAlignment="1">
      <alignment horizontal="center" vertical="center" wrapText="1"/>
    </xf>
    <xf numFmtId="165" fontId="7" fillId="5" borderId="9" xfId="8" applyFont="1" applyFill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166" fontId="7" fillId="0" borderId="7" xfId="0" quotePrefix="1" applyNumberFormat="1" applyFont="1" applyBorder="1" applyAlignment="1">
      <alignment horizontal="left" vertical="center" wrapText="1"/>
    </xf>
    <xf numFmtId="0" fontId="7" fillId="2" borderId="7" xfId="0" applyFont="1" applyFill="1" applyBorder="1" applyAlignment="1">
      <alignment horizontal="center" vertical="center" wrapText="1"/>
    </xf>
    <xf numFmtId="2" fontId="8" fillId="0" borderId="7" xfId="6" applyNumberFormat="1" applyFont="1" applyFill="1" applyBorder="1" applyAlignment="1">
      <alignment horizontal="center" vertical="center" wrapText="1"/>
    </xf>
    <xf numFmtId="2" fontId="7" fillId="2" borderId="7" xfId="7" applyNumberFormat="1" applyFont="1" applyFill="1" applyBorder="1" applyAlignment="1">
      <alignment horizontal="center" vertical="center" wrapText="1"/>
    </xf>
    <xf numFmtId="165" fontId="7" fillId="0" borderId="16" xfId="8" applyFont="1" applyFill="1" applyBorder="1" applyAlignment="1">
      <alignment vertical="center" wrapText="1"/>
    </xf>
    <xf numFmtId="166" fontId="2" fillId="0" borderId="0" xfId="8" applyNumberFormat="1" applyFont="1"/>
    <xf numFmtId="166" fontId="8" fillId="0" borderId="7" xfId="0" quotePrefix="1" applyNumberFormat="1" applyFont="1" applyBorder="1" applyAlignment="1">
      <alignment horizontal="left" vertical="center" wrapText="1"/>
    </xf>
    <xf numFmtId="2" fontId="8" fillId="5" borderId="0" xfId="6" applyNumberFormat="1" applyFont="1" applyFill="1" applyBorder="1" applyAlignment="1">
      <alignment horizontal="center" vertical="center" wrapText="1"/>
    </xf>
    <xf numFmtId="9" fontId="8" fillId="5" borderId="0" xfId="7" applyNumberFormat="1" applyFont="1" applyFill="1" applyBorder="1" applyAlignment="1">
      <alignment horizontal="center" vertical="center" wrapText="1"/>
    </xf>
    <xf numFmtId="2" fontId="8" fillId="5" borderId="0" xfId="7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10" fontId="8" fillId="0" borderId="7" xfId="7" applyNumberFormat="1" applyFont="1" applyFill="1" applyBorder="1" applyAlignment="1">
      <alignment horizontal="center" vertical="center" wrapText="1"/>
    </xf>
    <xf numFmtId="2" fontId="8" fillId="2" borderId="7" xfId="7" applyNumberFormat="1" applyFont="1" applyFill="1" applyBorder="1" applyAlignment="1">
      <alignment horizontal="center" vertical="center" wrapText="1"/>
    </xf>
    <xf numFmtId="165" fontId="8" fillId="2" borderId="7" xfId="8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2" fontId="7" fillId="0" borderId="7" xfId="6" applyNumberFormat="1" applyFont="1" applyFill="1" applyBorder="1" applyAlignment="1">
      <alignment horizontal="center" vertical="center" wrapText="1"/>
    </xf>
    <xf numFmtId="165" fontId="2" fillId="0" borderId="0" xfId="8" applyFont="1"/>
    <xf numFmtId="10" fontId="7" fillId="0" borderId="7" xfId="7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5" borderId="29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2" fontId="7" fillId="5" borderId="14" xfId="6" applyNumberFormat="1" applyFont="1" applyFill="1" applyBorder="1" applyAlignment="1">
      <alignment horizontal="center" vertical="center" wrapText="1"/>
    </xf>
    <xf numFmtId="9" fontId="7" fillId="5" borderId="14" xfId="7" applyNumberFormat="1" applyFont="1" applyFill="1" applyBorder="1" applyAlignment="1">
      <alignment horizontal="center" vertical="center" wrapText="1"/>
    </xf>
    <xf numFmtId="165" fontId="8" fillId="5" borderId="14" xfId="8" applyFont="1" applyFill="1" applyBorder="1" applyAlignment="1">
      <alignment vertical="center" wrapText="1"/>
    </xf>
    <xf numFmtId="2" fontId="7" fillId="5" borderId="14" xfId="7" applyNumberFormat="1" applyFont="1" applyFill="1" applyBorder="1" applyAlignment="1">
      <alignment horizontal="center" vertical="center" wrapText="1"/>
    </xf>
    <xf numFmtId="165" fontId="7" fillId="5" borderId="30" xfId="8" applyFont="1" applyFill="1" applyBorder="1" applyAlignment="1">
      <alignment vertical="center" wrapText="1"/>
    </xf>
    <xf numFmtId="0" fontId="6" fillId="2" borderId="6" xfId="5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justify" vertical="center" wrapTex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vertical="center" wrapText="1"/>
    </xf>
    <xf numFmtId="10" fontId="6" fillId="0" borderId="7" xfId="5" applyNumberFormat="1" applyFont="1" applyBorder="1" applyAlignment="1">
      <alignment horizontal="center" vertical="center" wrapText="1"/>
    </xf>
    <xf numFmtId="165" fontId="6" fillId="2" borderId="16" xfId="5" applyNumberFormat="1" applyFont="1" applyFill="1" applyBorder="1" applyAlignment="1">
      <alignment horizontal="center" vertical="center" wrapText="1"/>
    </xf>
    <xf numFmtId="167" fontId="7" fillId="0" borderId="27" xfId="5" applyNumberFormat="1" applyFont="1" applyBorder="1" applyAlignment="1">
      <alignment horizontal="center" vertical="center" wrapText="1"/>
    </xf>
    <xf numFmtId="0" fontId="7" fillId="2" borderId="31" xfId="5" applyFont="1" applyFill="1" applyBorder="1" applyAlignment="1">
      <alignment horizontal="justify" vertical="center" wrapText="1"/>
    </xf>
    <xf numFmtId="0" fontId="7" fillId="2" borderId="23" xfId="5" applyFont="1" applyFill="1" applyBorder="1" applyAlignment="1">
      <alignment horizontal="center" vertical="center" wrapText="1"/>
    </xf>
    <xf numFmtId="9" fontId="7" fillId="0" borderId="7" xfId="3" applyFont="1" applyFill="1" applyBorder="1" applyAlignment="1">
      <alignment horizontal="center" vertical="center" wrapText="1"/>
    </xf>
    <xf numFmtId="165" fontId="8" fillId="2" borderId="23" xfId="8" applyFont="1" applyFill="1" applyBorder="1" applyAlignment="1">
      <alignment horizontal="center" vertical="center" wrapText="1"/>
    </xf>
    <xf numFmtId="165" fontId="7" fillId="0" borderId="16" xfId="8" applyFont="1" applyFill="1" applyBorder="1" applyAlignment="1">
      <alignment horizontal="right" vertical="center" wrapText="1"/>
    </xf>
    <xf numFmtId="166" fontId="2" fillId="0" borderId="0" xfId="5" applyNumberFormat="1" applyFont="1"/>
    <xf numFmtId="165" fontId="8" fillId="0" borderId="23" xfId="8" applyFont="1" applyFill="1" applyBorder="1" applyAlignment="1">
      <alignment horizontal="center" vertical="center" wrapText="1"/>
    </xf>
    <xf numFmtId="165" fontId="6" fillId="5" borderId="16" xfId="8" applyFont="1" applyFill="1" applyBorder="1" applyAlignment="1">
      <alignment vertical="center" wrapText="1"/>
    </xf>
    <xf numFmtId="0" fontId="6" fillId="0" borderId="7" xfId="5" applyFont="1" applyBorder="1" applyAlignment="1">
      <alignment horizontal="center" vertical="center" wrapText="1"/>
    </xf>
    <xf numFmtId="0" fontId="7" fillId="0" borderId="7" xfId="5" applyFont="1" applyBorder="1" applyAlignment="1">
      <alignment horizontal="center" vertical="center" wrapText="1"/>
    </xf>
    <xf numFmtId="165" fontId="8" fillId="0" borderId="7" xfId="8" applyFont="1" applyFill="1" applyBorder="1" applyAlignment="1">
      <alignment horizontal="center" vertical="center" wrapText="1"/>
    </xf>
    <xf numFmtId="0" fontId="2" fillId="2" borderId="0" xfId="5" applyFont="1" applyFill="1"/>
    <xf numFmtId="0" fontId="2" fillId="8" borderId="0" xfId="5" applyFont="1" applyFill="1"/>
    <xf numFmtId="166" fontId="3" fillId="5" borderId="0" xfId="5" applyNumberFormat="1" applyFont="1" applyFill="1"/>
    <xf numFmtId="0" fontId="2" fillId="5" borderId="0" xfId="5" applyFont="1" applyFill="1"/>
    <xf numFmtId="0" fontId="9" fillId="0" borderId="0" xfId="0" applyFont="1"/>
    <xf numFmtId="168" fontId="9" fillId="0" borderId="0" xfId="0" applyNumberFormat="1" applyFont="1"/>
    <xf numFmtId="0" fontId="6" fillId="2" borderId="2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5" fontId="6" fillId="0" borderId="34" xfId="8" applyFont="1" applyBorder="1" applyAlignment="1">
      <alignment vertical="center" wrapText="1"/>
    </xf>
    <xf numFmtId="44" fontId="2" fillId="0" borderId="0" xfId="0" applyNumberFormat="1" applyFont="1"/>
    <xf numFmtId="10" fontId="2" fillId="0" borderId="0" xfId="3" applyNumberFormat="1" applyFont="1"/>
    <xf numFmtId="0" fontId="7" fillId="2" borderId="26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165" fontId="6" fillId="0" borderId="9" xfId="8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3" applyNumberFormat="1" applyFont="1"/>
    <xf numFmtId="41" fontId="2" fillId="8" borderId="0" xfId="1" applyFont="1" applyFill="1"/>
    <xf numFmtId="2" fontId="10" fillId="8" borderId="0" xfId="3" applyNumberFormat="1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6" fillId="5" borderId="36" xfId="5" applyFont="1" applyFill="1" applyBorder="1" applyAlignment="1">
      <alignment horizontal="center" vertical="center" wrapText="1"/>
    </xf>
    <xf numFmtId="0" fontId="6" fillId="5" borderId="0" xfId="5" applyFont="1" applyFill="1" applyBorder="1" applyAlignment="1">
      <alignment horizontal="left" vertical="center" wrapText="1"/>
    </xf>
    <xf numFmtId="0" fontId="7" fillId="5" borderId="0" xfId="5" applyFont="1" applyFill="1" applyBorder="1" applyAlignment="1">
      <alignment horizontal="center" vertical="center" wrapText="1"/>
    </xf>
    <xf numFmtId="0" fontId="6" fillId="2" borderId="24" xfId="5" applyFont="1" applyFill="1" applyBorder="1" applyAlignment="1">
      <alignment horizontal="justify" vertical="center" wrapText="1"/>
    </xf>
    <xf numFmtId="0" fontId="6" fillId="5" borderId="6" xfId="5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6" fillId="6" borderId="6" xfId="5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9" fontId="7" fillId="0" borderId="7" xfId="9" applyFont="1" applyBorder="1" applyAlignment="1">
      <alignment horizontal="center" vertical="center" wrapText="1"/>
    </xf>
    <xf numFmtId="165" fontId="7" fillId="0" borderId="7" xfId="8" applyFont="1" applyBorder="1" applyAlignment="1">
      <alignment vertical="center" wrapText="1"/>
    </xf>
    <xf numFmtId="9" fontId="7" fillId="0" borderId="7" xfId="9" applyFont="1" applyFill="1" applyBorder="1" applyAlignment="1">
      <alignment horizontal="left" vertical="center"/>
    </xf>
    <xf numFmtId="165" fontId="7" fillId="0" borderId="7" xfId="8" applyFont="1" applyFill="1" applyBorder="1" applyAlignment="1">
      <alignment vertical="center" wrapText="1"/>
    </xf>
    <xf numFmtId="9" fontId="7" fillId="0" borderId="7" xfId="9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vertical="center"/>
    </xf>
    <xf numFmtId="0" fontId="5" fillId="5" borderId="14" xfId="0" applyFont="1" applyFill="1" applyBorder="1" applyAlignment="1">
      <alignment vertical="center"/>
    </xf>
    <xf numFmtId="165" fontId="6" fillId="12" borderId="16" xfId="2" applyNumberFormat="1" applyFont="1" applyFill="1" applyBorder="1" applyAlignment="1">
      <alignment vertical="center"/>
    </xf>
    <xf numFmtId="44" fontId="12" fillId="0" borderId="0" xfId="10" applyFont="1"/>
    <xf numFmtId="0" fontId="13" fillId="2" borderId="0" xfId="0" applyFont="1" applyFill="1"/>
    <xf numFmtId="0" fontId="13" fillId="0" borderId="0" xfId="0" applyFont="1"/>
    <xf numFmtId="0" fontId="13" fillId="0" borderId="0" xfId="5" applyFont="1"/>
    <xf numFmtId="44" fontId="13" fillId="0" borderId="0" xfId="0" applyNumberFormat="1" applyFont="1"/>
    <xf numFmtId="165" fontId="13" fillId="0" borderId="0" xfId="0" applyNumberFormat="1" applyFont="1"/>
    <xf numFmtId="44" fontId="13" fillId="5" borderId="0" xfId="10" applyFont="1" applyFill="1"/>
    <xf numFmtId="44" fontId="13" fillId="5" borderId="0" xfId="0" applyNumberFormat="1" applyFont="1" applyFill="1"/>
    <xf numFmtId="166" fontId="13" fillId="0" borderId="0" xfId="8" applyNumberFormat="1" applyFont="1"/>
    <xf numFmtId="0" fontId="13" fillId="5" borderId="0" xfId="0" applyFont="1" applyFill="1"/>
    <xf numFmtId="165" fontId="13" fillId="0" borderId="0" xfId="8" applyFont="1"/>
    <xf numFmtId="0" fontId="14" fillId="0" borderId="0" xfId="0" applyFont="1" applyAlignment="1">
      <alignment vertical="center"/>
    </xf>
    <xf numFmtId="166" fontId="13" fillId="0" borderId="0" xfId="5" applyNumberFormat="1" applyFont="1"/>
    <xf numFmtId="166" fontId="14" fillId="5" borderId="0" xfId="5" applyNumberFormat="1" applyFont="1" applyFill="1"/>
    <xf numFmtId="0" fontId="14" fillId="0" borderId="0" xfId="0" applyFont="1"/>
    <xf numFmtId="10" fontId="13" fillId="0" borderId="0" xfId="3" applyNumberFormat="1" applyFont="1"/>
    <xf numFmtId="0" fontId="15" fillId="8" borderId="0" xfId="0" applyFont="1" applyFill="1" applyAlignment="1">
      <alignment horizontal="center" vertical="center"/>
    </xf>
    <xf numFmtId="3" fontId="2" fillId="0" borderId="0" xfId="0" applyNumberFormat="1" applyFont="1"/>
    <xf numFmtId="44" fontId="2" fillId="2" borderId="0" xfId="0" applyNumberFormat="1" applyFont="1" applyFill="1"/>
    <xf numFmtId="2" fontId="7" fillId="0" borderId="23" xfId="6" applyNumberFormat="1" applyFont="1" applyFill="1" applyBorder="1" applyAlignment="1">
      <alignment horizontal="center" vertical="center" wrapText="1"/>
    </xf>
    <xf numFmtId="9" fontId="7" fillId="0" borderId="23" xfId="3" applyFont="1" applyFill="1" applyBorder="1" applyAlignment="1">
      <alignment horizontal="center" vertical="center" wrapText="1"/>
    </xf>
    <xf numFmtId="165" fontId="7" fillId="0" borderId="28" xfId="8" applyFont="1" applyFill="1" applyBorder="1" applyAlignment="1">
      <alignment horizontal="right" vertical="center" wrapText="1"/>
    </xf>
    <xf numFmtId="165" fontId="6" fillId="0" borderId="7" xfId="8" applyFont="1" applyFill="1" applyBorder="1" applyAlignment="1">
      <alignment vertical="center" wrapText="1"/>
    </xf>
    <xf numFmtId="0" fontId="7" fillId="0" borderId="23" xfId="5" applyFont="1" applyBorder="1" applyAlignment="1">
      <alignment horizontal="center" vertical="center" wrapText="1"/>
    </xf>
    <xf numFmtId="165" fontId="8" fillId="0" borderId="40" xfId="8" applyFont="1" applyFill="1" applyBorder="1" applyAlignment="1">
      <alignment horizontal="center" vertical="center" wrapText="1"/>
    </xf>
    <xf numFmtId="165" fontId="6" fillId="7" borderId="41" xfId="8" applyFont="1" applyFill="1" applyBorder="1" applyAlignment="1">
      <alignment vertical="center" wrapText="1"/>
    </xf>
    <xf numFmtId="165" fontId="6" fillId="9" borderId="7" xfId="8" applyFont="1" applyFill="1" applyBorder="1" applyAlignment="1">
      <alignment vertical="center" wrapText="1"/>
    </xf>
    <xf numFmtId="165" fontId="6" fillId="10" borderId="35" xfId="8" applyFont="1" applyFill="1" applyBorder="1" applyAlignment="1">
      <alignment vertical="center"/>
    </xf>
    <xf numFmtId="165" fontId="6" fillId="11" borderId="16" xfId="8" applyFont="1" applyFill="1" applyBorder="1" applyAlignment="1">
      <alignment vertical="center"/>
    </xf>
    <xf numFmtId="0" fontId="7" fillId="0" borderId="32" xfId="5" quotePrefix="1" applyFont="1" applyBorder="1" applyAlignment="1">
      <alignment horizontal="justify" vertical="center" wrapText="1"/>
    </xf>
    <xf numFmtId="0" fontId="7" fillId="0" borderId="33" xfId="5" quotePrefix="1" applyFont="1" applyBorder="1" applyAlignment="1">
      <alignment horizontal="justify" vertical="center" wrapText="1"/>
    </xf>
    <xf numFmtId="4" fontId="6" fillId="11" borderId="6" xfId="0" applyNumberFormat="1" applyFont="1" applyFill="1" applyBorder="1" applyAlignment="1">
      <alignment horizontal="center" vertical="center" wrapText="1"/>
    </xf>
    <xf numFmtId="4" fontId="6" fillId="11" borderId="7" xfId="0" applyNumberFormat="1" applyFont="1" applyFill="1" applyBorder="1" applyAlignment="1">
      <alignment horizontal="center" vertical="center" wrapText="1"/>
    </xf>
    <xf numFmtId="0" fontId="6" fillId="12" borderId="6" xfId="0" applyFont="1" applyFill="1" applyBorder="1" applyAlignment="1">
      <alignment horizontal="center" vertical="center" wrapText="1"/>
    </xf>
    <xf numFmtId="0" fontId="6" fillId="12" borderId="7" xfId="0" applyFont="1" applyFill="1" applyBorder="1" applyAlignment="1">
      <alignment horizontal="center" vertical="center" wrapText="1"/>
    </xf>
    <xf numFmtId="0" fontId="7" fillId="0" borderId="26" xfId="0" quotePrefix="1" applyFont="1" applyBorder="1" applyAlignment="1">
      <alignment horizontal="justify" vertical="center" wrapText="1"/>
    </xf>
    <xf numFmtId="0" fontId="7" fillId="0" borderId="0" xfId="0" quotePrefix="1" applyFont="1" applyAlignment="1">
      <alignment horizontal="justify" vertical="center" wrapText="1"/>
    </xf>
    <xf numFmtId="0" fontId="8" fillId="2" borderId="26" xfId="0" quotePrefix="1" applyFont="1" applyFill="1" applyBorder="1" applyAlignment="1">
      <alignment horizontal="justify" vertical="center" wrapText="1"/>
    </xf>
    <xf numFmtId="0" fontId="8" fillId="2" borderId="0" xfId="0" quotePrefix="1" applyFont="1" applyFill="1" applyAlignment="1">
      <alignment horizontal="justify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right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5" fillId="4" borderId="20" xfId="4" applyFont="1" applyFill="1" applyBorder="1" applyAlignment="1">
      <alignment horizontal="center" vertical="center" wrapText="1"/>
    </xf>
    <xf numFmtId="0" fontId="5" fillId="4" borderId="11" xfId="4" applyFont="1" applyFill="1" applyBorder="1" applyAlignment="1">
      <alignment horizontal="center" vertical="center" wrapText="1"/>
    </xf>
    <xf numFmtId="0" fontId="5" fillId="4" borderId="12" xfId="4" applyFont="1" applyFill="1" applyBorder="1" applyAlignment="1">
      <alignment horizontal="center" vertical="center" wrapText="1"/>
    </xf>
    <xf numFmtId="0" fontId="6" fillId="5" borderId="13" xfId="5" applyFont="1" applyFill="1" applyBorder="1" applyAlignment="1">
      <alignment horizontal="left" vertical="center" wrapText="1"/>
    </xf>
    <xf numFmtId="0" fontId="6" fillId="5" borderId="14" xfId="5" applyFont="1" applyFill="1" applyBorder="1" applyAlignment="1">
      <alignment horizontal="left" vertical="center" wrapText="1"/>
    </xf>
    <xf numFmtId="0" fontId="6" fillId="5" borderId="15" xfId="5" applyFont="1" applyFill="1" applyBorder="1" applyAlignment="1">
      <alignment horizontal="left" vertical="center" wrapText="1"/>
    </xf>
    <xf numFmtId="166" fontId="5" fillId="5" borderId="13" xfId="0" quotePrefix="1" applyNumberFormat="1" applyFont="1" applyFill="1" applyBorder="1" applyAlignment="1">
      <alignment horizontal="left" vertical="center" wrapText="1"/>
    </xf>
    <xf numFmtId="166" fontId="5" fillId="5" borderId="14" xfId="0" quotePrefix="1" applyNumberFormat="1" applyFont="1" applyFill="1" applyBorder="1" applyAlignment="1">
      <alignment horizontal="left" vertical="center" wrapText="1"/>
    </xf>
    <xf numFmtId="166" fontId="5" fillId="5" borderId="15" xfId="0" quotePrefix="1" applyNumberFormat="1" applyFont="1" applyFill="1" applyBorder="1" applyAlignment="1">
      <alignment horizontal="left" vertical="center" wrapText="1"/>
    </xf>
    <xf numFmtId="166" fontId="6" fillId="5" borderId="13" xfId="0" quotePrefix="1" applyNumberFormat="1" applyFont="1" applyFill="1" applyBorder="1" applyAlignment="1">
      <alignment horizontal="left" vertical="center" wrapText="1"/>
    </xf>
    <xf numFmtId="166" fontId="6" fillId="5" borderId="14" xfId="0" quotePrefix="1" applyNumberFormat="1" applyFont="1" applyFill="1" applyBorder="1" applyAlignment="1">
      <alignment horizontal="left" vertical="center" wrapText="1"/>
    </xf>
    <xf numFmtId="166" fontId="6" fillId="5" borderId="15" xfId="0" quotePrefix="1" applyNumberFormat="1" applyFont="1" applyFill="1" applyBorder="1" applyAlignment="1">
      <alignment horizontal="left" vertical="center" wrapText="1"/>
    </xf>
    <xf numFmtId="2" fontId="6" fillId="7" borderId="42" xfId="5" applyNumberFormat="1" applyFont="1" applyFill="1" applyBorder="1" applyAlignment="1">
      <alignment horizontal="right" vertical="center" wrapText="1"/>
    </xf>
    <xf numFmtId="2" fontId="6" fillId="7" borderId="43" xfId="5" applyNumberFormat="1" applyFont="1" applyFill="1" applyBorder="1" applyAlignment="1">
      <alignment horizontal="right" vertical="center" wrapText="1"/>
    </xf>
    <xf numFmtId="2" fontId="6" fillId="9" borderId="13" xfId="5" applyNumberFormat="1" applyFont="1" applyFill="1" applyBorder="1" applyAlignment="1">
      <alignment horizontal="right" vertical="center" wrapText="1"/>
    </xf>
    <xf numFmtId="2" fontId="6" fillId="9" borderId="14" xfId="5" applyNumberFormat="1" applyFont="1" applyFill="1" applyBorder="1" applyAlignment="1">
      <alignment horizontal="right" vertical="center" wrapText="1"/>
    </xf>
    <xf numFmtId="0" fontId="6" fillId="7" borderId="37" xfId="0" applyFont="1" applyFill="1" applyBorder="1" applyAlignment="1">
      <alignment horizontal="right" vertical="center" wrapText="1"/>
    </xf>
    <xf numFmtId="0" fontId="6" fillId="7" borderId="38" xfId="0" applyFont="1" applyFill="1" applyBorder="1" applyAlignment="1">
      <alignment horizontal="right" vertical="center" wrapText="1"/>
    </xf>
    <xf numFmtId="0" fontId="6" fillId="7" borderId="39" xfId="0" applyFont="1" applyFill="1" applyBorder="1" applyAlignment="1">
      <alignment horizontal="right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3" xfId="0" quotePrefix="1" applyFont="1" applyBorder="1" applyAlignment="1">
      <alignment horizontal="center" wrapText="1"/>
    </xf>
    <xf numFmtId="0" fontId="6" fillId="0" borderId="4" xfId="0" quotePrefix="1" applyFont="1" applyBorder="1" applyAlignment="1">
      <alignment horizontal="center" wrapText="1"/>
    </xf>
    <xf numFmtId="0" fontId="6" fillId="0" borderId="5" xfId="0" quotePrefix="1" applyFont="1" applyBorder="1" applyAlignment="1">
      <alignment horizontal="center" wrapText="1"/>
    </xf>
    <xf numFmtId="0" fontId="6" fillId="0" borderId="8" xfId="0" quotePrefix="1" applyFont="1" applyBorder="1" applyAlignment="1">
      <alignment horizontal="center" wrapText="1"/>
    </xf>
    <xf numFmtId="0" fontId="6" fillId="0" borderId="0" xfId="0" quotePrefix="1" applyFont="1" applyAlignment="1">
      <alignment horizontal="center" wrapText="1"/>
    </xf>
    <xf numFmtId="0" fontId="6" fillId="0" borderId="9" xfId="0" quotePrefix="1" applyFont="1" applyBorder="1" applyAlignment="1">
      <alignment horizontal="center" wrapText="1"/>
    </xf>
    <xf numFmtId="0" fontId="6" fillId="0" borderId="10" xfId="0" quotePrefix="1" applyFont="1" applyBorder="1" applyAlignment="1">
      <alignment horizontal="center" wrapText="1"/>
    </xf>
    <xf numFmtId="0" fontId="6" fillId="0" borderId="11" xfId="0" quotePrefix="1" applyFont="1" applyBorder="1" applyAlignment="1">
      <alignment horizontal="center" wrapText="1"/>
    </xf>
    <xf numFmtId="0" fontId="6" fillId="0" borderId="12" xfId="0" quotePrefix="1" applyFont="1" applyBorder="1" applyAlignment="1">
      <alignment horizontal="center" wrapText="1"/>
    </xf>
    <xf numFmtId="0" fontId="6" fillId="0" borderId="13" xfId="0" quotePrefix="1" applyFont="1" applyBorder="1" applyAlignment="1">
      <alignment horizontal="right"/>
    </xf>
    <xf numFmtId="0" fontId="6" fillId="0" borderId="14" xfId="0" quotePrefix="1" applyFont="1" applyBorder="1" applyAlignment="1">
      <alignment horizontal="right"/>
    </xf>
    <xf numFmtId="0" fontId="6" fillId="0" borderId="15" xfId="0" quotePrefix="1" applyFont="1" applyBorder="1" applyAlignment="1">
      <alignment horizontal="right"/>
    </xf>
    <xf numFmtId="0" fontId="6" fillId="0" borderId="16" xfId="0" applyFont="1" applyBorder="1" applyAlignment="1">
      <alignment horizontal="center"/>
    </xf>
    <xf numFmtId="0" fontId="6" fillId="0" borderId="7" xfId="0" applyFont="1" applyBorder="1" applyAlignment="1">
      <alignment horizontal="right" vertical="center"/>
    </xf>
    <xf numFmtId="2" fontId="6" fillId="0" borderId="26" xfId="5" applyNumberFormat="1" applyFont="1" applyFill="1" applyBorder="1" applyAlignment="1">
      <alignment horizontal="center" vertical="center" wrapText="1"/>
    </xf>
    <xf numFmtId="2" fontId="6" fillId="0" borderId="0" xfId="5" applyNumberFormat="1" applyFont="1" applyFill="1" applyBorder="1" applyAlignment="1">
      <alignment horizontal="center" vertical="center" wrapText="1"/>
    </xf>
    <xf numFmtId="2" fontId="6" fillId="0" borderId="9" xfId="5" applyNumberFormat="1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2" fontId="6" fillId="0" borderId="20" xfId="5" applyNumberFormat="1" applyFont="1" applyFill="1" applyBorder="1" applyAlignment="1">
      <alignment horizontal="center" vertical="center" wrapText="1"/>
    </xf>
    <xf numFmtId="2" fontId="6" fillId="0" borderId="11" xfId="5" applyNumberFormat="1" applyFont="1" applyFill="1" applyBorder="1" applyAlignment="1">
      <alignment horizontal="center" vertical="center" wrapText="1"/>
    </xf>
    <xf numFmtId="2" fontId="6" fillId="0" borderId="12" xfId="5" applyNumberFormat="1" applyFont="1" applyFill="1" applyBorder="1" applyAlignment="1">
      <alignment horizontal="center" vertical="center" wrapText="1"/>
    </xf>
  </cellXfs>
  <cellStyles count="11">
    <cellStyle name="Millares [0]" xfId="1" builtinId="6"/>
    <cellStyle name="Millares 7" xfId="6" xr:uid="{BABA2306-B853-4D52-94FA-F5F5B7D510B1}"/>
    <cellStyle name="Millares_ACTA DE MODIFICACION" xfId="7" xr:uid="{3B7AB85E-D504-4CE5-A6FE-6B0EE42FAD93}"/>
    <cellStyle name="Moneda" xfId="10" builtinId="4"/>
    <cellStyle name="Moneda [0]" xfId="2" builtinId="7"/>
    <cellStyle name="Moneda 3 2 2" xfId="8" xr:uid="{14FDD8F2-0805-4621-9225-9FA4F9C4E61E}"/>
    <cellStyle name="Normal" xfId="0" builtinId="0"/>
    <cellStyle name="Normal 13 2" xfId="4" xr:uid="{AB49F725-B9AA-4459-989E-8490A468BBC9}"/>
    <cellStyle name="Normal 3 3" xfId="5" xr:uid="{A813B5E5-1C1B-4439-A19D-6C0AA518C406}"/>
    <cellStyle name="Porcentaje" xfId="3" builtinId="5"/>
    <cellStyle name="Porcentaje 3" xfId="9" xr:uid="{7D42909A-A4C9-4A40-913B-05EAB371C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2841783</xdr:colOff>
      <xdr:row>5</xdr:row>
      <xdr:rowOff>327225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39A5D8-38F3-4142-A4B4-01DACD7536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834595" y="853712"/>
          <a:ext cx="2112088" cy="1121338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50</xdr:row>
      <xdr:rowOff>0</xdr:rowOff>
    </xdr:from>
    <xdr:to>
      <xdr:col>13</xdr:col>
      <xdr:colOff>304800</xdr:colOff>
      <xdr:row>51</xdr:row>
      <xdr:rowOff>55244</xdr:rowOff>
    </xdr:to>
    <xdr:sp macro="" textlink="">
      <xdr:nvSpPr>
        <xdr:cNvPr id="3" name="avatar">
          <a:extLst>
            <a:ext uri="{FF2B5EF4-FFF2-40B4-BE49-F238E27FC236}">
              <a16:creationId xmlns:a16="http://schemas.microsoft.com/office/drawing/2014/main" id="{0593E58E-AE17-4BC8-B1E6-9ACB15D90B4A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19145250"/>
          <a:ext cx="304800" cy="3219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13</xdr:col>
      <xdr:colOff>0</xdr:colOff>
      <xdr:row>12</xdr:row>
      <xdr:rowOff>0</xdr:rowOff>
    </xdr:from>
    <xdr:ext cx="304800" cy="305594"/>
    <xdr:sp macro="" textlink="">
      <xdr:nvSpPr>
        <xdr:cNvPr id="4" name="avatar">
          <a:extLst>
            <a:ext uri="{FF2B5EF4-FFF2-40B4-BE49-F238E27FC236}">
              <a16:creationId xmlns:a16="http://schemas.microsoft.com/office/drawing/2014/main" id="{792F40A1-0BF3-4539-B4BD-6C19773FF2EA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5848350"/>
          <a:ext cx="304800" cy="305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31</xdr:row>
      <xdr:rowOff>0</xdr:rowOff>
    </xdr:from>
    <xdr:ext cx="304800" cy="305594"/>
    <xdr:sp macro="" textlink="">
      <xdr:nvSpPr>
        <xdr:cNvPr id="5" name="avatar">
          <a:extLst>
            <a:ext uri="{FF2B5EF4-FFF2-40B4-BE49-F238E27FC236}">
              <a16:creationId xmlns:a16="http://schemas.microsoft.com/office/drawing/2014/main" id="{8B4DD665-9B52-459B-9201-940AE6973EAB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11668125"/>
          <a:ext cx="304800" cy="305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12</xdr:row>
      <xdr:rowOff>0</xdr:rowOff>
    </xdr:from>
    <xdr:ext cx="304800" cy="322074"/>
    <xdr:sp macro="" textlink="">
      <xdr:nvSpPr>
        <xdr:cNvPr id="6" name="avatar">
          <a:extLst>
            <a:ext uri="{FF2B5EF4-FFF2-40B4-BE49-F238E27FC236}">
              <a16:creationId xmlns:a16="http://schemas.microsoft.com/office/drawing/2014/main" id="{0E5AF116-45EF-417E-858F-F989788D0743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58483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51</xdr:row>
      <xdr:rowOff>0</xdr:rowOff>
    </xdr:from>
    <xdr:ext cx="304800" cy="322074"/>
    <xdr:sp macro="" textlink="">
      <xdr:nvSpPr>
        <xdr:cNvPr id="7" name="avatar">
          <a:extLst>
            <a:ext uri="{FF2B5EF4-FFF2-40B4-BE49-F238E27FC236}">
              <a16:creationId xmlns:a16="http://schemas.microsoft.com/office/drawing/2014/main" id="{53DE4BB8-C4D7-418B-A67D-8955A7CAF5B9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194119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52</xdr:row>
      <xdr:rowOff>0</xdr:rowOff>
    </xdr:from>
    <xdr:ext cx="304800" cy="322074"/>
    <xdr:sp macro="" textlink="">
      <xdr:nvSpPr>
        <xdr:cNvPr id="8" name="avatar">
          <a:extLst>
            <a:ext uri="{FF2B5EF4-FFF2-40B4-BE49-F238E27FC236}">
              <a16:creationId xmlns:a16="http://schemas.microsoft.com/office/drawing/2014/main" id="{19EEF3A9-21C6-4248-BEFE-6B7159DCEEE4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196786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53</xdr:row>
      <xdr:rowOff>0</xdr:rowOff>
    </xdr:from>
    <xdr:ext cx="304800" cy="322074"/>
    <xdr:sp macro="" textlink="">
      <xdr:nvSpPr>
        <xdr:cNvPr id="9" name="avatar">
          <a:extLst>
            <a:ext uri="{FF2B5EF4-FFF2-40B4-BE49-F238E27FC236}">
              <a16:creationId xmlns:a16="http://schemas.microsoft.com/office/drawing/2014/main" id="{8119CE28-381E-4030-9B5F-3493B5ED625A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199453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53</xdr:row>
      <xdr:rowOff>0</xdr:rowOff>
    </xdr:from>
    <xdr:ext cx="304800" cy="322074"/>
    <xdr:sp macro="" textlink="">
      <xdr:nvSpPr>
        <xdr:cNvPr id="10" name="avatar">
          <a:extLst>
            <a:ext uri="{FF2B5EF4-FFF2-40B4-BE49-F238E27FC236}">
              <a16:creationId xmlns:a16="http://schemas.microsoft.com/office/drawing/2014/main" id="{DDB49932-BDB1-4FB5-B5E7-FF6331491CE5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199453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54</xdr:row>
      <xdr:rowOff>0</xdr:rowOff>
    </xdr:from>
    <xdr:ext cx="304800" cy="322074"/>
    <xdr:sp macro="" textlink="">
      <xdr:nvSpPr>
        <xdr:cNvPr id="11" name="avatar">
          <a:extLst>
            <a:ext uri="{FF2B5EF4-FFF2-40B4-BE49-F238E27FC236}">
              <a16:creationId xmlns:a16="http://schemas.microsoft.com/office/drawing/2014/main" id="{6BDAD896-2D3E-4841-BEC1-C4787090CD31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02120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54</xdr:row>
      <xdr:rowOff>0</xdr:rowOff>
    </xdr:from>
    <xdr:ext cx="304800" cy="322074"/>
    <xdr:sp macro="" textlink="">
      <xdr:nvSpPr>
        <xdr:cNvPr id="12" name="avatar">
          <a:extLst>
            <a:ext uri="{FF2B5EF4-FFF2-40B4-BE49-F238E27FC236}">
              <a16:creationId xmlns:a16="http://schemas.microsoft.com/office/drawing/2014/main" id="{6EB3C01D-A509-4AE3-B34E-825F62A4E5B2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02120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55</xdr:row>
      <xdr:rowOff>0</xdr:rowOff>
    </xdr:from>
    <xdr:ext cx="304800" cy="322074"/>
    <xdr:sp macro="" textlink="">
      <xdr:nvSpPr>
        <xdr:cNvPr id="13" name="avatar">
          <a:extLst>
            <a:ext uri="{FF2B5EF4-FFF2-40B4-BE49-F238E27FC236}">
              <a16:creationId xmlns:a16="http://schemas.microsoft.com/office/drawing/2014/main" id="{5D7A0887-D611-4205-B44C-9F482699D9E9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04787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55</xdr:row>
      <xdr:rowOff>0</xdr:rowOff>
    </xdr:from>
    <xdr:ext cx="304800" cy="322074"/>
    <xdr:sp macro="" textlink="">
      <xdr:nvSpPr>
        <xdr:cNvPr id="14" name="avatar">
          <a:extLst>
            <a:ext uri="{FF2B5EF4-FFF2-40B4-BE49-F238E27FC236}">
              <a16:creationId xmlns:a16="http://schemas.microsoft.com/office/drawing/2014/main" id="{F8EAB1A1-BFB9-421D-AF14-D6FD00A2CFF2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04787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56</xdr:row>
      <xdr:rowOff>0</xdr:rowOff>
    </xdr:from>
    <xdr:ext cx="304800" cy="322074"/>
    <xdr:sp macro="" textlink="">
      <xdr:nvSpPr>
        <xdr:cNvPr id="15" name="avatar">
          <a:extLst>
            <a:ext uri="{FF2B5EF4-FFF2-40B4-BE49-F238E27FC236}">
              <a16:creationId xmlns:a16="http://schemas.microsoft.com/office/drawing/2014/main" id="{C47A0919-2EC4-415F-9E50-B6C0604F1EC0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07454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56</xdr:row>
      <xdr:rowOff>0</xdr:rowOff>
    </xdr:from>
    <xdr:ext cx="304800" cy="322074"/>
    <xdr:sp macro="" textlink="">
      <xdr:nvSpPr>
        <xdr:cNvPr id="16" name="avatar">
          <a:extLst>
            <a:ext uri="{FF2B5EF4-FFF2-40B4-BE49-F238E27FC236}">
              <a16:creationId xmlns:a16="http://schemas.microsoft.com/office/drawing/2014/main" id="{74F0A3D0-F143-4DE4-B559-527109949401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07454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57</xdr:row>
      <xdr:rowOff>0</xdr:rowOff>
    </xdr:from>
    <xdr:ext cx="304800" cy="322074"/>
    <xdr:sp macro="" textlink="">
      <xdr:nvSpPr>
        <xdr:cNvPr id="17" name="avatar">
          <a:extLst>
            <a:ext uri="{FF2B5EF4-FFF2-40B4-BE49-F238E27FC236}">
              <a16:creationId xmlns:a16="http://schemas.microsoft.com/office/drawing/2014/main" id="{EBB7FAE3-DF44-4D51-8793-579FBBCE08B4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10121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57</xdr:row>
      <xdr:rowOff>0</xdr:rowOff>
    </xdr:from>
    <xdr:ext cx="304800" cy="322074"/>
    <xdr:sp macro="" textlink="">
      <xdr:nvSpPr>
        <xdr:cNvPr id="18" name="avatar">
          <a:extLst>
            <a:ext uri="{FF2B5EF4-FFF2-40B4-BE49-F238E27FC236}">
              <a16:creationId xmlns:a16="http://schemas.microsoft.com/office/drawing/2014/main" id="{ADDC02BB-7BC6-4837-83D7-F11346A021B7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10121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58</xdr:row>
      <xdr:rowOff>0</xdr:rowOff>
    </xdr:from>
    <xdr:ext cx="304800" cy="322074"/>
    <xdr:sp macro="" textlink="">
      <xdr:nvSpPr>
        <xdr:cNvPr id="19" name="avatar">
          <a:extLst>
            <a:ext uri="{FF2B5EF4-FFF2-40B4-BE49-F238E27FC236}">
              <a16:creationId xmlns:a16="http://schemas.microsoft.com/office/drawing/2014/main" id="{0DB2C23F-266D-4157-9B4A-DF7B6133EF3D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12788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58</xdr:row>
      <xdr:rowOff>0</xdr:rowOff>
    </xdr:from>
    <xdr:ext cx="304800" cy="322074"/>
    <xdr:sp macro="" textlink="">
      <xdr:nvSpPr>
        <xdr:cNvPr id="20" name="avatar">
          <a:extLst>
            <a:ext uri="{FF2B5EF4-FFF2-40B4-BE49-F238E27FC236}">
              <a16:creationId xmlns:a16="http://schemas.microsoft.com/office/drawing/2014/main" id="{A9C65F3A-D27E-46DB-8D9F-450369D6AAA4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12788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58</xdr:row>
      <xdr:rowOff>0</xdr:rowOff>
    </xdr:from>
    <xdr:ext cx="304800" cy="322074"/>
    <xdr:sp macro="" textlink="">
      <xdr:nvSpPr>
        <xdr:cNvPr id="21" name="avatar">
          <a:extLst>
            <a:ext uri="{FF2B5EF4-FFF2-40B4-BE49-F238E27FC236}">
              <a16:creationId xmlns:a16="http://schemas.microsoft.com/office/drawing/2014/main" id="{822BC9F8-F20B-4D0A-990C-A2CBA6F970FC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12788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58</xdr:row>
      <xdr:rowOff>0</xdr:rowOff>
    </xdr:from>
    <xdr:ext cx="304800" cy="322074"/>
    <xdr:sp macro="" textlink="">
      <xdr:nvSpPr>
        <xdr:cNvPr id="22" name="avatar">
          <a:extLst>
            <a:ext uri="{FF2B5EF4-FFF2-40B4-BE49-F238E27FC236}">
              <a16:creationId xmlns:a16="http://schemas.microsoft.com/office/drawing/2014/main" id="{8A9A647B-0D21-4B45-B675-C701036BAF3A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12788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59</xdr:row>
      <xdr:rowOff>0</xdr:rowOff>
    </xdr:from>
    <xdr:ext cx="304800" cy="322074"/>
    <xdr:sp macro="" textlink="">
      <xdr:nvSpPr>
        <xdr:cNvPr id="23" name="avatar">
          <a:extLst>
            <a:ext uri="{FF2B5EF4-FFF2-40B4-BE49-F238E27FC236}">
              <a16:creationId xmlns:a16="http://schemas.microsoft.com/office/drawing/2014/main" id="{D5757E6F-3C5F-4750-B85C-3A12AF53863B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15455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59</xdr:row>
      <xdr:rowOff>0</xdr:rowOff>
    </xdr:from>
    <xdr:ext cx="304800" cy="322074"/>
    <xdr:sp macro="" textlink="">
      <xdr:nvSpPr>
        <xdr:cNvPr id="24" name="avatar">
          <a:extLst>
            <a:ext uri="{FF2B5EF4-FFF2-40B4-BE49-F238E27FC236}">
              <a16:creationId xmlns:a16="http://schemas.microsoft.com/office/drawing/2014/main" id="{97077236-1517-4520-8D28-16F0F9251EDB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15455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60</xdr:row>
      <xdr:rowOff>0</xdr:rowOff>
    </xdr:from>
    <xdr:ext cx="304800" cy="322074"/>
    <xdr:sp macro="" textlink="">
      <xdr:nvSpPr>
        <xdr:cNvPr id="25" name="avatar">
          <a:extLst>
            <a:ext uri="{FF2B5EF4-FFF2-40B4-BE49-F238E27FC236}">
              <a16:creationId xmlns:a16="http://schemas.microsoft.com/office/drawing/2014/main" id="{32A8D4B5-938B-4799-B352-73868B6AC1F3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18122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60</xdr:row>
      <xdr:rowOff>0</xdr:rowOff>
    </xdr:from>
    <xdr:ext cx="304800" cy="322074"/>
    <xdr:sp macro="" textlink="">
      <xdr:nvSpPr>
        <xdr:cNvPr id="26" name="avatar">
          <a:extLst>
            <a:ext uri="{FF2B5EF4-FFF2-40B4-BE49-F238E27FC236}">
              <a16:creationId xmlns:a16="http://schemas.microsoft.com/office/drawing/2014/main" id="{58FBAD0C-8C3A-4324-9A18-E0498D28C131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18122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61</xdr:row>
      <xdr:rowOff>0</xdr:rowOff>
    </xdr:from>
    <xdr:ext cx="304800" cy="322074"/>
    <xdr:sp macro="" textlink="">
      <xdr:nvSpPr>
        <xdr:cNvPr id="27" name="avatar">
          <a:extLst>
            <a:ext uri="{FF2B5EF4-FFF2-40B4-BE49-F238E27FC236}">
              <a16:creationId xmlns:a16="http://schemas.microsoft.com/office/drawing/2014/main" id="{CE900D66-C902-4A12-B713-CEEC24E58C08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22313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61</xdr:row>
      <xdr:rowOff>0</xdr:rowOff>
    </xdr:from>
    <xdr:ext cx="304800" cy="322074"/>
    <xdr:sp macro="" textlink="">
      <xdr:nvSpPr>
        <xdr:cNvPr id="28" name="avatar">
          <a:extLst>
            <a:ext uri="{FF2B5EF4-FFF2-40B4-BE49-F238E27FC236}">
              <a16:creationId xmlns:a16="http://schemas.microsoft.com/office/drawing/2014/main" id="{DBE2D97C-38E0-4E07-AA82-F7762BC1D720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22313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62</xdr:row>
      <xdr:rowOff>0</xdr:rowOff>
    </xdr:from>
    <xdr:ext cx="304800" cy="322074"/>
    <xdr:sp macro="" textlink="">
      <xdr:nvSpPr>
        <xdr:cNvPr id="29" name="avatar">
          <a:extLst>
            <a:ext uri="{FF2B5EF4-FFF2-40B4-BE49-F238E27FC236}">
              <a16:creationId xmlns:a16="http://schemas.microsoft.com/office/drawing/2014/main" id="{FF9D0C0A-86CE-4C32-BBEC-BC3492E5CACA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24980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62</xdr:row>
      <xdr:rowOff>0</xdr:rowOff>
    </xdr:from>
    <xdr:ext cx="304800" cy="322074"/>
    <xdr:sp macro="" textlink="">
      <xdr:nvSpPr>
        <xdr:cNvPr id="30" name="avatar">
          <a:extLst>
            <a:ext uri="{FF2B5EF4-FFF2-40B4-BE49-F238E27FC236}">
              <a16:creationId xmlns:a16="http://schemas.microsoft.com/office/drawing/2014/main" id="{6D4A4ADF-42D1-44CA-A16E-CD02B4779AF8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24980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62</xdr:row>
      <xdr:rowOff>0</xdr:rowOff>
    </xdr:from>
    <xdr:ext cx="304800" cy="322074"/>
    <xdr:sp macro="" textlink="">
      <xdr:nvSpPr>
        <xdr:cNvPr id="31" name="avatar">
          <a:extLst>
            <a:ext uri="{FF2B5EF4-FFF2-40B4-BE49-F238E27FC236}">
              <a16:creationId xmlns:a16="http://schemas.microsoft.com/office/drawing/2014/main" id="{34789E0D-4BC3-43FC-8AA1-E5F917FA2043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24980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62</xdr:row>
      <xdr:rowOff>0</xdr:rowOff>
    </xdr:from>
    <xdr:ext cx="304800" cy="322074"/>
    <xdr:sp macro="" textlink="">
      <xdr:nvSpPr>
        <xdr:cNvPr id="32" name="avatar">
          <a:extLst>
            <a:ext uri="{FF2B5EF4-FFF2-40B4-BE49-F238E27FC236}">
              <a16:creationId xmlns:a16="http://schemas.microsoft.com/office/drawing/2014/main" id="{35456879-9387-4735-9A46-A9D36300600A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24980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62</xdr:row>
      <xdr:rowOff>0</xdr:rowOff>
    </xdr:from>
    <xdr:ext cx="304800" cy="322074"/>
    <xdr:sp macro="" textlink="">
      <xdr:nvSpPr>
        <xdr:cNvPr id="33" name="avatar">
          <a:extLst>
            <a:ext uri="{FF2B5EF4-FFF2-40B4-BE49-F238E27FC236}">
              <a16:creationId xmlns:a16="http://schemas.microsoft.com/office/drawing/2014/main" id="{DCF16C25-80F2-4278-B2AB-A98330341A45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24980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62</xdr:row>
      <xdr:rowOff>0</xdr:rowOff>
    </xdr:from>
    <xdr:ext cx="304800" cy="322074"/>
    <xdr:sp macro="" textlink="">
      <xdr:nvSpPr>
        <xdr:cNvPr id="34" name="avatar">
          <a:extLst>
            <a:ext uri="{FF2B5EF4-FFF2-40B4-BE49-F238E27FC236}">
              <a16:creationId xmlns:a16="http://schemas.microsoft.com/office/drawing/2014/main" id="{01F0153D-BB57-4124-8630-629593CCC2C3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24980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62</xdr:row>
      <xdr:rowOff>0</xdr:rowOff>
    </xdr:from>
    <xdr:ext cx="304800" cy="322074"/>
    <xdr:sp macro="" textlink="">
      <xdr:nvSpPr>
        <xdr:cNvPr id="35" name="avatar">
          <a:extLst>
            <a:ext uri="{FF2B5EF4-FFF2-40B4-BE49-F238E27FC236}">
              <a16:creationId xmlns:a16="http://schemas.microsoft.com/office/drawing/2014/main" id="{E9A2E267-8A97-42CA-9F9E-62F6AAA79AF4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24980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62</xdr:row>
      <xdr:rowOff>0</xdr:rowOff>
    </xdr:from>
    <xdr:ext cx="304800" cy="322074"/>
    <xdr:sp macro="" textlink="">
      <xdr:nvSpPr>
        <xdr:cNvPr id="36" name="avatar">
          <a:extLst>
            <a:ext uri="{FF2B5EF4-FFF2-40B4-BE49-F238E27FC236}">
              <a16:creationId xmlns:a16="http://schemas.microsoft.com/office/drawing/2014/main" id="{C14FFDAB-A33B-447E-807B-81CF9D507FED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249805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63</xdr:row>
      <xdr:rowOff>0</xdr:rowOff>
    </xdr:from>
    <xdr:ext cx="304800" cy="322074"/>
    <xdr:sp macro="" textlink="">
      <xdr:nvSpPr>
        <xdr:cNvPr id="37" name="avatar">
          <a:extLst>
            <a:ext uri="{FF2B5EF4-FFF2-40B4-BE49-F238E27FC236}">
              <a16:creationId xmlns:a16="http://schemas.microsoft.com/office/drawing/2014/main" id="{EA01F999-E64A-48C8-9DB5-C20E9C1CEE12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3288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63</xdr:row>
      <xdr:rowOff>0</xdr:rowOff>
    </xdr:from>
    <xdr:ext cx="304800" cy="322074"/>
    <xdr:sp macro="" textlink="">
      <xdr:nvSpPr>
        <xdr:cNvPr id="38" name="avatar">
          <a:extLst>
            <a:ext uri="{FF2B5EF4-FFF2-40B4-BE49-F238E27FC236}">
              <a16:creationId xmlns:a16="http://schemas.microsoft.com/office/drawing/2014/main" id="{BC3F7427-B953-49D2-BA41-3EEA9EE359BA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3288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63</xdr:row>
      <xdr:rowOff>0</xdr:rowOff>
    </xdr:from>
    <xdr:ext cx="304800" cy="322074"/>
    <xdr:sp macro="" textlink="">
      <xdr:nvSpPr>
        <xdr:cNvPr id="39" name="avatar">
          <a:extLst>
            <a:ext uri="{FF2B5EF4-FFF2-40B4-BE49-F238E27FC236}">
              <a16:creationId xmlns:a16="http://schemas.microsoft.com/office/drawing/2014/main" id="{05752F42-77B6-4C94-B4E8-4848DEE3F79B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3288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63</xdr:row>
      <xdr:rowOff>0</xdr:rowOff>
    </xdr:from>
    <xdr:ext cx="304800" cy="322074"/>
    <xdr:sp macro="" textlink="">
      <xdr:nvSpPr>
        <xdr:cNvPr id="40" name="avatar">
          <a:extLst>
            <a:ext uri="{FF2B5EF4-FFF2-40B4-BE49-F238E27FC236}">
              <a16:creationId xmlns:a16="http://schemas.microsoft.com/office/drawing/2014/main" id="{6D876241-7538-4B40-B82C-0F354F717AFA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3288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64</xdr:row>
      <xdr:rowOff>0</xdr:rowOff>
    </xdr:from>
    <xdr:ext cx="304800" cy="322074"/>
    <xdr:sp macro="" textlink="">
      <xdr:nvSpPr>
        <xdr:cNvPr id="41" name="avatar">
          <a:extLst>
            <a:ext uri="{FF2B5EF4-FFF2-40B4-BE49-F238E27FC236}">
              <a16:creationId xmlns:a16="http://schemas.microsoft.com/office/drawing/2014/main" id="{58F1F02B-0B67-4CE1-9B80-ABB1A07764FA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407920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64</xdr:row>
      <xdr:rowOff>0</xdr:rowOff>
    </xdr:from>
    <xdr:ext cx="304800" cy="322074"/>
    <xdr:sp macro="" textlink="">
      <xdr:nvSpPr>
        <xdr:cNvPr id="42" name="avatar">
          <a:extLst>
            <a:ext uri="{FF2B5EF4-FFF2-40B4-BE49-F238E27FC236}">
              <a16:creationId xmlns:a16="http://schemas.microsoft.com/office/drawing/2014/main" id="{4074DAA7-9191-4C3C-B5B8-A395AD7404D7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407920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64</xdr:row>
      <xdr:rowOff>0</xdr:rowOff>
    </xdr:from>
    <xdr:ext cx="304800" cy="322074"/>
    <xdr:sp macro="" textlink="">
      <xdr:nvSpPr>
        <xdr:cNvPr id="43" name="avatar">
          <a:extLst>
            <a:ext uri="{FF2B5EF4-FFF2-40B4-BE49-F238E27FC236}">
              <a16:creationId xmlns:a16="http://schemas.microsoft.com/office/drawing/2014/main" id="{027EFDC0-1366-4927-8B54-5604F8B00E65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407920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64</xdr:row>
      <xdr:rowOff>0</xdr:rowOff>
    </xdr:from>
    <xdr:ext cx="304800" cy="322074"/>
    <xdr:sp macro="" textlink="">
      <xdr:nvSpPr>
        <xdr:cNvPr id="44" name="avatar">
          <a:extLst>
            <a:ext uri="{FF2B5EF4-FFF2-40B4-BE49-F238E27FC236}">
              <a16:creationId xmlns:a16="http://schemas.microsoft.com/office/drawing/2014/main" id="{F3EEB61B-5C0C-4562-B051-140AD61DF0D6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407920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65</xdr:row>
      <xdr:rowOff>0</xdr:rowOff>
    </xdr:from>
    <xdr:ext cx="304800" cy="322074"/>
    <xdr:sp macro="" textlink="">
      <xdr:nvSpPr>
        <xdr:cNvPr id="45" name="avatar">
          <a:extLst>
            <a:ext uri="{FF2B5EF4-FFF2-40B4-BE49-F238E27FC236}">
              <a16:creationId xmlns:a16="http://schemas.microsoft.com/office/drawing/2014/main" id="{78E0052F-0FA8-4683-8D97-AD6BDC0D8908}"/>
            </a:ext>
          </a:extLst>
        </xdr:cNvPr>
        <xdr:cNvSpPr>
          <a:spLocks noChangeAspect="1" noChangeArrowheads="1"/>
        </xdr:cNvSpPr>
      </xdr:nvSpPr>
      <xdr:spPr bwMode="auto">
        <a:xfrm>
          <a:off x="32708850" y="2486977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2841783</xdr:colOff>
      <xdr:row>5</xdr:row>
      <xdr:rowOff>327225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79DC3B-BA31-439F-86A3-2C8C8F94C0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804115" y="247922"/>
          <a:ext cx="2117803" cy="113875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55244</xdr:rowOff>
    </xdr:to>
    <xdr:sp macro="" textlink="">
      <xdr:nvSpPr>
        <xdr:cNvPr id="3" name="avatar">
          <a:extLst>
            <a:ext uri="{FF2B5EF4-FFF2-40B4-BE49-F238E27FC236}">
              <a16:creationId xmlns:a16="http://schemas.microsoft.com/office/drawing/2014/main" id="{5B2A3758-2080-4410-AD68-C8A93038FFE3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30016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12</xdr:row>
      <xdr:rowOff>0</xdr:rowOff>
    </xdr:from>
    <xdr:ext cx="304800" cy="305594"/>
    <xdr:sp macro="" textlink="">
      <xdr:nvSpPr>
        <xdr:cNvPr id="4" name="avatar">
          <a:extLst>
            <a:ext uri="{FF2B5EF4-FFF2-40B4-BE49-F238E27FC236}">
              <a16:creationId xmlns:a16="http://schemas.microsoft.com/office/drawing/2014/main" id="{0F6664F3-9709-40C8-9C93-9F08DFBC0A50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3238500"/>
          <a:ext cx="304800" cy="305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31</xdr:row>
      <xdr:rowOff>0</xdr:rowOff>
    </xdr:from>
    <xdr:ext cx="304800" cy="305594"/>
    <xdr:sp macro="" textlink="">
      <xdr:nvSpPr>
        <xdr:cNvPr id="5" name="avatar">
          <a:extLst>
            <a:ext uri="{FF2B5EF4-FFF2-40B4-BE49-F238E27FC236}">
              <a16:creationId xmlns:a16="http://schemas.microsoft.com/office/drawing/2014/main" id="{77E84BEB-471B-49DC-86EA-8CEB41D63714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8229600"/>
          <a:ext cx="304800" cy="305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12</xdr:row>
      <xdr:rowOff>0</xdr:rowOff>
    </xdr:from>
    <xdr:ext cx="304800" cy="322074"/>
    <xdr:sp macro="" textlink="">
      <xdr:nvSpPr>
        <xdr:cNvPr id="6" name="avatar">
          <a:extLst>
            <a:ext uri="{FF2B5EF4-FFF2-40B4-BE49-F238E27FC236}">
              <a16:creationId xmlns:a16="http://schemas.microsoft.com/office/drawing/2014/main" id="{32CD3080-9527-4BB0-ACB9-085256534EC5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3238500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51</xdr:row>
      <xdr:rowOff>0</xdr:rowOff>
    </xdr:from>
    <xdr:ext cx="304800" cy="322074"/>
    <xdr:sp macro="" textlink="">
      <xdr:nvSpPr>
        <xdr:cNvPr id="7" name="avatar">
          <a:extLst>
            <a:ext uri="{FF2B5EF4-FFF2-40B4-BE49-F238E27FC236}">
              <a16:creationId xmlns:a16="http://schemas.microsoft.com/office/drawing/2014/main" id="{F1A2FC6B-69BF-4094-8143-39918F1807D9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32683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52</xdr:row>
      <xdr:rowOff>0</xdr:rowOff>
    </xdr:from>
    <xdr:ext cx="304800" cy="322074"/>
    <xdr:sp macro="" textlink="">
      <xdr:nvSpPr>
        <xdr:cNvPr id="8" name="avatar">
          <a:extLst>
            <a:ext uri="{FF2B5EF4-FFF2-40B4-BE49-F238E27FC236}">
              <a16:creationId xmlns:a16="http://schemas.microsoft.com/office/drawing/2014/main" id="{E9FFE1E5-7882-4634-A10C-1447F9A13B80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35350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53</xdr:row>
      <xdr:rowOff>0</xdr:rowOff>
    </xdr:from>
    <xdr:ext cx="304800" cy="322074"/>
    <xdr:sp macro="" textlink="">
      <xdr:nvSpPr>
        <xdr:cNvPr id="9" name="avatar">
          <a:extLst>
            <a:ext uri="{FF2B5EF4-FFF2-40B4-BE49-F238E27FC236}">
              <a16:creationId xmlns:a16="http://schemas.microsoft.com/office/drawing/2014/main" id="{AB6C1002-604C-4EDB-85E7-FD18CF7661C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38017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53</xdr:row>
      <xdr:rowOff>0</xdr:rowOff>
    </xdr:from>
    <xdr:ext cx="304800" cy="322074"/>
    <xdr:sp macro="" textlink="">
      <xdr:nvSpPr>
        <xdr:cNvPr id="10" name="avatar">
          <a:extLst>
            <a:ext uri="{FF2B5EF4-FFF2-40B4-BE49-F238E27FC236}">
              <a16:creationId xmlns:a16="http://schemas.microsoft.com/office/drawing/2014/main" id="{6A483539-E8DB-42E2-9109-6D67C80B8DD4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38017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54</xdr:row>
      <xdr:rowOff>0</xdr:rowOff>
    </xdr:from>
    <xdr:ext cx="304800" cy="322074"/>
    <xdr:sp macro="" textlink="">
      <xdr:nvSpPr>
        <xdr:cNvPr id="11" name="avatar">
          <a:extLst>
            <a:ext uri="{FF2B5EF4-FFF2-40B4-BE49-F238E27FC236}">
              <a16:creationId xmlns:a16="http://schemas.microsoft.com/office/drawing/2014/main" id="{CCFBD366-38A0-422A-AE39-650FAE12EB79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0684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54</xdr:row>
      <xdr:rowOff>0</xdr:rowOff>
    </xdr:from>
    <xdr:ext cx="304800" cy="322074"/>
    <xdr:sp macro="" textlink="">
      <xdr:nvSpPr>
        <xdr:cNvPr id="12" name="avatar">
          <a:extLst>
            <a:ext uri="{FF2B5EF4-FFF2-40B4-BE49-F238E27FC236}">
              <a16:creationId xmlns:a16="http://schemas.microsoft.com/office/drawing/2014/main" id="{6A0AD905-3F0B-4609-B86B-5A8AE87A9F1E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0684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55</xdr:row>
      <xdr:rowOff>0</xdr:rowOff>
    </xdr:from>
    <xdr:ext cx="304800" cy="322074"/>
    <xdr:sp macro="" textlink="">
      <xdr:nvSpPr>
        <xdr:cNvPr id="13" name="avatar">
          <a:extLst>
            <a:ext uri="{FF2B5EF4-FFF2-40B4-BE49-F238E27FC236}">
              <a16:creationId xmlns:a16="http://schemas.microsoft.com/office/drawing/2014/main" id="{FCFE0367-C076-4238-8390-DFDB648A077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335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55</xdr:row>
      <xdr:rowOff>0</xdr:rowOff>
    </xdr:from>
    <xdr:ext cx="304800" cy="322074"/>
    <xdr:sp macro="" textlink="">
      <xdr:nvSpPr>
        <xdr:cNvPr id="14" name="avatar">
          <a:extLst>
            <a:ext uri="{FF2B5EF4-FFF2-40B4-BE49-F238E27FC236}">
              <a16:creationId xmlns:a16="http://schemas.microsoft.com/office/drawing/2014/main" id="{A70F5747-FA97-4ED5-8D87-C95851345EC6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335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56</xdr:row>
      <xdr:rowOff>0</xdr:rowOff>
    </xdr:from>
    <xdr:ext cx="304800" cy="322074"/>
    <xdr:sp macro="" textlink="">
      <xdr:nvSpPr>
        <xdr:cNvPr id="15" name="avatar">
          <a:extLst>
            <a:ext uri="{FF2B5EF4-FFF2-40B4-BE49-F238E27FC236}">
              <a16:creationId xmlns:a16="http://schemas.microsoft.com/office/drawing/2014/main" id="{22435624-4AA6-4F5E-B4C2-C91CA529A0E3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6018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56</xdr:row>
      <xdr:rowOff>0</xdr:rowOff>
    </xdr:from>
    <xdr:ext cx="304800" cy="322074"/>
    <xdr:sp macro="" textlink="">
      <xdr:nvSpPr>
        <xdr:cNvPr id="16" name="avatar">
          <a:extLst>
            <a:ext uri="{FF2B5EF4-FFF2-40B4-BE49-F238E27FC236}">
              <a16:creationId xmlns:a16="http://schemas.microsoft.com/office/drawing/2014/main" id="{FC8F2CF2-548F-4109-B70E-F03F092451F7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6018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57</xdr:row>
      <xdr:rowOff>0</xdr:rowOff>
    </xdr:from>
    <xdr:ext cx="304800" cy="322074"/>
    <xdr:sp macro="" textlink="">
      <xdr:nvSpPr>
        <xdr:cNvPr id="17" name="avatar">
          <a:extLst>
            <a:ext uri="{FF2B5EF4-FFF2-40B4-BE49-F238E27FC236}">
              <a16:creationId xmlns:a16="http://schemas.microsoft.com/office/drawing/2014/main" id="{F5C02F5F-38A4-4630-BDC7-663A0588F5BA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8685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57</xdr:row>
      <xdr:rowOff>0</xdr:rowOff>
    </xdr:from>
    <xdr:ext cx="304800" cy="322074"/>
    <xdr:sp macro="" textlink="">
      <xdr:nvSpPr>
        <xdr:cNvPr id="18" name="avatar">
          <a:extLst>
            <a:ext uri="{FF2B5EF4-FFF2-40B4-BE49-F238E27FC236}">
              <a16:creationId xmlns:a16="http://schemas.microsoft.com/office/drawing/2014/main" id="{ECA9E7CF-CED3-4EFB-9C31-4775BA9067E6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48685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58</xdr:row>
      <xdr:rowOff>0</xdr:rowOff>
    </xdr:from>
    <xdr:ext cx="304800" cy="322074"/>
    <xdr:sp macro="" textlink="">
      <xdr:nvSpPr>
        <xdr:cNvPr id="19" name="avatar">
          <a:extLst>
            <a:ext uri="{FF2B5EF4-FFF2-40B4-BE49-F238E27FC236}">
              <a16:creationId xmlns:a16="http://schemas.microsoft.com/office/drawing/2014/main" id="{93F1BECB-7ACD-4FEE-9F87-5D355C19A344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1352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58</xdr:row>
      <xdr:rowOff>0</xdr:rowOff>
    </xdr:from>
    <xdr:ext cx="304800" cy="322074"/>
    <xdr:sp macro="" textlink="">
      <xdr:nvSpPr>
        <xdr:cNvPr id="20" name="avatar">
          <a:extLst>
            <a:ext uri="{FF2B5EF4-FFF2-40B4-BE49-F238E27FC236}">
              <a16:creationId xmlns:a16="http://schemas.microsoft.com/office/drawing/2014/main" id="{D1F9DFE5-0869-4823-8945-137083D9F87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1352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58</xdr:row>
      <xdr:rowOff>0</xdr:rowOff>
    </xdr:from>
    <xdr:ext cx="304800" cy="322074"/>
    <xdr:sp macro="" textlink="">
      <xdr:nvSpPr>
        <xdr:cNvPr id="21" name="avatar">
          <a:extLst>
            <a:ext uri="{FF2B5EF4-FFF2-40B4-BE49-F238E27FC236}">
              <a16:creationId xmlns:a16="http://schemas.microsoft.com/office/drawing/2014/main" id="{E73ECFF8-FDCD-4246-8D16-55E6308E5651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4019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58</xdr:row>
      <xdr:rowOff>0</xdr:rowOff>
    </xdr:from>
    <xdr:ext cx="304800" cy="322074"/>
    <xdr:sp macro="" textlink="">
      <xdr:nvSpPr>
        <xdr:cNvPr id="22" name="avatar">
          <a:extLst>
            <a:ext uri="{FF2B5EF4-FFF2-40B4-BE49-F238E27FC236}">
              <a16:creationId xmlns:a16="http://schemas.microsoft.com/office/drawing/2014/main" id="{2102C9C4-9B25-4F1F-908B-06D28BFBD75B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4019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59</xdr:row>
      <xdr:rowOff>0</xdr:rowOff>
    </xdr:from>
    <xdr:ext cx="304800" cy="322074"/>
    <xdr:sp macro="" textlink="">
      <xdr:nvSpPr>
        <xdr:cNvPr id="23" name="avatar">
          <a:extLst>
            <a:ext uri="{FF2B5EF4-FFF2-40B4-BE49-F238E27FC236}">
              <a16:creationId xmlns:a16="http://schemas.microsoft.com/office/drawing/2014/main" id="{2B6A53B3-F348-499E-9CE4-9228113D363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668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59</xdr:row>
      <xdr:rowOff>0</xdr:rowOff>
    </xdr:from>
    <xdr:ext cx="304800" cy="322074"/>
    <xdr:sp macro="" textlink="">
      <xdr:nvSpPr>
        <xdr:cNvPr id="24" name="avatar">
          <a:extLst>
            <a:ext uri="{FF2B5EF4-FFF2-40B4-BE49-F238E27FC236}">
              <a16:creationId xmlns:a16="http://schemas.microsoft.com/office/drawing/2014/main" id="{D864B0E5-4760-48BA-9692-31AD863CD716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668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60</xdr:row>
      <xdr:rowOff>0</xdr:rowOff>
    </xdr:from>
    <xdr:ext cx="304800" cy="322074"/>
    <xdr:sp macro="" textlink="">
      <xdr:nvSpPr>
        <xdr:cNvPr id="25" name="avatar">
          <a:extLst>
            <a:ext uri="{FF2B5EF4-FFF2-40B4-BE49-F238E27FC236}">
              <a16:creationId xmlns:a16="http://schemas.microsoft.com/office/drawing/2014/main" id="{31393D90-2112-4C9E-A4BA-F315C9DB9F79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9353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60</xdr:row>
      <xdr:rowOff>0</xdr:rowOff>
    </xdr:from>
    <xdr:ext cx="304800" cy="322074"/>
    <xdr:sp macro="" textlink="">
      <xdr:nvSpPr>
        <xdr:cNvPr id="26" name="avatar">
          <a:extLst>
            <a:ext uri="{FF2B5EF4-FFF2-40B4-BE49-F238E27FC236}">
              <a16:creationId xmlns:a16="http://schemas.microsoft.com/office/drawing/2014/main" id="{25E098F9-6AB3-4516-95B9-4F0B5297053F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59353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61</xdr:row>
      <xdr:rowOff>0</xdr:rowOff>
    </xdr:from>
    <xdr:ext cx="304800" cy="322074"/>
    <xdr:sp macro="" textlink="">
      <xdr:nvSpPr>
        <xdr:cNvPr id="27" name="avatar">
          <a:extLst>
            <a:ext uri="{FF2B5EF4-FFF2-40B4-BE49-F238E27FC236}">
              <a16:creationId xmlns:a16="http://schemas.microsoft.com/office/drawing/2014/main" id="{138B6395-63D5-4C1B-BAEE-73F37D40749A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3544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61</xdr:row>
      <xdr:rowOff>0</xdr:rowOff>
    </xdr:from>
    <xdr:ext cx="304800" cy="322074"/>
    <xdr:sp macro="" textlink="">
      <xdr:nvSpPr>
        <xdr:cNvPr id="28" name="avatar">
          <a:extLst>
            <a:ext uri="{FF2B5EF4-FFF2-40B4-BE49-F238E27FC236}">
              <a16:creationId xmlns:a16="http://schemas.microsoft.com/office/drawing/2014/main" id="{1AB87697-80FE-4308-870B-C3D968886127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3544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62</xdr:row>
      <xdr:rowOff>0</xdr:rowOff>
    </xdr:from>
    <xdr:ext cx="304800" cy="322074"/>
    <xdr:sp macro="" textlink="">
      <xdr:nvSpPr>
        <xdr:cNvPr id="29" name="avatar">
          <a:extLst>
            <a:ext uri="{FF2B5EF4-FFF2-40B4-BE49-F238E27FC236}">
              <a16:creationId xmlns:a16="http://schemas.microsoft.com/office/drawing/2014/main" id="{E5E44CED-1361-4874-BFFC-149CC7788898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62</xdr:row>
      <xdr:rowOff>0</xdr:rowOff>
    </xdr:from>
    <xdr:ext cx="304800" cy="322074"/>
    <xdr:sp macro="" textlink="">
      <xdr:nvSpPr>
        <xdr:cNvPr id="30" name="avatar">
          <a:extLst>
            <a:ext uri="{FF2B5EF4-FFF2-40B4-BE49-F238E27FC236}">
              <a16:creationId xmlns:a16="http://schemas.microsoft.com/office/drawing/2014/main" id="{BEE8AD57-25D4-4C8A-AEB1-E0391CB164EA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62</xdr:row>
      <xdr:rowOff>0</xdr:rowOff>
    </xdr:from>
    <xdr:ext cx="304800" cy="322074"/>
    <xdr:sp macro="" textlink="">
      <xdr:nvSpPr>
        <xdr:cNvPr id="31" name="avatar">
          <a:extLst>
            <a:ext uri="{FF2B5EF4-FFF2-40B4-BE49-F238E27FC236}">
              <a16:creationId xmlns:a16="http://schemas.microsoft.com/office/drawing/2014/main" id="{2C866BC1-704A-46E4-A7C1-5CC1387AA50F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62</xdr:row>
      <xdr:rowOff>0</xdr:rowOff>
    </xdr:from>
    <xdr:ext cx="304800" cy="322074"/>
    <xdr:sp macro="" textlink="">
      <xdr:nvSpPr>
        <xdr:cNvPr id="32" name="avatar">
          <a:extLst>
            <a:ext uri="{FF2B5EF4-FFF2-40B4-BE49-F238E27FC236}">
              <a16:creationId xmlns:a16="http://schemas.microsoft.com/office/drawing/2014/main" id="{7D7A0256-21E4-4F38-BB4A-DC5AD6B9C53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62</xdr:row>
      <xdr:rowOff>0</xdr:rowOff>
    </xdr:from>
    <xdr:ext cx="304800" cy="322074"/>
    <xdr:sp macro="" textlink="">
      <xdr:nvSpPr>
        <xdr:cNvPr id="33" name="avatar">
          <a:extLst>
            <a:ext uri="{FF2B5EF4-FFF2-40B4-BE49-F238E27FC236}">
              <a16:creationId xmlns:a16="http://schemas.microsoft.com/office/drawing/2014/main" id="{F34ADC2C-A172-4E82-BE7A-D14386A04A5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62</xdr:row>
      <xdr:rowOff>0</xdr:rowOff>
    </xdr:from>
    <xdr:ext cx="304800" cy="322074"/>
    <xdr:sp macro="" textlink="">
      <xdr:nvSpPr>
        <xdr:cNvPr id="34" name="avatar">
          <a:extLst>
            <a:ext uri="{FF2B5EF4-FFF2-40B4-BE49-F238E27FC236}">
              <a16:creationId xmlns:a16="http://schemas.microsoft.com/office/drawing/2014/main" id="{9B9DC78E-0FFB-438C-8529-EFC976B18D89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62</xdr:row>
      <xdr:rowOff>0</xdr:rowOff>
    </xdr:from>
    <xdr:ext cx="304800" cy="322074"/>
    <xdr:sp macro="" textlink="">
      <xdr:nvSpPr>
        <xdr:cNvPr id="35" name="avatar">
          <a:extLst>
            <a:ext uri="{FF2B5EF4-FFF2-40B4-BE49-F238E27FC236}">
              <a16:creationId xmlns:a16="http://schemas.microsoft.com/office/drawing/2014/main" id="{EE9A47AF-7378-4CB0-BCAA-0FF810655E0C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62</xdr:row>
      <xdr:rowOff>0</xdr:rowOff>
    </xdr:from>
    <xdr:ext cx="304800" cy="322074"/>
    <xdr:sp macro="" textlink="">
      <xdr:nvSpPr>
        <xdr:cNvPr id="36" name="avatar">
          <a:extLst>
            <a:ext uri="{FF2B5EF4-FFF2-40B4-BE49-F238E27FC236}">
              <a16:creationId xmlns:a16="http://schemas.microsoft.com/office/drawing/2014/main" id="{FEA14772-9B30-4623-A772-42D57B0C66D6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621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63</xdr:row>
      <xdr:rowOff>0</xdr:rowOff>
    </xdr:from>
    <xdr:ext cx="304800" cy="322074"/>
    <xdr:sp macro="" textlink="">
      <xdr:nvSpPr>
        <xdr:cNvPr id="37" name="avatar">
          <a:extLst>
            <a:ext uri="{FF2B5EF4-FFF2-40B4-BE49-F238E27FC236}">
              <a16:creationId xmlns:a16="http://schemas.microsoft.com/office/drawing/2014/main" id="{6E6DBB21-91D4-43F7-AB69-1C5CC596E9B2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811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63</xdr:row>
      <xdr:rowOff>0</xdr:rowOff>
    </xdr:from>
    <xdr:ext cx="304800" cy="322074"/>
    <xdr:sp macro="" textlink="">
      <xdr:nvSpPr>
        <xdr:cNvPr id="38" name="avatar">
          <a:extLst>
            <a:ext uri="{FF2B5EF4-FFF2-40B4-BE49-F238E27FC236}">
              <a16:creationId xmlns:a16="http://schemas.microsoft.com/office/drawing/2014/main" id="{C74E13D8-DD46-47B9-90A5-F6870A79286D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811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63</xdr:row>
      <xdr:rowOff>0</xdr:rowOff>
    </xdr:from>
    <xdr:ext cx="304800" cy="322074"/>
    <xdr:sp macro="" textlink="">
      <xdr:nvSpPr>
        <xdr:cNvPr id="39" name="avatar">
          <a:extLst>
            <a:ext uri="{FF2B5EF4-FFF2-40B4-BE49-F238E27FC236}">
              <a16:creationId xmlns:a16="http://schemas.microsoft.com/office/drawing/2014/main" id="{781DE88D-D164-4F51-83B9-9E7784C4A1F1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811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63</xdr:row>
      <xdr:rowOff>0</xdr:rowOff>
    </xdr:from>
    <xdr:ext cx="304800" cy="322074"/>
    <xdr:sp macro="" textlink="">
      <xdr:nvSpPr>
        <xdr:cNvPr id="40" name="avatar">
          <a:extLst>
            <a:ext uri="{FF2B5EF4-FFF2-40B4-BE49-F238E27FC236}">
              <a16:creationId xmlns:a16="http://schemas.microsoft.com/office/drawing/2014/main" id="{73FB142C-7C61-43CC-8A41-2E8FB9A9A364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6811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64</xdr:row>
      <xdr:rowOff>0</xdr:rowOff>
    </xdr:from>
    <xdr:ext cx="304800" cy="322074"/>
    <xdr:sp macro="" textlink="">
      <xdr:nvSpPr>
        <xdr:cNvPr id="41" name="avatar">
          <a:extLst>
            <a:ext uri="{FF2B5EF4-FFF2-40B4-BE49-F238E27FC236}">
              <a16:creationId xmlns:a16="http://schemas.microsoft.com/office/drawing/2014/main" id="{56746C98-6328-4C0A-9992-75F7253222B5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7002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64</xdr:row>
      <xdr:rowOff>0</xdr:rowOff>
    </xdr:from>
    <xdr:ext cx="304800" cy="322074"/>
    <xdr:sp macro="" textlink="">
      <xdr:nvSpPr>
        <xdr:cNvPr id="42" name="avatar">
          <a:extLst>
            <a:ext uri="{FF2B5EF4-FFF2-40B4-BE49-F238E27FC236}">
              <a16:creationId xmlns:a16="http://schemas.microsoft.com/office/drawing/2014/main" id="{9F48AC2C-E6C3-401E-89D2-8CD17E68E0C6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7002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64</xdr:row>
      <xdr:rowOff>0</xdr:rowOff>
    </xdr:from>
    <xdr:ext cx="304800" cy="322074"/>
    <xdr:sp macro="" textlink="">
      <xdr:nvSpPr>
        <xdr:cNvPr id="43" name="avatar">
          <a:extLst>
            <a:ext uri="{FF2B5EF4-FFF2-40B4-BE49-F238E27FC236}">
              <a16:creationId xmlns:a16="http://schemas.microsoft.com/office/drawing/2014/main" id="{6F4A3516-59A7-4BE4-B3E7-408841499579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7002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64</xdr:row>
      <xdr:rowOff>0</xdr:rowOff>
    </xdr:from>
    <xdr:ext cx="304800" cy="322074"/>
    <xdr:sp macro="" textlink="">
      <xdr:nvSpPr>
        <xdr:cNvPr id="44" name="avatar">
          <a:extLst>
            <a:ext uri="{FF2B5EF4-FFF2-40B4-BE49-F238E27FC236}">
              <a16:creationId xmlns:a16="http://schemas.microsoft.com/office/drawing/2014/main" id="{13B2E925-88A7-4F5A-9F9A-D15E6D6C698F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70021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65</xdr:row>
      <xdr:rowOff>0</xdr:rowOff>
    </xdr:from>
    <xdr:ext cx="304800" cy="322074"/>
    <xdr:sp macro="" textlink="">
      <xdr:nvSpPr>
        <xdr:cNvPr id="45" name="avatar">
          <a:extLst>
            <a:ext uri="{FF2B5EF4-FFF2-40B4-BE49-F238E27FC236}">
              <a16:creationId xmlns:a16="http://schemas.microsoft.com/office/drawing/2014/main" id="{FD9A467C-1944-46AD-A63C-893BA3E9B875}"/>
            </a:ext>
          </a:extLst>
        </xdr:cNvPr>
        <xdr:cNvSpPr>
          <a:spLocks noChangeAspect="1" noChangeArrowheads="1"/>
        </xdr:cNvSpPr>
      </xdr:nvSpPr>
      <xdr:spPr bwMode="auto">
        <a:xfrm>
          <a:off x="23336250" y="17192625"/>
          <a:ext cx="304800" cy="322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D721B-1210-4C9C-A4F4-169F87D2D01C}">
  <sheetPr>
    <pageSetUpPr fitToPage="1"/>
  </sheetPr>
  <dimension ref="A1:CB108"/>
  <sheetViews>
    <sheetView tabSelected="1" view="pageBreakPreview" zoomScale="59" zoomScaleNormal="59" zoomScaleSheetLayoutView="59" workbookViewId="0">
      <selection activeCell="K17" sqref="K17"/>
    </sheetView>
  </sheetViews>
  <sheetFormatPr baseColWidth="10" defaultColWidth="10.85546875" defaultRowHeight="62.25" x14ac:dyDescent="0.8"/>
  <cols>
    <col min="1" max="1" width="3.42578125" style="1" customWidth="1"/>
    <col min="2" max="2" width="12.7109375" style="85" customWidth="1"/>
    <col min="3" max="3" width="74" style="1" customWidth="1"/>
    <col min="4" max="4" width="23.42578125" style="1" customWidth="1"/>
    <col min="5" max="5" width="17.140625" style="1" customWidth="1"/>
    <col min="6" max="6" width="23.7109375" style="86" customWidth="1"/>
    <col min="7" max="7" width="21.85546875" style="1" customWidth="1"/>
    <col min="8" max="8" width="26" style="1" customWidth="1"/>
    <col min="9" max="9" width="50.140625" style="1" bestFit="1" customWidth="1"/>
    <col min="10" max="10" width="21.140625" style="1" bestFit="1" customWidth="1"/>
    <col min="11" max="11" width="92.140625" style="109" bestFit="1" customWidth="1"/>
    <col min="12" max="12" width="90.7109375" style="109" bestFit="1" customWidth="1"/>
    <col min="13" max="14" width="20.7109375" style="1" bestFit="1" customWidth="1"/>
    <col min="15" max="16384" width="10.85546875" style="1"/>
  </cols>
  <sheetData>
    <row r="1" spans="1:14" s="3" customFormat="1" ht="63" thickBot="1" x14ac:dyDescent="0.85">
      <c r="A1" s="1"/>
      <c r="B1" s="2"/>
      <c r="F1" s="4"/>
      <c r="K1" s="108"/>
      <c r="L1" s="108"/>
    </row>
    <row r="2" spans="1:14" ht="12.75" customHeight="1" x14ac:dyDescent="0.8">
      <c r="B2" s="175"/>
      <c r="C2" s="176"/>
      <c r="D2" s="179" t="s">
        <v>104</v>
      </c>
      <c r="E2" s="180"/>
      <c r="F2" s="180"/>
      <c r="G2" s="180"/>
      <c r="H2" s="180"/>
      <c r="I2" s="181"/>
    </row>
    <row r="3" spans="1:14" ht="12.75" customHeight="1" x14ac:dyDescent="0.8">
      <c r="B3" s="177"/>
      <c r="C3" s="178"/>
      <c r="D3" s="182"/>
      <c r="E3" s="183"/>
      <c r="F3" s="183"/>
      <c r="G3" s="183"/>
      <c r="H3" s="183"/>
      <c r="I3" s="184"/>
    </row>
    <row r="4" spans="1:14" ht="12.75" customHeight="1" x14ac:dyDescent="0.8">
      <c r="B4" s="177"/>
      <c r="C4" s="178"/>
      <c r="D4" s="182"/>
      <c r="E4" s="183"/>
      <c r="F4" s="183"/>
      <c r="G4" s="183"/>
      <c r="H4" s="183"/>
      <c r="I4" s="184"/>
    </row>
    <row r="5" spans="1:14" ht="28.5" customHeight="1" x14ac:dyDescent="0.8">
      <c r="B5" s="177"/>
      <c r="C5" s="178"/>
      <c r="D5" s="185"/>
      <c r="E5" s="186"/>
      <c r="F5" s="186"/>
      <c r="G5" s="186"/>
      <c r="H5" s="186"/>
      <c r="I5" s="187"/>
    </row>
    <row r="6" spans="1:14" x14ac:dyDescent="0.8">
      <c r="B6" s="177"/>
      <c r="C6" s="178"/>
      <c r="D6" s="188" t="s">
        <v>0</v>
      </c>
      <c r="E6" s="189"/>
      <c r="F6" s="190"/>
      <c r="G6" s="178"/>
      <c r="H6" s="178"/>
      <c r="I6" s="191"/>
    </row>
    <row r="7" spans="1:14" x14ac:dyDescent="0.8">
      <c r="B7" s="177"/>
      <c r="C7" s="178"/>
      <c r="D7" s="192" t="s">
        <v>1</v>
      </c>
      <c r="E7" s="192"/>
      <c r="F7" s="192"/>
      <c r="G7" s="178"/>
      <c r="H7" s="178"/>
      <c r="I7" s="191"/>
    </row>
    <row r="8" spans="1:14" ht="63" thickBot="1" x14ac:dyDescent="0.85">
      <c r="B8" s="148" t="s">
        <v>2</v>
      </c>
      <c r="C8" s="149"/>
      <c r="D8" s="150" t="s">
        <v>3</v>
      </c>
      <c r="E8" s="150"/>
      <c r="F8" s="150"/>
      <c r="G8" s="151"/>
      <c r="H8" s="151"/>
      <c r="I8" s="152"/>
    </row>
    <row r="9" spans="1:14" ht="28.5" customHeight="1" x14ac:dyDescent="0.8">
      <c r="B9" s="153" t="s">
        <v>4</v>
      </c>
      <c r="C9" s="154"/>
      <c r="D9" s="154"/>
      <c r="E9" s="154"/>
      <c r="F9" s="154"/>
      <c r="G9" s="154"/>
      <c r="H9" s="154"/>
      <c r="I9" s="155"/>
    </row>
    <row r="10" spans="1:14" s="5" customFormat="1" ht="21.6" customHeight="1" thickBot="1" x14ac:dyDescent="0.85">
      <c r="B10" s="90"/>
      <c r="C10" s="91"/>
      <c r="D10" s="92"/>
      <c r="E10" s="21"/>
      <c r="F10" s="22"/>
      <c r="G10" s="22"/>
      <c r="H10" s="23"/>
      <c r="I10" s="25"/>
      <c r="K10" s="110"/>
      <c r="L10" s="110"/>
    </row>
    <row r="11" spans="1:14" ht="57" customHeight="1" x14ac:dyDescent="0.8">
      <c r="B11" s="13" t="s">
        <v>5</v>
      </c>
      <c r="C11" s="93" t="s">
        <v>6</v>
      </c>
      <c r="D11" s="14" t="s">
        <v>7</v>
      </c>
      <c r="E11" s="15" t="s">
        <v>8</v>
      </c>
      <c r="F11" s="16" t="s">
        <v>9</v>
      </c>
      <c r="G11" s="15" t="s">
        <v>10</v>
      </c>
      <c r="H11" s="17" t="s">
        <v>11</v>
      </c>
      <c r="I11" s="18" t="s">
        <v>12</v>
      </c>
      <c r="K11" s="111"/>
      <c r="L11" s="112"/>
    </row>
    <row r="12" spans="1:14" s="19" customFormat="1" ht="36" customHeight="1" x14ac:dyDescent="0.8">
      <c r="B12" s="94">
        <v>1</v>
      </c>
      <c r="C12" s="156" t="s">
        <v>13</v>
      </c>
      <c r="D12" s="157"/>
      <c r="E12" s="157"/>
      <c r="F12" s="157"/>
      <c r="G12" s="157"/>
      <c r="H12" s="158"/>
      <c r="I12" s="67"/>
      <c r="K12" s="113"/>
      <c r="L12" s="114"/>
    </row>
    <row r="13" spans="1:14" ht="21" customHeight="1" x14ac:dyDescent="0.8">
      <c r="B13" s="20">
        <v>1.1000000000000001</v>
      </c>
      <c r="C13" s="104" t="s">
        <v>14</v>
      </c>
      <c r="D13" s="95"/>
      <c r="E13" s="21"/>
      <c r="F13" s="22"/>
      <c r="G13" s="23"/>
      <c r="H13" s="24"/>
      <c r="I13" s="25"/>
    </row>
    <row r="14" spans="1:14" ht="21" customHeight="1" x14ac:dyDescent="0.8">
      <c r="B14" s="26" t="s">
        <v>15</v>
      </c>
      <c r="C14" s="27" t="s">
        <v>16</v>
      </c>
      <c r="D14" s="28"/>
      <c r="E14" s="29"/>
      <c r="F14" s="99"/>
      <c r="G14" s="30"/>
      <c r="H14" s="100"/>
      <c r="I14" s="31">
        <f>ROUND(D14*E14*F14*G14*H14,0)</f>
        <v>0</v>
      </c>
      <c r="J14" s="32"/>
      <c r="K14" s="115"/>
      <c r="L14" s="115"/>
      <c r="M14" s="32"/>
      <c r="N14" s="32"/>
    </row>
    <row r="15" spans="1:14" ht="21" customHeight="1" x14ac:dyDescent="0.8">
      <c r="B15" s="26" t="s">
        <v>17</v>
      </c>
      <c r="C15" s="33" t="s">
        <v>18</v>
      </c>
      <c r="D15" s="28"/>
      <c r="E15" s="29"/>
      <c r="F15" s="99"/>
      <c r="G15" s="30"/>
      <c r="H15" s="100"/>
      <c r="I15" s="31">
        <f t="shared" ref="I15:I24" si="0">ROUND(D15*E15*F15*G15*H15,0)</f>
        <v>0</v>
      </c>
      <c r="J15" s="32"/>
    </row>
    <row r="16" spans="1:14" ht="21" customHeight="1" x14ac:dyDescent="0.8">
      <c r="B16" s="26" t="s">
        <v>19</v>
      </c>
      <c r="C16" s="33" t="s">
        <v>20</v>
      </c>
      <c r="D16" s="28"/>
      <c r="E16" s="29"/>
      <c r="F16" s="99"/>
      <c r="G16" s="30"/>
      <c r="H16" s="100"/>
      <c r="I16" s="31">
        <f t="shared" si="0"/>
        <v>0</v>
      </c>
      <c r="J16" s="32"/>
    </row>
    <row r="17" spans="1:14" x14ac:dyDescent="0.8">
      <c r="B17" s="26" t="s">
        <v>21</v>
      </c>
      <c r="C17" s="33" t="s">
        <v>22</v>
      </c>
      <c r="D17" s="28"/>
      <c r="E17" s="29"/>
      <c r="F17" s="99"/>
      <c r="G17" s="30"/>
      <c r="H17" s="100"/>
      <c r="I17" s="31">
        <f t="shared" si="0"/>
        <v>0</v>
      </c>
      <c r="J17" s="32"/>
    </row>
    <row r="18" spans="1:14" ht="21" customHeight="1" x14ac:dyDescent="0.8">
      <c r="B18" s="26" t="s">
        <v>23</v>
      </c>
      <c r="C18" s="33" t="s">
        <v>24</v>
      </c>
      <c r="D18" s="28"/>
      <c r="E18" s="29"/>
      <c r="F18" s="99"/>
      <c r="G18" s="30"/>
      <c r="H18" s="100"/>
      <c r="I18" s="31">
        <f t="shared" si="0"/>
        <v>0</v>
      </c>
      <c r="J18" s="32"/>
    </row>
    <row r="19" spans="1:14" ht="21" customHeight="1" x14ac:dyDescent="0.8">
      <c r="B19" s="26" t="s">
        <v>25</v>
      </c>
      <c r="C19" s="33" t="s">
        <v>26</v>
      </c>
      <c r="D19" s="28"/>
      <c r="E19" s="29"/>
      <c r="F19" s="99"/>
      <c r="G19" s="30"/>
      <c r="H19" s="100"/>
      <c r="I19" s="31">
        <f t="shared" si="0"/>
        <v>0</v>
      </c>
      <c r="J19" s="32"/>
    </row>
    <row r="20" spans="1:14" ht="21" customHeight="1" x14ac:dyDescent="0.8">
      <c r="B20" s="26" t="s">
        <v>27</v>
      </c>
      <c r="C20" s="33" t="s">
        <v>28</v>
      </c>
      <c r="D20" s="28"/>
      <c r="E20" s="29"/>
      <c r="F20" s="99"/>
      <c r="G20" s="30"/>
      <c r="H20" s="100"/>
      <c r="I20" s="31">
        <f t="shared" si="0"/>
        <v>0</v>
      </c>
      <c r="J20" s="32"/>
    </row>
    <row r="21" spans="1:14" ht="21" customHeight="1" x14ac:dyDescent="0.8">
      <c r="B21" s="26" t="s">
        <v>29</v>
      </c>
      <c r="C21" s="33" t="s">
        <v>30</v>
      </c>
      <c r="D21" s="28"/>
      <c r="E21" s="29"/>
      <c r="F21" s="99"/>
      <c r="G21" s="30"/>
      <c r="H21" s="100"/>
      <c r="I21" s="31">
        <f t="shared" si="0"/>
        <v>0</v>
      </c>
      <c r="J21" s="32"/>
    </row>
    <row r="22" spans="1:14" ht="21" customHeight="1" x14ac:dyDescent="0.8">
      <c r="B22" s="26" t="s">
        <v>31</v>
      </c>
      <c r="C22" s="101" t="s">
        <v>32</v>
      </c>
      <c r="D22" s="28"/>
      <c r="E22" s="29"/>
      <c r="F22" s="99"/>
      <c r="G22" s="30"/>
      <c r="H22" s="102"/>
      <c r="I22" s="31">
        <f t="shared" si="0"/>
        <v>0</v>
      </c>
      <c r="J22" s="32"/>
    </row>
    <row r="23" spans="1:14" ht="21" customHeight="1" x14ac:dyDescent="0.8">
      <c r="B23" s="26" t="s">
        <v>33</v>
      </c>
      <c r="C23" s="33" t="s">
        <v>34</v>
      </c>
      <c r="D23" s="28"/>
      <c r="E23" s="29"/>
      <c r="F23" s="99"/>
      <c r="G23" s="30"/>
      <c r="H23" s="100"/>
      <c r="I23" s="31">
        <f t="shared" si="0"/>
        <v>0</v>
      </c>
      <c r="J23" s="32"/>
    </row>
    <row r="24" spans="1:14" ht="21" customHeight="1" x14ac:dyDescent="0.8">
      <c r="B24" s="26" t="s">
        <v>35</v>
      </c>
      <c r="C24" s="33" t="s">
        <v>36</v>
      </c>
      <c r="D24" s="28"/>
      <c r="E24" s="29"/>
      <c r="F24" s="103"/>
      <c r="G24" s="30"/>
      <c r="H24" s="102"/>
      <c r="I24" s="31">
        <f t="shared" si="0"/>
        <v>0</v>
      </c>
      <c r="J24" s="32"/>
    </row>
    <row r="25" spans="1:14" ht="21" customHeight="1" x14ac:dyDescent="0.8">
      <c r="B25" s="20"/>
      <c r="C25" s="104" t="s">
        <v>37</v>
      </c>
      <c r="D25" s="96"/>
      <c r="E25" s="34"/>
      <c r="F25" s="35"/>
      <c r="G25" s="23"/>
      <c r="H25" s="36"/>
      <c r="I25" s="25"/>
      <c r="J25" s="32"/>
      <c r="N25"/>
    </row>
    <row r="26" spans="1:14" ht="21" customHeight="1" x14ac:dyDescent="0.8">
      <c r="B26" s="26" t="s">
        <v>38</v>
      </c>
      <c r="C26" s="33" t="s">
        <v>39</v>
      </c>
      <c r="D26" s="37"/>
      <c r="E26" s="29"/>
      <c r="F26" s="38"/>
      <c r="G26" s="39"/>
      <c r="H26" s="40"/>
      <c r="I26" s="31">
        <f>ROUND(D26*E26*F26*G26*H26,0)</f>
        <v>0</v>
      </c>
      <c r="J26" s="32"/>
    </row>
    <row r="27" spans="1:14" ht="21" customHeight="1" x14ac:dyDescent="0.8">
      <c r="B27" s="20"/>
      <c r="C27" s="104" t="str">
        <f>+C65</f>
        <v>PERSONAL AUXILIAR TÉCNICO</v>
      </c>
      <c r="D27" s="96"/>
      <c r="E27" s="34"/>
      <c r="F27" s="35"/>
      <c r="G27" s="23"/>
      <c r="H27" s="36"/>
      <c r="I27" s="25"/>
      <c r="J27" s="32"/>
      <c r="N27"/>
    </row>
    <row r="28" spans="1:14" ht="21" customHeight="1" x14ac:dyDescent="0.8">
      <c r="B28" s="26" t="s">
        <v>40</v>
      </c>
      <c r="C28" s="33" t="str">
        <f>+C66</f>
        <v>CADENERO</v>
      </c>
      <c r="D28" s="37"/>
      <c r="E28" s="29"/>
      <c r="F28" s="38"/>
      <c r="G28" s="39"/>
      <c r="H28" s="40"/>
      <c r="I28" s="31">
        <f>ROUND(D28*E28*F28*G28*H28,0)</f>
        <v>0</v>
      </c>
      <c r="J28" s="32"/>
    </row>
    <row r="29" spans="1:14" s="74" customFormat="1" ht="24" customHeight="1" x14ac:dyDescent="0.85">
      <c r="A29" s="5"/>
      <c r="B29" s="167" t="s">
        <v>105</v>
      </c>
      <c r="C29" s="168"/>
      <c r="D29" s="168"/>
      <c r="E29" s="168"/>
      <c r="F29" s="168"/>
      <c r="G29" s="168"/>
      <c r="H29" s="168"/>
      <c r="I29" s="133">
        <f>SUM(I14:I28)</f>
        <v>0</v>
      </c>
      <c r="J29" s="73"/>
      <c r="K29" s="111"/>
      <c r="L29" s="120"/>
      <c r="M29" s="73"/>
      <c r="N29" s="73"/>
    </row>
    <row r="30" spans="1:14" ht="21" customHeight="1" x14ac:dyDescent="0.8">
      <c r="B30" s="172"/>
      <c r="C30" s="173"/>
      <c r="D30" s="173"/>
      <c r="E30" s="173"/>
      <c r="F30" s="173"/>
      <c r="G30" s="173"/>
      <c r="H30" s="173"/>
      <c r="I30" s="174"/>
      <c r="J30" s="32"/>
    </row>
    <row r="31" spans="1:14" s="19" customFormat="1" ht="36" customHeight="1" x14ac:dyDescent="0.8">
      <c r="B31" s="97">
        <v>2</v>
      </c>
      <c r="C31" s="159" t="s">
        <v>41</v>
      </c>
      <c r="D31" s="160"/>
      <c r="E31" s="160"/>
      <c r="F31" s="160"/>
      <c r="G31" s="160"/>
      <c r="H31" s="161"/>
      <c r="I31" s="67"/>
      <c r="K31" s="116"/>
      <c r="L31" s="116"/>
    </row>
    <row r="32" spans="1:14" ht="21" customHeight="1" x14ac:dyDescent="0.8">
      <c r="B32" s="20">
        <v>2.1</v>
      </c>
      <c r="C32" s="104" t="s">
        <v>14</v>
      </c>
      <c r="D32" s="96"/>
      <c r="E32" s="34"/>
      <c r="F32" s="35"/>
      <c r="G32" s="23"/>
      <c r="H32" s="36"/>
      <c r="I32" s="25"/>
      <c r="N32"/>
    </row>
    <row r="33" spans="1:14" ht="21" customHeight="1" x14ac:dyDescent="0.8">
      <c r="B33" s="26" t="s">
        <v>42</v>
      </c>
      <c r="C33" s="27" t="s">
        <v>16</v>
      </c>
      <c r="D33" s="41"/>
      <c r="E33" s="29"/>
      <c r="F33" s="99"/>
      <c r="G33" s="39"/>
      <c r="H33" s="100"/>
      <c r="I33" s="31">
        <f t="shared" ref="I33:I43" si="1">ROUND(D33*E33*F33*G33*H33,0)</f>
        <v>0</v>
      </c>
      <c r="J33" s="32"/>
      <c r="K33" s="115"/>
      <c r="L33" s="115"/>
      <c r="M33" s="32"/>
    </row>
    <row r="34" spans="1:14" ht="21" customHeight="1" x14ac:dyDescent="0.8">
      <c r="B34" s="26" t="s">
        <v>43</v>
      </c>
      <c r="C34" s="33" t="s">
        <v>18</v>
      </c>
      <c r="D34" s="41"/>
      <c r="E34" s="29"/>
      <c r="F34" s="99"/>
      <c r="G34" s="39"/>
      <c r="H34" s="100"/>
      <c r="I34" s="31">
        <f t="shared" si="1"/>
        <v>0</v>
      </c>
      <c r="J34" s="32"/>
      <c r="K34" s="115"/>
      <c r="L34" s="115"/>
      <c r="M34" s="32"/>
    </row>
    <row r="35" spans="1:14" ht="21" customHeight="1" x14ac:dyDescent="0.8">
      <c r="B35" s="26" t="s">
        <v>44</v>
      </c>
      <c r="C35" s="33" t="s">
        <v>20</v>
      </c>
      <c r="D35" s="41"/>
      <c r="E35" s="29"/>
      <c r="F35" s="99"/>
      <c r="G35" s="39"/>
      <c r="H35" s="100"/>
      <c r="I35" s="31">
        <f t="shared" si="1"/>
        <v>0</v>
      </c>
      <c r="J35" s="32"/>
      <c r="K35" s="115"/>
      <c r="L35" s="115"/>
      <c r="M35" s="32"/>
    </row>
    <row r="36" spans="1:14" ht="21" customHeight="1" x14ac:dyDescent="0.8">
      <c r="B36" s="26" t="s">
        <v>45</v>
      </c>
      <c r="C36" s="33" t="s">
        <v>22</v>
      </c>
      <c r="D36" s="41"/>
      <c r="E36" s="29"/>
      <c r="F36" s="99"/>
      <c r="G36" s="39"/>
      <c r="H36" s="100"/>
      <c r="I36" s="31">
        <f t="shared" si="1"/>
        <v>0</v>
      </c>
      <c r="J36" s="32"/>
      <c r="K36" s="115"/>
      <c r="L36" s="115"/>
      <c r="M36" s="32"/>
    </row>
    <row r="37" spans="1:14" ht="21" customHeight="1" x14ac:dyDescent="0.8">
      <c r="B37" s="26" t="s">
        <v>46</v>
      </c>
      <c r="C37" s="33" t="s">
        <v>24</v>
      </c>
      <c r="D37" s="41"/>
      <c r="E37" s="29"/>
      <c r="F37" s="99"/>
      <c r="G37" s="39"/>
      <c r="H37" s="100"/>
      <c r="I37" s="31">
        <f t="shared" si="1"/>
        <v>0</v>
      </c>
      <c r="J37" s="32"/>
      <c r="K37" s="115"/>
      <c r="L37" s="115"/>
      <c r="M37" s="32"/>
    </row>
    <row r="38" spans="1:14" ht="21" customHeight="1" x14ac:dyDescent="0.8">
      <c r="B38" s="26" t="s">
        <v>47</v>
      </c>
      <c r="C38" s="33" t="s">
        <v>26</v>
      </c>
      <c r="D38" s="41"/>
      <c r="E38" s="29"/>
      <c r="F38" s="99"/>
      <c r="G38" s="30"/>
      <c r="H38" s="100"/>
      <c r="I38" s="31">
        <f t="shared" si="1"/>
        <v>0</v>
      </c>
      <c r="J38" s="32"/>
      <c r="K38" s="115"/>
      <c r="L38" s="115"/>
      <c r="M38" s="32"/>
    </row>
    <row r="39" spans="1:14" ht="21" customHeight="1" x14ac:dyDescent="0.8">
      <c r="B39" s="26" t="s">
        <v>48</v>
      </c>
      <c r="C39" s="33" t="s">
        <v>28</v>
      </c>
      <c r="D39" s="41"/>
      <c r="E39" s="29"/>
      <c r="F39" s="99"/>
      <c r="G39" s="30"/>
      <c r="H39" s="100"/>
      <c r="I39" s="31">
        <f t="shared" si="1"/>
        <v>0</v>
      </c>
      <c r="J39" s="32"/>
      <c r="K39" s="115"/>
      <c r="L39" s="115"/>
      <c r="M39" s="32"/>
    </row>
    <row r="40" spans="1:14" ht="21" customHeight="1" x14ac:dyDescent="0.8">
      <c r="B40" s="26" t="s">
        <v>49</v>
      </c>
      <c r="C40" s="33" t="s">
        <v>30</v>
      </c>
      <c r="D40" s="41"/>
      <c r="E40" s="29"/>
      <c r="F40" s="99"/>
      <c r="G40" s="30"/>
      <c r="H40" s="100"/>
      <c r="I40" s="31">
        <f t="shared" si="1"/>
        <v>0</v>
      </c>
      <c r="J40" s="32"/>
      <c r="K40" s="115"/>
      <c r="L40" s="115"/>
      <c r="M40" s="32"/>
    </row>
    <row r="41" spans="1:14" ht="21" customHeight="1" x14ac:dyDescent="0.8">
      <c r="B41" s="26" t="s">
        <v>50</v>
      </c>
      <c r="C41" s="101" t="s">
        <v>32</v>
      </c>
      <c r="D41" s="41"/>
      <c r="E41" s="29"/>
      <c r="F41" s="99"/>
      <c r="G41" s="30"/>
      <c r="H41" s="102"/>
      <c r="I41" s="31">
        <f t="shared" si="1"/>
        <v>0</v>
      </c>
      <c r="J41" s="32"/>
      <c r="K41" s="115"/>
      <c r="L41" s="115"/>
      <c r="M41" s="32"/>
    </row>
    <row r="42" spans="1:14" ht="21" customHeight="1" x14ac:dyDescent="0.8">
      <c r="B42" s="26" t="s">
        <v>51</v>
      </c>
      <c r="C42" s="33" t="s">
        <v>34</v>
      </c>
      <c r="D42" s="41"/>
      <c r="E42" s="29"/>
      <c r="F42" s="99"/>
      <c r="G42" s="30"/>
      <c r="H42" s="100"/>
      <c r="I42" s="31">
        <f t="shared" si="1"/>
        <v>0</v>
      </c>
      <c r="J42" s="32"/>
      <c r="K42" s="115"/>
      <c r="L42" s="115"/>
      <c r="M42" s="32"/>
    </row>
    <row r="43" spans="1:14" ht="21" customHeight="1" x14ac:dyDescent="0.8">
      <c r="B43" s="26" t="s">
        <v>52</v>
      </c>
      <c r="C43" s="33" t="s">
        <v>36</v>
      </c>
      <c r="D43" s="41"/>
      <c r="E43" s="29"/>
      <c r="F43" s="103"/>
      <c r="G43" s="30"/>
      <c r="H43" s="102"/>
      <c r="I43" s="31">
        <f t="shared" si="1"/>
        <v>0</v>
      </c>
      <c r="J43" s="32"/>
      <c r="K43" s="115"/>
      <c r="L43" s="115"/>
      <c r="M43" s="32"/>
    </row>
    <row r="44" spans="1:14" x14ac:dyDescent="0.8">
      <c r="B44" s="20"/>
      <c r="C44" s="104" t="s">
        <v>37</v>
      </c>
      <c r="D44" s="95"/>
      <c r="E44" s="21"/>
      <c r="F44" s="22"/>
      <c r="G44" s="23"/>
      <c r="H44" s="36"/>
      <c r="I44" s="25"/>
      <c r="J44" s="32"/>
      <c r="K44" s="115"/>
      <c r="L44" s="115"/>
      <c r="M44" s="32"/>
      <c r="N44"/>
    </row>
    <row r="45" spans="1:14" x14ac:dyDescent="0.8">
      <c r="B45" s="26" t="s">
        <v>53</v>
      </c>
      <c r="C45" s="27" t="s">
        <v>39</v>
      </c>
      <c r="D45" s="28"/>
      <c r="E45" s="42"/>
      <c r="F45" s="38"/>
      <c r="G45" s="30"/>
      <c r="H45" s="40"/>
      <c r="I45" s="31">
        <f>ROUND(D45*E45*F45*G45*H45,0)</f>
        <v>0</v>
      </c>
      <c r="J45" s="32"/>
      <c r="K45" s="115"/>
      <c r="L45" s="115"/>
      <c r="M45" s="32"/>
    </row>
    <row r="46" spans="1:14" x14ac:dyDescent="0.8">
      <c r="B46" s="20"/>
      <c r="C46" s="104" t="s">
        <v>54</v>
      </c>
      <c r="D46" s="95"/>
      <c r="E46" s="21"/>
      <c r="F46" s="22"/>
      <c r="G46" s="23"/>
      <c r="H46" s="36"/>
      <c r="I46" s="25"/>
      <c r="J46" s="32"/>
      <c r="K46" s="115"/>
      <c r="L46" s="115"/>
      <c r="M46" s="32"/>
      <c r="N46"/>
    </row>
    <row r="47" spans="1:14" x14ac:dyDescent="0.8">
      <c r="B47" s="26" t="s">
        <v>55</v>
      </c>
      <c r="C47" s="27" t="s">
        <v>56</v>
      </c>
      <c r="D47" s="28"/>
      <c r="E47" s="42"/>
      <c r="F47" s="38"/>
      <c r="G47" s="30"/>
      <c r="H47" s="40"/>
      <c r="I47" s="31">
        <f>ROUND(D47*E47*F47*G47*H47,0)</f>
        <v>0</v>
      </c>
      <c r="J47" s="32"/>
      <c r="K47" s="115"/>
      <c r="L47" s="115"/>
      <c r="M47" s="32"/>
    </row>
    <row r="48" spans="1:14" s="74" customFormat="1" ht="24" customHeight="1" x14ac:dyDescent="0.85">
      <c r="A48" s="5"/>
      <c r="B48" s="167" t="s">
        <v>106</v>
      </c>
      <c r="C48" s="168"/>
      <c r="D48" s="168"/>
      <c r="E48" s="168"/>
      <c r="F48" s="168"/>
      <c r="G48" s="168"/>
      <c r="H48" s="168"/>
      <c r="I48" s="133">
        <f>SUM(I33:I47)</f>
        <v>0</v>
      </c>
      <c r="J48" s="73"/>
      <c r="K48" s="111"/>
      <c r="L48" s="120"/>
      <c r="M48" s="73"/>
      <c r="N48" s="73"/>
    </row>
    <row r="49" spans="2:14" ht="21" customHeight="1" x14ac:dyDescent="0.8">
      <c r="B49" s="172"/>
      <c r="C49" s="173"/>
      <c r="D49" s="173"/>
      <c r="E49" s="173"/>
      <c r="F49" s="173"/>
      <c r="G49" s="173"/>
      <c r="H49" s="173"/>
      <c r="I49" s="174"/>
      <c r="J49" s="32"/>
      <c r="K49" s="115"/>
      <c r="L49" s="115"/>
      <c r="M49" s="32"/>
    </row>
    <row r="50" spans="2:14" s="19" customFormat="1" ht="42.75" customHeight="1" x14ac:dyDescent="0.8">
      <c r="B50" s="98">
        <v>3</v>
      </c>
      <c r="C50" s="162" t="s">
        <v>57</v>
      </c>
      <c r="D50" s="163"/>
      <c r="E50" s="163"/>
      <c r="F50" s="163"/>
      <c r="G50" s="163"/>
      <c r="H50" s="164"/>
      <c r="I50" s="67"/>
      <c r="K50" s="116"/>
      <c r="L50" s="116"/>
    </row>
    <row r="51" spans="2:14" ht="21" customHeight="1" x14ac:dyDescent="0.8">
      <c r="B51" s="20">
        <v>3.1</v>
      </c>
      <c r="C51" s="104" t="s">
        <v>14</v>
      </c>
      <c r="D51" s="95"/>
      <c r="E51" s="21"/>
      <c r="F51" s="22"/>
      <c r="G51" s="23"/>
      <c r="H51" s="24"/>
      <c r="I51" s="25"/>
    </row>
    <row r="52" spans="2:14" ht="21" customHeight="1" x14ac:dyDescent="0.8">
      <c r="B52" s="26" t="s">
        <v>58</v>
      </c>
      <c r="C52" s="27" t="s">
        <v>16</v>
      </c>
      <c r="D52" s="41"/>
      <c r="E52" s="42"/>
      <c r="F52" s="99"/>
      <c r="G52" s="30"/>
      <c r="H52" s="100"/>
      <c r="I52" s="31">
        <f t="shared" ref="I52:I62" si="2">ROUND(D52*E52*F52*G52*H52,0)</f>
        <v>0</v>
      </c>
      <c r="J52" s="43"/>
      <c r="K52" s="117"/>
      <c r="L52" s="117"/>
      <c r="M52" s="43"/>
      <c r="N52" s="32"/>
    </row>
    <row r="53" spans="2:14" ht="21" customHeight="1" x14ac:dyDescent="0.8">
      <c r="B53" s="26" t="s">
        <v>59</v>
      </c>
      <c r="C53" s="33" t="s">
        <v>18</v>
      </c>
      <c r="D53" s="41"/>
      <c r="E53" s="42"/>
      <c r="F53" s="99"/>
      <c r="G53" s="30"/>
      <c r="H53" s="100"/>
      <c r="I53" s="31">
        <f t="shared" si="2"/>
        <v>0</v>
      </c>
      <c r="N53" s="32"/>
    </row>
    <row r="54" spans="2:14" ht="21" customHeight="1" x14ac:dyDescent="0.8">
      <c r="B54" s="26" t="s">
        <v>60</v>
      </c>
      <c r="C54" s="33" t="s">
        <v>20</v>
      </c>
      <c r="D54" s="41"/>
      <c r="E54" s="42"/>
      <c r="F54" s="99"/>
      <c r="G54" s="30"/>
      <c r="H54" s="100"/>
      <c r="I54" s="31">
        <f t="shared" si="2"/>
        <v>0</v>
      </c>
      <c r="N54" s="32"/>
    </row>
    <row r="55" spans="2:14" ht="21" customHeight="1" x14ac:dyDescent="0.8">
      <c r="B55" s="26" t="s">
        <v>61</v>
      </c>
      <c r="C55" s="33" t="s">
        <v>22</v>
      </c>
      <c r="D55" s="41"/>
      <c r="E55" s="42"/>
      <c r="F55" s="99"/>
      <c r="G55" s="30"/>
      <c r="H55" s="100"/>
      <c r="I55" s="31">
        <f t="shared" si="2"/>
        <v>0</v>
      </c>
      <c r="N55" s="32"/>
    </row>
    <row r="56" spans="2:14" ht="21" customHeight="1" x14ac:dyDescent="0.8">
      <c r="B56" s="26" t="s">
        <v>62</v>
      </c>
      <c r="C56" s="33" t="s">
        <v>24</v>
      </c>
      <c r="D56" s="41"/>
      <c r="E56" s="42"/>
      <c r="F56" s="99"/>
      <c r="G56" s="30"/>
      <c r="H56" s="100"/>
      <c r="I56" s="31">
        <f t="shared" si="2"/>
        <v>0</v>
      </c>
      <c r="N56" s="32"/>
    </row>
    <row r="57" spans="2:14" ht="21" customHeight="1" x14ac:dyDescent="0.8">
      <c r="B57" s="26" t="s">
        <v>63</v>
      </c>
      <c r="C57" s="33" t="s">
        <v>26</v>
      </c>
      <c r="D57" s="41"/>
      <c r="E57" s="42"/>
      <c r="F57" s="99"/>
      <c r="G57" s="30"/>
      <c r="H57" s="100"/>
      <c r="I57" s="31">
        <f t="shared" si="2"/>
        <v>0</v>
      </c>
      <c r="N57" s="32"/>
    </row>
    <row r="58" spans="2:14" ht="21" customHeight="1" x14ac:dyDescent="0.8">
      <c r="B58" s="26" t="s">
        <v>64</v>
      </c>
      <c r="C58" s="33" t="s">
        <v>28</v>
      </c>
      <c r="D58" s="41"/>
      <c r="E58" s="42"/>
      <c r="F58" s="99"/>
      <c r="G58" s="30"/>
      <c r="H58" s="100"/>
      <c r="I58" s="31">
        <f t="shared" si="2"/>
        <v>0</v>
      </c>
      <c r="N58" s="32"/>
    </row>
    <row r="59" spans="2:14" ht="21" customHeight="1" x14ac:dyDescent="0.8">
      <c r="B59" s="26" t="s">
        <v>65</v>
      </c>
      <c r="C59" s="33" t="s">
        <v>30</v>
      </c>
      <c r="D59" s="41"/>
      <c r="E59" s="42"/>
      <c r="F59" s="99"/>
      <c r="G59" s="30"/>
      <c r="H59" s="100"/>
      <c r="I59" s="31">
        <f t="shared" si="2"/>
        <v>0</v>
      </c>
      <c r="N59" s="32"/>
    </row>
    <row r="60" spans="2:14" ht="21" customHeight="1" x14ac:dyDescent="0.8">
      <c r="B60" s="26" t="s">
        <v>66</v>
      </c>
      <c r="C60" s="101" t="s">
        <v>32</v>
      </c>
      <c r="D60" s="41"/>
      <c r="E60" s="42"/>
      <c r="F60" s="99"/>
      <c r="G60" s="30"/>
      <c r="H60" s="102"/>
      <c r="I60" s="31">
        <f t="shared" si="2"/>
        <v>0</v>
      </c>
      <c r="N60" s="32"/>
    </row>
    <row r="61" spans="2:14" ht="33" customHeight="1" x14ac:dyDescent="0.8">
      <c r="B61" s="26" t="s">
        <v>67</v>
      </c>
      <c r="C61" s="33" t="s">
        <v>34</v>
      </c>
      <c r="D61" s="41"/>
      <c r="E61" s="42"/>
      <c r="F61" s="99"/>
      <c r="G61" s="30"/>
      <c r="H61" s="100"/>
      <c r="I61" s="31">
        <f t="shared" si="2"/>
        <v>0</v>
      </c>
      <c r="N61" s="32"/>
    </row>
    <row r="62" spans="2:14" ht="21" customHeight="1" x14ac:dyDescent="0.8">
      <c r="B62" s="26" t="s">
        <v>68</v>
      </c>
      <c r="C62" s="33" t="s">
        <v>36</v>
      </c>
      <c r="D62" s="41"/>
      <c r="E62" s="42"/>
      <c r="F62" s="103"/>
      <c r="G62" s="30"/>
      <c r="H62" s="102"/>
      <c r="I62" s="31">
        <f t="shared" si="2"/>
        <v>0</v>
      </c>
      <c r="N62" s="32"/>
    </row>
    <row r="63" spans="2:14" x14ac:dyDescent="0.8">
      <c r="B63" s="20"/>
      <c r="C63" s="104" t="s">
        <v>37</v>
      </c>
      <c r="D63" s="95"/>
      <c r="E63" s="21"/>
      <c r="F63" s="22"/>
      <c r="G63" s="23"/>
      <c r="H63" s="36"/>
      <c r="I63" s="25"/>
      <c r="N63" s="32"/>
    </row>
    <row r="64" spans="2:14" x14ac:dyDescent="0.8">
      <c r="B64" s="26" t="s">
        <v>69</v>
      </c>
      <c r="C64" s="27" t="s">
        <v>39</v>
      </c>
      <c r="D64" s="28"/>
      <c r="E64" s="42"/>
      <c r="F64" s="44"/>
      <c r="G64" s="30"/>
      <c r="H64" s="40"/>
      <c r="I64" s="31">
        <f>ROUND(D64*E64*F64*G64*H64,0)</f>
        <v>0</v>
      </c>
      <c r="N64" s="32"/>
    </row>
    <row r="65" spans="1:14" x14ac:dyDescent="0.8">
      <c r="B65" s="20"/>
      <c r="C65" s="104" t="s">
        <v>102</v>
      </c>
      <c r="D65" s="95"/>
      <c r="E65" s="21"/>
      <c r="F65" s="22"/>
      <c r="G65" s="23"/>
      <c r="H65" s="36"/>
      <c r="I65" s="25"/>
      <c r="N65" s="32"/>
    </row>
    <row r="66" spans="1:14" x14ac:dyDescent="0.8">
      <c r="B66" s="26" t="s">
        <v>70</v>
      </c>
      <c r="C66" s="27" t="s">
        <v>71</v>
      </c>
      <c r="D66" s="28"/>
      <c r="E66" s="42"/>
      <c r="F66" s="44"/>
      <c r="G66" s="30"/>
      <c r="H66" s="40"/>
      <c r="I66" s="31">
        <f>ROUND(D66*E66*F66*G66*H66,0)</f>
        <v>0</v>
      </c>
      <c r="N66" s="32"/>
    </row>
    <row r="67" spans="1:14" s="74" customFormat="1" ht="24" customHeight="1" x14ac:dyDescent="0.85">
      <c r="A67" s="5"/>
      <c r="B67" s="167" t="s">
        <v>108</v>
      </c>
      <c r="C67" s="168"/>
      <c r="D67" s="168"/>
      <c r="E67" s="168"/>
      <c r="F67" s="168"/>
      <c r="G67" s="168"/>
      <c r="H67" s="168"/>
      <c r="I67" s="133">
        <f>SUM(I52:I66)</f>
        <v>0</v>
      </c>
      <c r="J67" s="73"/>
      <c r="K67" s="111"/>
      <c r="L67" s="120"/>
      <c r="M67" s="73"/>
      <c r="N67" s="73"/>
    </row>
    <row r="68" spans="1:14" ht="6" customHeight="1" thickBot="1" x14ac:dyDescent="0.85">
      <c r="B68" s="196"/>
      <c r="C68" s="197"/>
      <c r="D68" s="197"/>
      <c r="E68" s="197"/>
      <c r="F68" s="197"/>
      <c r="G68" s="197"/>
      <c r="H68" s="197"/>
      <c r="I68" s="198"/>
      <c r="N68" s="32"/>
    </row>
    <row r="69" spans="1:14" s="45" customFormat="1" ht="27" customHeight="1" thickBot="1" x14ac:dyDescent="0.3">
      <c r="B69" s="165" t="s">
        <v>107</v>
      </c>
      <c r="C69" s="166"/>
      <c r="D69" s="166"/>
      <c r="E69" s="166"/>
      <c r="F69" s="166"/>
      <c r="G69" s="166"/>
      <c r="H69" s="166"/>
      <c r="I69" s="132">
        <f>+I67+I48+I29</f>
        <v>0</v>
      </c>
      <c r="K69" s="118"/>
      <c r="L69" s="118"/>
    </row>
    <row r="70" spans="1:14" s="45" customFormat="1" ht="27" customHeight="1" x14ac:dyDescent="0.25">
      <c r="B70" s="199"/>
      <c r="C70" s="200"/>
      <c r="D70" s="200"/>
      <c r="E70" s="200"/>
      <c r="F70" s="200"/>
      <c r="G70" s="200"/>
      <c r="H70" s="200"/>
      <c r="I70" s="201"/>
      <c r="K70" s="118"/>
      <c r="L70" s="118"/>
    </row>
    <row r="71" spans="1:14" ht="33" customHeight="1" x14ac:dyDescent="0.8">
      <c r="B71" s="46">
        <v>4</v>
      </c>
      <c r="C71" s="105" t="s">
        <v>72</v>
      </c>
      <c r="D71" s="47"/>
      <c r="E71" s="48"/>
      <c r="F71" s="49"/>
      <c r="G71" s="50"/>
      <c r="H71" s="51"/>
      <c r="I71" s="52"/>
      <c r="N71"/>
    </row>
    <row r="72" spans="1:14" s="5" customFormat="1" ht="21" customHeight="1" x14ac:dyDescent="0.8">
      <c r="B72" s="6">
        <v>4.0999999999999996</v>
      </c>
      <c r="C72" s="7" t="s">
        <v>73</v>
      </c>
      <c r="D72" s="8"/>
      <c r="E72" s="9"/>
      <c r="F72" s="22"/>
      <c r="G72" s="10"/>
      <c r="H72" s="11"/>
      <c r="I72" s="12"/>
      <c r="K72" s="110"/>
      <c r="L72" s="110"/>
    </row>
    <row r="73" spans="1:14" s="5" customFormat="1" ht="36" customHeight="1" x14ac:dyDescent="0.8">
      <c r="B73" s="53" t="s">
        <v>5</v>
      </c>
      <c r="C73" s="55" t="s">
        <v>6</v>
      </c>
      <c r="D73" s="55" t="s">
        <v>74</v>
      </c>
      <c r="E73" s="55" t="s">
        <v>8</v>
      </c>
      <c r="F73" s="57" t="s">
        <v>9</v>
      </c>
      <c r="G73" s="55"/>
      <c r="H73" s="57" t="s">
        <v>75</v>
      </c>
      <c r="I73" s="58" t="s">
        <v>12</v>
      </c>
      <c r="K73" s="110"/>
      <c r="L73" s="110"/>
    </row>
    <row r="74" spans="1:14" s="5" customFormat="1" ht="59.25" customHeight="1" x14ac:dyDescent="0.8">
      <c r="B74" s="59" t="s">
        <v>76</v>
      </c>
      <c r="C74" s="60" t="s">
        <v>103</v>
      </c>
      <c r="D74" s="61"/>
      <c r="E74" s="42"/>
      <c r="F74" s="62"/>
      <c r="G74" s="42"/>
      <c r="H74" s="63"/>
      <c r="I74" s="64">
        <f>+H74*E74*F74</f>
        <v>0</v>
      </c>
      <c r="J74" s="65"/>
      <c r="K74" s="119"/>
      <c r="L74" s="119"/>
      <c r="M74" s="65"/>
      <c r="N74" s="65"/>
    </row>
    <row r="75" spans="1:14" s="5" customFormat="1" ht="59.25" customHeight="1" x14ac:dyDescent="0.8">
      <c r="B75" s="59" t="s">
        <v>78</v>
      </c>
      <c r="C75" s="60" t="s">
        <v>79</v>
      </c>
      <c r="D75" s="61"/>
      <c r="E75" s="126"/>
      <c r="F75" s="127"/>
      <c r="G75" s="126"/>
      <c r="H75" s="66"/>
      <c r="I75" s="128">
        <f>+H75*E75*F75</f>
        <v>0</v>
      </c>
      <c r="J75" s="65"/>
      <c r="K75" s="119"/>
      <c r="L75" s="119"/>
      <c r="M75" s="65"/>
      <c r="N75" s="65"/>
    </row>
    <row r="76" spans="1:14" s="74" customFormat="1" ht="24" customHeight="1" x14ac:dyDescent="0.85">
      <c r="A76" s="5"/>
      <c r="B76" s="167" t="s">
        <v>80</v>
      </c>
      <c r="C76" s="168"/>
      <c r="D76" s="168"/>
      <c r="E76" s="168"/>
      <c r="F76" s="168"/>
      <c r="G76" s="168"/>
      <c r="H76" s="168"/>
      <c r="I76" s="133">
        <f>+I75+I74</f>
        <v>0</v>
      </c>
      <c r="J76" s="73"/>
      <c r="K76" s="111"/>
      <c r="L76" s="120"/>
      <c r="M76" s="73"/>
      <c r="N76" s="73"/>
    </row>
    <row r="77" spans="1:14" s="45" customFormat="1" ht="23.25" customHeight="1" x14ac:dyDescent="0.8">
      <c r="B77" s="202"/>
      <c r="C77" s="203"/>
      <c r="D77" s="203"/>
      <c r="E77" s="203"/>
      <c r="F77" s="203"/>
      <c r="G77" s="203"/>
      <c r="H77" s="203"/>
      <c r="I77" s="204"/>
      <c r="J77" s="65"/>
      <c r="K77" s="119"/>
      <c r="L77" s="119"/>
      <c r="M77" s="65"/>
      <c r="N77" s="65"/>
    </row>
    <row r="78" spans="1:14" s="5" customFormat="1" ht="21.6" customHeight="1" x14ac:dyDescent="0.8">
      <c r="B78" s="6">
        <v>4.2</v>
      </c>
      <c r="C78" s="7" t="s">
        <v>81</v>
      </c>
      <c r="D78" s="8"/>
      <c r="E78" s="9"/>
      <c r="F78" s="10"/>
      <c r="G78" s="10"/>
      <c r="H78" s="11"/>
      <c r="I78" s="12"/>
      <c r="J78" s="65"/>
      <c r="K78" s="119"/>
      <c r="L78" s="119"/>
      <c r="M78" s="65"/>
      <c r="N78" s="65"/>
    </row>
    <row r="79" spans="1:14" s="5" customFormat="1" x14ac:dyDescent="0.8">
      <c r="B79" s="53" t="s">
        <v>5</v>
      </c>
      <c r="C79" s="54" t="s">
        <v>6</v>
      </c>
      <c r="D79" s="55" t="s">
        <v>74</v>
      </c>
      <c r="E79" s="68" t="s">
        <v>8</v>
      </c>
      <c r="F79" s="57" t="s">
        <v>9</v>
      </c>
      <c r="G79" s="56"/>
      <c r="H79" s="57" t="s">
        <v>75</v>
      </c>
      <c r="I79" s="58" t="s">
        <v>12</v>
      </c>
      <c r="J79" s="65"/>
      <c r="K79" s="119"/>
      <c r="L79" s="119"/>
      <c r="M79" s="65"/>
      <c r="N79" s="65"/>
    </row>
    <row r="80" spans="1:14" s="5" customFormat="1" x14ac:dyDescent="0.8">
      <c r="B80" s="59" t="s">
        <v>82</v>
      </c>
      <c r="C80" s="60" t="s">
        <v>83</v>
      </c>
      <c r="D80" s="61" t="s">
        <v>84</v>
      </c>
      <c r="E80" s="42">
        <v>4</v>
      </c>
      <c r="F80" s="62">
        <v>1</v>
      </c>
      <c r="G80" s="69" t="s">
        <v>85</v>
      </c>
      <c r="H80" s="70">
        <v>8000000</v>
      </c>
      <c r="I80" s="64">
        <f>+H80*E80*F80</f>
        <v>32000000</v>
      </c>
      <c r="J80" s="65"/>
      <c r="K80" s="119"/>
      <c r="L80" s="119"/>
      <c r="M80" s="65"/>
      <c r="N80" s="65"/>
    </row>
    <row r="81" spans="1:80" s="5" customFormat="1" x14ac:dyDescent="0.8">
      <c r="B81" s="59" t="s">
        <v>86</v>
      </c>
      <c r="C81" s="60" t="s">
        <v>87</v>
      </c>
      <c r="D81" s="61" t="s">
        <v>84</v>
      </c>
      <c r="E81" s="42">
        <v>4</v>
      </c>
      <c r="F81" s="62">
        <v>1</v>
      </c>
      <c r="G81" s="69" t="s">
        <v>85</v>
      </c>
      <c r="H81" s="70">
        <v>8000000</v>
      </c>
      <c r="I81" s="64">
        <f>+H81*E81*F81</f>
        <v>32000000</v>
      </c>
      <c r="J81" s="65"/>
      <c r="K81" s="119"/>
      <c r="L81" s="119"/>
      <c r="M81" s="65"/>
      <c r="N81" s="65"/>
    </row>
    <row r="82" spans="1:80" s="5" customFormat="1" x14ac:dyDescent="0.8">
      <c r="B82" s="59" t="s">
        <v>88</v>
      </c>
      <c r="C82" s="60" t="s">
        <v>89</v>
      </c>
      <c r="D82" s="61" t="s">
        <v>84</v>
      </c>
      <c r="E82" s="42">
        <v>4</v>
      </c>
      <c r="F82" s="62">
        <v>1</v>
      </c>
      <c r="G82" s="69" t="s">
        <v>85</v>
      </c>
      <c r="H82" s="70">
        <v>8000000</v>
      </c>
      <c r="I82" s="64">
        <f>+H82*E82*F82</f>
        <v>32000000</v>
      </c>
      <c r="J82" s="65"/>
      <c r="K82" s="119"/>
      <c r="L82" s="119"/>
      <c r="M82" s="65"/>
      <c r="N82" s="65"/>
    </row>
    <row r="83" spans="1:80" s="72" customFormat="1" ht="37.5" customHeight="1" x14ac:dyDescent="0.8">
      <c r="A83" s="5"/>
      <c r="B83" s="59" t="s">
        <v>90</v>
      </c>
      <c r="C83" s="60" t="s">
        <v>91</v>
      </c>
      <c r="D83" s="126" t="s">
        <v>84</v>
      </c>
      <c r="E83" s="126">
        <v>4</v>
      </c>
      <c r="F83" s="127">
        <v>0.5</v>
      </c>
      <c r="G83" s="130" t="s">
        <v>85</v>
      </c>
      <c r="H83" s="131">
        <v>6900000</v>
      </c>
      <c r="I83" s="128">
        <f>+H83*E83*F83</f>
        <v>13800000</v>
      </c>
      <c r="J83" s="65"/>
      <c r="K83" s="119"/>
      <c r="L83" s="119"/>
      <c r="M83" s="65"/>
      <c r="N83" s="65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  <c r="CA83" s="71"/>
      <c r="CB83" s="71"/>
    </row>
    <row r="84" spans="1:80" s="74" customFormat="1" ht="24" customHeight="1" x14ac:dyDescent="0.85">
      <c r="A84" s="5"/>
      <c r="B84" s="167" t="s">
        <v>92</v>
      </c>
      <c r="C84" s="168"/>
      <c r="D84" s="168"/>
      <c r="E84" s="168"/>
      <c r="F84" s="168"/>
      <c r="G84" s="168"/>
      <c r="H84" s="168"/>
      <c r="I84" s="129">
        <f>+I83+I82+I81+I80</f>
        <v>109800000</v>
      </c>
      <c r="J84" s="73">
        <v>109800000</v>
      </c>
      <c r="K84" s="111"/>
      <c r="L84" s="120"/>
      <c r="M84" s="73"/>
      <c r="N84" s="73"/>
    </row>
    <row r="85" spans="1:80" s="74" customFormat="1" ht="7.15" customHeight="1" thickBot="1" x14ac:dyDescent="0.9">
      <c r="A85" s="5"/>
      <c r="B85" s="193"/>
      <c r="C85" s="194"/>
      <c r="D85" s="194"/>
      <c r="E85" s="194"/>
      <c r="F85" s="194"/>
      <c r="G85" s="194"/>
      <c r="H85" s="194"/>
      <c r="I85" s="195"/>
      <c r="J85" s="73"/>
      <c r="K85" s="111"/>
      <c r="L85" s="120"/>
      <c r="M85" s="73"/>
      <c r="N85" s="73"/>
    </row>
    <row r="86" spans="1:80" s="75" customFormat="1" ht="19.5" customHeight="1" thickBot="1" x14ac:dyDescent="0.9">
      <c r="B86" s="169" t="s">
        <v>93</v>
      </c>
      <c r="C86" s="170"/>
      <c r="D86" s="170"/>
      <c r="E86" s="170"/>
      <c r="F86" s="170"/>
      <c r="G86" s="170"/>
      <c r="H86" s="171"/>
      <c r="I86" s="132"/>
      <c r="J86" s="76"/>
      <c r="K86" s="121"/>
      <c r="L86" s="121"/>
    </row>
    <row r="87" spans="1:80" s="75" customFormat="1" ht="21.6" customHeight="1" thickBot="1" x14ac:dyDescent="0.9">
      <c r="B87" s="77"/>
      <c r="C87" s="78"/>
      <c r="D87" s="78"/>
      <c r="E87" s="78"/>
      <c r="F87" s="78"/>
      <c r="G87" s="78"/>
      <c r="H87" s="78"/>
      <c r="I87" s="79"/>
      <c r="K87" s="121"/>
      <c r="L87" s="121"/>
    </row>
    <row r="88" spans="1:80" ht="39.6" customHeight="1" x14ac:dyDescent="0.8">
      <c r="B88" s="146" t="s">
        <v>94</v>
      </c>
      <c r="C88" s="147"/>
      <c r="D88" s="147"/>
      <c r="E88" s="147"/>
      <c r="F88" s="147"/>
      <c r="G88" s="147"/>
      <c r="H88" s="147"/>
      <c r="I88" s="134"/>
    </row>
    <row r="89" spans="1:80" ht="39.6" customHeight="1" x14ac:dyDescent="0.8">
      <c r="B89" s="138" t="s">
        <v>95</v>
      </c>
      <c r="C89" s="139"/>
      <c r="D89" s="139"/>
      <c r="E89" s="139"/>
      <c r="F89" s="139"/>
      <c r="G89" s="139"/>
      <c r="H89" s="139"/>
      <c r="I89" s="135"/>
    </row>
    <row r="90" spans="1:80" ht="39.6" customHeight="1" x14ac:dyDescent="0.8">
      <c r="B90" s="140" t="s">
        <v>96</v>
      </c>
      <c r="C90" s="141"/>
      <c r="D90" s="141"/>
      <c r="E90" s="141"/>
      <c r="F90" s="141"/>
      <c r="G90" s="141"/>
      <c r="H90" s="141"/>
      <c r="I90" s="106"/>
      <c r="J90" s="124"/>
      <c r="L90" s="122"/>
      <c r="N90" s="81"/>
    </row>
    <row r="91" spans="1:80" ht="7.5" customHeight="1" x14ac:dyDescent="0.8">
      <c r="B91" s="82"/>
      <c r="C91" s="83"/>
      <c r="D91" s="83"/>
      <c r="E91" s="83"/>
      <c r="F91" s="83"/>
      <c r="G91" s="83"/>
      <c r="H91" s="83"/>
      <c r="I91" s="84"/>
    </row>
    <row r="92" spans="1:80" s="3" customFormat="1" ht="24.6" customHeight="1" x14ac:dyDescent="0.8">
      <c r="A92" s="1"/>
      <c r="B92" s="142" t="s">
        <v>97</v>
      </c>
      <c r="C92" s="143"/>
      <c r="D92" s="143"/>
      <c r="E92" s="143"/>
      <c r="F92" s="143"/>
      <c r="G92" s="143"/>
      <c r="H92" s="143"/>
      <c r="I92" s="143"/>
      <c r="K92" s="108"/>
      <c r="L92" s="108"/>
    </row>
    <row r="93" spans="1:80" s="3" customFormat="1" ht="24.6" customHeight="1" x14ac:dyDescent="0.8">
      <c r="A93" s="1"/>
      <c r="B93" s="142" t="s">
        <v>98</v>
      </c>
      <c r="C93" s="143"/>
      <c r="D93" s="143"/>
      <c r="E93" s="143"/>
      <c r="F93" s="143"/>
      <c r="G93" s="143"/>
      <c r="H93" s="143"/>
      <c r="I93" s="143"/>
      <c r="J93" s="125"/>
      <c r="K93" s="108"/>
      <c r="L93" s="108"/>
    </row>
    <row r="94" spans="1:80" s="3" customFormat="1" ht="24.6" customHeight="1" x14ac:dyDescent="0.8">
      <c r="A94" s="1"/>
      <c r="B94" s="144" t="s">
        <v>99</v>
      </c>
      <c r="C94" s="145"/>
      <c r="D94" s="145"/>
      <c r="E94" s="145"/>
      <c r="F94" s="145"/>
      <c r="G94" s="145"/>
      <c r="H94" s="145"/>
      <c r="I94" s="145"/>
      <c r="K94" s="108"/>
      <c r="L94" s="108"/>
    </row>
    <row r="95" spans="1:80" s="3" customFormat="1" ht="24.6" customHeight="1" x14ac:dyDescent="0.8">
      <c r="A95" s="1"/>
      <c r="B95" s="142" t="s">
        <v>100</v>
      </c>
      <c r="C95" s="143"/>
      <c r="D95" s="143"/>
      <c r="E95" s="143"/>
      <c r="F95" s="143"/>
      <c r="G95" s="143"/>
      <c r="H95" s="143"/>
      <c r="I95" s="143"/>
      <c r="K95" s="108"/>
      <c r="L95" s="108"/>
    </row>
    <row r="96" spans="1:80" s="3" customFormat="1" ht="24.6" customHeight="1" thickBot="1" x14ac:dyDescent="0.85">
      <c r="A96" s="1"/>
      <c r="B96" s="136" t="s">
        <v>101</v>
      </c>
      <c r="C96" s="137"/>
      <c r="D96" s="137"/>
      <c r="E96" s="137"/>
      <c r="F96" s="137"/>
      <c r="G96" s="137"/>
      <c r="H96" s="137"/>
      <c r="I96" s="137"/>
      <c r="K96" s="108"/>
      <c r="L96" s="108"/>
    </row>
    <row r="97" spans="1:12" s="3" customFormat="1" ht="28.5" customHeight="1" x14ac:dyDescent="0.8">
      <c r="A97" s="1"/>
      <c r="B97" s="2"/>
      <c r="F97" s="4"/>
      <c r="K97" s="108"/>
      <c r="L97" s="108"/>
    </row>
    <row r="98" spans="1:12" x14ac:dyDescent="0.8">
      <c r="I98" s="87"/>
    </row>
    <row r="99" spans="1:12" x14ac:dyDescent="0.8">
      <c r="I99" s="80"/>
    </row>
    <row r="101" spans="1:12" x14ac:dyDescent="0.8">
      <c r="H101"/>
      <c r="I101"/>
    </row>
    <row r="102" spans="1:12" ht="62.25" customHeight="1" x14ac:dyDescent="0.8">
      <c r="H102"/>
      <c r="I102" s="107"/>
    </row>
    <row r="103" spans="1:12" s="89" customFormat="1" ht="54" customHeight="1" x14ac:dyDescent="0.25">
      <c r="F103" s="88"/>
      <c r="H103"/>
      <c r="I103"/>
      <c r="K103" s="123"/>
      <c r="L103" s="123"/>
    </row>
    <row r="104" spans="1:12" x14ac:dyDescent="0.8">
      <c r="H104"/>
      <c r="I104"/>
    </row>
    <row r="105" spans="1:12" x14ac:dyDescent="0.8">
      <c r="H105"/>
      <c r="I105"/>
    </row>
    <row r="106" spans="1:12" x14ac:dyDescent="0.8">
      <c r="H106"/>
      <c r="I106"/>
    </row>
    <row r="107" spans="1:12" x14ac:dyDescent="0.8">
      <c r="H107"/>
      <c r="I107"/>
    </row>
    <row r="108" spans="1:12" x14ac:dyDescent="0.8">
      <c r="H108"/>
      <c r="I108"/>
    </row>
  </sheetData>
  <mergeCells count="34">
    <mergeCell ref="B93:I93"/>
    <mergeCell ref="B94:I94"/>
    <mergeCell ref="B95:I95"/>
    <mergeCell ref="B96:I96"/>
    <mergeCell ref="B85:I85"/>
    <mergeCell ref="B86:H86"/>
    <mergeCell ref="B88:H88"/>
    <mergeCell ref="B89:H89"/>
    <mergeCell ref="B90:H90"/>
    <mergeCell ref="B92:I92"/>
    <mergeCell ref="B84:H84"/>
    <mergeCell ref="B30:I30"/>
    <mergeCell ref="C31:H31"/>
    <mergeCell ref="B48:H48"/>
    <mergeCell ref="B49:I49"/>
    <mergeCell ref="C50:H50"/>
    <mergeCell ref="B67:H67"/>
    <mergeCell ref="B68:I68"/>
    <mergeCell ref="B69:H69"/>
    <mergeCell ref="B70:I70"/>
    <mergeCell ref="B76:H76"/>
    <mergeCell ref="B77:I77"/>
    <mergeCell ref="B29:H29"/>
    <mergeCell ref="B2:C7"/>
    <mergeCell ref="D2:I5"/>
    <mergeCell ref="D6:F6"/>
    <mergeCell ref="G6:I6"/>
    <mergeCell ref="D7:F7"/>
    <mergeCell ref="G7:I7"/>
    <mergeCell ref="B8:C8"/>
    <mergeCell ref="D8:F8"/>
    <mergeCell ref="G8:I8"/>
    <mergeCell ref="B9:I9"/>
    <mergeCell ref="C12:H12"/>
  </mergeCells>
  <pageMargins left="0.25" right="0.25" top="0.75" bottom="0.75" header="0.3" footer="0.3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1CE75-C6E6-42A4-9AFA-4756EFE86874}">
  <sheetPr>
    <pageSetUpPr fitToPage="1"/>
  </sheetPr>
  <dimension ref="A1:BZ108"/>
  <sheetViews>
    <sheetView view="pageBreakPreview" topLeftCell="A8" zoomScale="60" zoomScaleNormal="59" workbookViewId="0">
      <selection activeCell="J17" sqref="J17"/>
    </sheetView>
  </sheetViews>
  <sheetFormatPr baseColWidth="10" defaultColWidth="10.85546875" defaultRowHeight="62.25" x14ac:dyDescent="0.8"/>
  <cols>
    <col min="1" max="1" width="3.42578125" style="1" customWidth="1"/>
    <col min="2" max="2" width="12.7109375" style="85" customWidth="1"/>
    <col min="3" max="3" width="74" style="1" customWidth="1"/>
    <col min="4" max="4" width="23.42578125" style="1" customWidth="1"/>
    <col min="5" max="5" width="17.140625" style="1" customWidth="1"/>
    <col min="6" max="6" width="23.7109375" style="86" customWidth="1"/>
    <col min="7" max="7" width="21.85546875" style="1" customWidth="1"/>
    <col min="8" max="8" width="26" style="1" customWidth="1"/>
    <col min="9" max="9" width="50.140625" style="1" bestFit="1" customWidth="1"/>
    <col min="10" max="10" width="90.7109375" style="109" bestFit="1" customWidth="1"/>
    <col min="11" max="12" width="20.7109375" style="1" bestFit="1" customWidth="1"/>
    <col min="13" max="16384" width="10.85546875" style="1"/>
  </cols>
  <sheetData>
    <row r="1" spans="1:12" s="3" customFormat="1" ht="63" thickBot="1" x14ac:dyDescent="0.85">
      <c r="A1" s="1"/>
      <c r="B1" s="2"/>
      <c r="F1" s="4"/>
      <c r="J1" s="108"/>
    </row>
    <row r="2" spans="1:12" ht="12.75" customHeight="1" x14ac:dyDescent="0.8">
      <c r="B2" s="175"/>
      <c r="C2" s="176"/>
      <c r="D2" s="179" t="s">
        <v>104</v>
      </c>
      <c r="E2" s="180"/>
      <c r="F2" s="180"/>
      <c r="G2" s="180"/>
      <c r="H2" s="180"/>
      <c r="I2" s="181"/>
    </row>
    <row r="3" spans="1:12" ht="12.75" customHeight="1" x14ac:dyDescent="0.8">
      <c r="B3" s="177"/>
      <c r="C3" s="178"/>
      <c r="D3" s="182"/>
      <c r="E3" s="183"/>
      <c r="F3" s="183"/>
      <c r="G3" s="183"/>
      <c r="H3" s="183"/>
      <c r="I3" s="184"/>
    </row>
    <row r="4" spans="1:12" ht="12.75" customHeight="1" x14ac:dyDescent="0.8">
      <c r="B4" s="177"/>
      <c r="C4" s="178"/>
      <c r="D4" s="182"/>
      <c r="E4" s="183"/>
      <c r="F4" s="183"/>
      <c r="G4" s="183"/>
      <c r="H4" s="183"/>
      <c r="I4" s="184"/>
    </row>
    <row r="5" spans="1:12" ht="28.5" customHeight="1" x14ac:dyDescent="0.8">
      <c r="B5" s="177"/>
      <c r="C5" s="178"/>
      <c r="D5" s="185"/>
      <c r="E5" s="186"/>
      <c r="F5" s="186"/>
      <c r="G5" s="186"/>
      <c r="H5" s="186"/>
      <c r="I5" s="187"/>
    </row>
    <row r="6" spans="1:12" x14ac:dyDescent="0.8">
      <c r="B6" s="177"/>
      <c r="C6" s="178"/>
      <c r="D6" s="188" t="s">
        <v>0</v>
      </c>
      <c r="E6" s="189"/>
      <c r="F6" s="190"/>
      <c r="G6" s="178"/>
      <c r="H6" s="178"/>
      <c r="I6" s="191"/>
    </row>
    <row r="7" spans="1:12" x14ac:dyDescent="0.8">
      <c r="B7" s="177"/>
      <c r="C7" s="178"/>
      <c r="D7" s="192" t="s">
        <v>1</v>
      </c>
      <c r="E7" s="192"/>
      <c r="F7" s="192"/>
      <c r="G7" s="178"/>
      <c r="H7" s="178"/>
      <c r="I7" s="191"/>
    </row>
    <row r="8" spans="1:12" ht="63" thickBot="1" x14ac:dyDescent="0.85">
      <c r="B8" s="148" t="s">
        <v>2</v>
      </c>
      <c r="C8" s="149"/>
      <c r="D8" s="150" t="s">
        <v>3</v>
      </c>
      <c r="E8" s="150"/>
      <c r="F8" s="150"/>
      <c r="G8" s="151"/>
      <c r="H8" s="151"/>
      <c r="I8" s="152"/>
    </row>
    <row r="9" spans="1:12" ht="28.5" customHeight="1" x14ac:dyDescent="0.8">
      <c r="B9" s="153" t="s">
        <v>4</v>
      </c>
      <c r="C9" s="154"/>
      <c r="D9" s="154"/>
      <c r="E9" s="154"/>
      <c r="F9" s="154"/>
      <c r="G9" s="154"/>
      <c r="H9" s="154"/>
      <c r="I9" s="155"/>
    </row>
    <row r="10" spans="1:12" s="5" customFormat="1" ht="21.6" customHeight="1" thickBot="1" x14ac:dyDescent="0.85">
      <c r="B10" s="90"/>
      <c r="C10" s="91"/>
      <c r="D10" s="92"/>
      <c r="E10" s="21"/>
      <c r="F10" s="22"/>
      <c r="G10" s="22"/>
      <c r="H10" s="23"/>
      <c r="I10" s="25"/>
      <c r="J10" s="110"/>
    </row>
    <row r="11" spans="1:12" ht="57" customHeight="1" x14ac:dyDescent="0.8">
      <c r="B11" s="13" t="s">
        <v>5</v>
      </c>
      <c r="C11" s="93" t="s">
        <v>6</v>
      </c>
      <c r="D11" s="14" t="s">
        <v>7</v>
      </c>
      <c r="E11" s="15" t="s">
        <v>8</v>
      </c>
      <c r="F11" s="16" t="s">
        <v>9</v>
      </c>
      <c r="G11" s="15" t="s">
        <v>10</v>
      </c>
      <c r="H11" s="17" t="s">
        <v>11</v>
      </c>
      <c r="I11" s="18" t="s">
        <v>12</v>
      </c>
      <c r="J11" s="112"/>
    </row>
    <row r="12" spans="1:12" s="19" customFormat="1" ht="36" customHeight="1" x14ac:dyDescent="0.8">
      <c r="B12" s="94">
        <v>1</v>
      </c>
      <c r="C12" s="156" t="s">
        <v>13</v>
      </c>
      <c r="D12" s="157"/>
      <c r="E12" s="157"/>
      <c r="F12" s="157"/>
      <c r="G12" s="157"/>
      <c r="H12" s="158"/>
      <c r="I12" s="67"/>
      <c r="J12" s="114"/>
    </row>
    <row r="13" spans="1:12" ht="21" customHeight="1" x14ac:dyDescent="0.8">
      <c r="B13" s="20">
        <v>1.1000000000000001</v>
      </c>
      <c r="C13" s="104" t="s">
        <v>14</v>
      </c>
      <c r="D13" s="95"/>
      <c r="E13" s="21"/>
      <c r="F13" s="22"/>
      <c r="G13" s="23"/>
      <c r="H13" s="24"/>
      <c r="I13" s="25"/>
    </row>
    <row r="14" spans="1:12" ht="21" customHeight="1" x14ac:dyDescent="0.8">
      <c r="B14" s="26" t="s">
        <v>15</v>
      </c>
      <c r="C14" s="27" t="s">
        <v>16</v>
      </c>
      <c r="D14" s="28">
        <v>1</v>
      </c>
      <c r="E14" s="29">
        <v>2</v>
      </c>
      <c r="F14" s="99">
        <v>0.5</v>
      </c>
      <c r="G14" s="30">
        <v>2.1</v>
      </c>
      <c r="H14" s="100">
        <v>12000000</v>
      </c>
      <c r="I14" s="31">
        <f>ROUND(D14*E14*F14*G14*H14,0)</f>
        <v>25200000</v>
      </c>
      <c r="J14" s="115"/>
      <c r="K14" s="32"/>
      <c r="L14" s="32"/>
    </row>
    <row r="15" spans="1:12" ht="21" customHeight="1" x14ac:dyDescent="0.8">
      <c r="B15" s="26" t="s">
        <v>17</v>
      </c>
      <c r="C15" s="33" t="s">
        <v>18</v>
      </c>
      <c r="D15" s="28">
        <v>2</v>
      </c>
      <c r="E15" s="29">
        <v>2</v>
      </c>
      <c r="F15" s="99">
        <v>0.8</v>
      </c>
      <c r="G15" s="30">
        <f>+G14</f>
        <v>2.1</v>
      </c>
      <c r="H15" s="100">
        <v>9000000</v>
      </c>
      <c r="I15" s="31">
        <f t="shared" ref="I15:I24" si="0">ROUND(D15*E15*F15*G15*H15,0)</f>
        <v>60480000</v>
      </c>
    </row>
    <row r="16" spans="1:12" ht="21" customHeight="1" x14ac:dyDescent="0.8">
      <c r="B16" s="26" t="s">
        <v>19</v>
      </c>
      <c r="C16" s="33" t="s">
        <v>20</v>
      </c>
      <c r="D16" s="28">
        <v>1</v>
      </c>
      <c r="E16" s="29">
        <v>2</v>
      </c>
      <c r="F16" s="99">
        <v>0.8</v>
      </c>
      <c r="G16" s="30">
        <f t="shared" ref="G16:G24" si="1">+G15</f>
        <v>2.1</v>
      </c>
      <c r="H16" s="100">
        <v>9000000</v>
      </c>
      <c r="I16" s="31">
        <f t="shared" si="0"/>
        <v>30240000</v>
      </c>
    </row>
    <row r="17" spans="1:12" x14ac:dyDescent="0.8">
      <c r="B17" s="26" t="s">
        <v>21</v>
      </c>
      <c r="C17" s="33" t="s">
        <v>22</v>
      </c>
      <c r="D17" s="28">
        <v>1</v>
      </c>
      <c r="E17" s="29">
        <v>2</v>
      </c>
      <c r="F17" s="99">
        <v>0.8</v>
      </c>
      <c r="G17" s="30">
        <f t="shared" si="1"/>
        <v>2.1</v>
      </c>
      <c r="H17" s="100">
        <v>9000000</v>
      </c>
      <c r="I17" s="31">
        <f t="shared" si="0"/>
        <v>30240000</v>
      </c>
    </row>
    <row r="18" spans="1:12" ht="21" customHeight="1" x14ac:dyDescent="0.8">
      <c r="B18" s="26" t="s">
        <v>23</v>
      </c>
      <c r="C18" s="33" t="s">
        <v>24</v>
      </c>
      <c r="D18" s="28">
        <v>1</v>
      </c>
      <c r="E18" s="29">
        <v>2</v>
      </c>
      <c r="F18" s="99">
        <v>0.5</v>
      </c>
      <c r="G18" s="30">
        <f t="shared" si="1"/>
        <v>2.1</v>
      </c>
      <c r="H18" s="100">
        <v>9000000</v>
      </c>
      <c r="I18" s="31">
        <f t="shared" si="0"/>
        <v>18900000</v>
      </c>
    </row>
    <row r="19" spans="1:12" ht="21" customHeight="1" x14ac:dyDescent="0.8">
      <c r="B19" s="26" t="s">
        <v>25</v>
      </c>
      <c r="C19" s="33" t="s">
        <v>26</v>
      </c>
      <c r="D19" s="28">
        <v>1</v>
      </c>
      <c r="E19" s="29">
        <v>2</v>
      </c>
      <c r="F19" s="99">
        <v>0.3</v>
      </c>
      <c r="G19" s="30">
        <f t="shared" si="1"/>
        <v>2.1</v>
      </c>
      <c r="H19" s="100">
        <v>9000000</v>
      </c>
      <c r="I19" s="31">
        <f t="shared" si="0"/>
        <v>11340000</v>
      </c>
    </row>
    <row r="20" spans="1:12" ht="21" customHeight="1" x14ac:dyDescent="0.8">
      <c r="B20" s="26" t="s">
        <v>27</v>
      </c>
      <c r="C20" s="33" t="s">
        <v>28</v>
      </c>
      <c r="D20" s="28">
        <v>1</v>
      </c>
      <c r="E20" s="29">
        <v>2</v>
      </c>
      <c r="F20" s="99">
        <v>0.5</v>
      </c>
      <c r="G20" s="30">
        <f t="shared" si="1"/>
        <v>2.1</v>
      </c>
      <c r="H20" s="100">
        <v>9000000</v>
      </c>
      <c r="I20" s="31">
        <f t="shared" si="0"/>
        <v>18900000</v>
      </c>
    </row>
    <row r="21" spans="1:12" ht="21" customHeight="1" x14ac:dyDescent="0.8">
      <c r="B21" s="26" t="s">
        <v>29</v>
      </c>
      <c r="C21" s="33" t="s">
        <v>30</v>
      </c>
      <c r="D21" s="28">
        <v>1</v>
      </c>
      <c r="E21" s="29">
        <v>2</v>
      </c>
      <c r="F21" s="99">
        <v>0.5</v>
      </c>
      <c r="G21" s="30">
        <v>2.1</v>
      </c>
      <c r="H21" s="100">
        <v>9000000</v>
      </c>
      <c r="I21" s="31">
        <f t="shared" si="0"/>
        <v>18900000</v>
      </c>
    </row>
    <row r="22" spans="1:12" ht="21" customHeight="1" x14ac:dyDescent="0.8">
      <c r="B22" s="26" t="s">
        <v>31</v>
      </c>
      <c r="C22" s="101" t="s">
        <v>32</v>
      </c>
      <c r="D22" s="28">
        <v>1</v>
      </c>
      <c r="E22" s="29">
        <v>2</v>
      </c>
      <c r="F22" s="99">
        <v>0.3</v>
      </c>
      <c r="G22" s="30">
        <f t="shared" si="1"/>
        <v>2.1</v>
      </c>
      <c r="H22" s="102">
        <v>6000000</v>
      </c>
      <c r="I22" s="31">
        <f t="shared" si="0"/>
        <v>7560000</v>
      </c>
    </row>
    <row r="23" spans="1:12" ht="21" customHeight="1" x14ac:dyDescent="0.8">
      <c r="B23" s="26" t="s">
        <v>33</v>
      </c>
      <c r="C23" s="33" t="s">
        <v>34</v>
      </c>
      <c r="D23" s="28">
        <v>1</v>
      </c>
      <c r="E23" s="29">
        <v>2</v>
      </c>
      <c r="F23" s="99">
        <v>0.3</v>
      </c>
      <c r="G23" s="30">
        <f t="shared" si="1"/>
        <v>2.1</v>
      </c>
      <c r="H23" s="100">
        <v>9000000</v>
      </c>
      <c r="I23" s="31">
        <f t="shared" si="0"/>
        <v>11340000</v>
      </c>
    </row>
    <row r="24" spans="1:12" ht="21" customHeight="1" x14ac:dyDescent="0.8">
      <c r="B24" s="26" t="s">
        <v>35</v>
      </c>
      <c r="C24" s="33" t="s">
        <v>36</v>
      </c>
      <c r="D24" s="28">
        <v>1</v>
      </c>
      <c r="E24" s="29">
        <v>2</v>
      </c>
      <c r="F24" s="103">
        <v>1</v>
      </c>
      <c r="G24" s="30">
        <f t="shared" si="1"/>
        <v>2.1</v>
      </c>
      <c r="H24" s="102">
        <v>5000000</v>
      </c>
      <c r="I24" s="31">
        <f t="shared" si="0"/>
        <v>21000000</v>
      </c>
    </row>
    <row r="25" spans="1:12" ht="21" customHeight="1" x14ac:dyDescent="0.8">
      <c r="B25" s="20"/>
      <c r="C25" s="104" t="s">
        <v>37</v>
      </c>
      <c r="D25" s="96"/>
      <c r="E25" s="34"/>
      <c r="F25" s="35"/>
      <c r="G25" s="23"/>
      <c r="H25" s="36"/>
      <c r="I25" s="25"/>
      <c r="L25"/>
    </row>
    <row r="26" spans="1:12" ht="21" customHeight="1" x14ac:dyDescent="0.8">
      <c r="B26" s="26" t="s">
        <v>38</v>
      </c>
      <c r="C26" s="33" t="s">
        <v>39</v>
      </c>
      <c r="D26" s="37">
        <v>1</v>
      </c>
      <c r="E26" s="29">
        <v>2</v>
      </c>
      <c r="F26" s="38">
        <v>1</v>
      </c>
      <c r="G26" s="39">
        <f>+G24</f>
        <v>2.1</v>
      </c>
      <c r="H26" s="40">
        <v>4000000</v>
      </c>
      <c r="I26" s="31">
        <f>ROUND(D26*E26*F26*G26*H26,0)</f>
        <v>16800000</v>
      </c>
    </row>
    <row r="27" spans="1:12" ht="21" customHeight="1" x14ac:dyDescent="0.8">
      <c r="B27" s="20"/>
      <c r="C27" s="104" t="str">
        <f>+C65</f>
        <v>PERSONAL AUXILIAR TÉCNICO</v>
      </c>
      <c r="D27" s="96"/>
      <c r="E27" s="34"/>
      <c r="F27" s="35"/>
      <c r="G27" s="23"/>
      <c r="H27" s="36"/>
      <c r="I27" s="25"/>
      <c r="L27"/>
    </row>
    <row r="28" spans="1:12" ht="21" customHeight="1" x14ac:dyDescent="0.8">
      <c r="B28" s="26" t="s">
        <v>40</v>
      </c>
      <c r="C28" s="33" t="str">
        <f>+C66</f>
        <v>CADENERO</v>
      </c>
      <c r="D28" s="37">
        <v>2</v>
      </c>
      <c r="E28" s="29">
        <v>2</v>
      </c>
      <c r="F28" s="38">
        <v>1</v>
      </c>
      <c r="G28" s="39">
        <f>+G14</f>
        <v>2.1</v>
      </c>
      <c r="H28" s="40">
        <v>2000000</v>
      </c>
      <c r="I28" s="31">
        <f>ROUND(D28*E28*F28*G28*H28,0)</f>
        <v>16800000</v>
      </c>
    </row>
    <row r="29" spans="1:12" s="74" customFormat="1" ht="24" customHeight="1" x14ac:dyDescent="0.85">
      <c r="A29" s="5"/>
      <c r="B29" s="167" t="s">
        <v>105</v>
      </c>
      <c r="C29" s="168"/>
      <c r="D29" s="168"/>
      <c r="E29" s="168"/>
      <c r="F29" s="168"/>
      <c r="G29" s="168"/>
      <c r="H29" s="168"/>
      <c r="I29" s="133">
        <f>SUM(I14:I28)</f>
        <v>287700000</v>
      </c>
      <c r="J29" s="120"/>
      <c r="K29" s="73"/>
      <c r="L29" s="73"/>
    </row>
    <row r="30" spans="1:12" ht="21" customHeight="1" x14ac:dyDescent="0.8">
      <c r="B30" s="172"/>
      <c r="C30" s="173"/>
      <c r="D30" s="173"/>
      <c r="E30" s="173"/>
      <c r="F30" s="173"/>
      <c r="G30" s="173"/>
      <c r="H30" s="173"/>
      <c r="I30" s="174"/>
    </row>
    <row r="31" spans="1:12" s="19" customFormat="1" ht="36" customHeight="1" x14ac:dyDescent="0.8">
      <c r="B31" s="97">
        <v>2</v>
      </c>
      <c r="C31" s="159" t="s">
        <v>41</v>
      </c>
      <c r="D31" s="160"/>
      <c r="E31" s="160"/>
      <c r="F31" s="160"/>
      <c r="G31" s="160"/>
      <c r="H31" s="161"/>
      <c r="I31" s="67"/>
      <c r="J31" s="116"/>
    </row>
    <row r="32" spans="1:12" ht="21" customHeight="1" x14ac:dyDescent="0.8">
      <c r="B32" s="20">
        <v>2.1</v>
      </c>
      <c r="C32" s="104" t="s">
        <v>14</v>
      </c>
      <c r="D32" s="96"/>
      <c r="E32" s="34"/>
      <c r="F32" s="35"/>
      <c r="G32" s="23"/>
      <c r="H32" s="36"/>
      <c r="I32" s="25"/>
      <c r="L32"/>
    </row>
    <row r="33" spans="1:12" ht="21" customHeight="1" x14ac:dyDescent="0.8">
      <c r="B33" s="26" t="s">
        <v>42</v>
      </c>
      <c r="C33" s="27" t="s">
        <v>16</v>
      </c>
      <c r="D33" s="41">
        <v>1</v>
      </c>
      <c r="E33" s="29">
        <v>3</v>
      </c>
      <c r="F33" s="99">
        <v>0.6</v>
      </c>
      <c r="G33" s="39">
        <v>2.1</v>
      </c>
      <c r="H33" s="100">
        <v>12000000</v>
      </c>
      <c r="I33" s="31">
        <f t="shared" ref="I33:I43" si="2">ROUND(D33*E33*F33*G33*H33,0)</f>
        <v>45360000</v>
      </c>
      <c r="J33" s="115"/>
      <c r="K33" s="32"/>
    </row>
    <row r="34" spans="1:12" ht="21" customHeight="1" x14ac:dyDescent="0.8">
      <c r="B34" s="26" t="s">
        <v>43</v>
      </c>
      <c r="C34" s="33" t="s">
        <v>18</v>
      </c>
      <c r="D34" s="41">
        <v>2</v>
      </c>
      <c r="E34" s="29">
        <v>3</v>
      </c>
      <c r="F34" s="99">
        <v>1</v>
      </c>
      <c r="G34" s="39">
        <f>+G33</f>
        <v>2.1</v>
      </c>
      <c r="H34" s="100">
        <v>9000000</v>
      </c>
      <c r="I34" s="31">
        <f t="shared" si="2"/>
        <v>113400000</v>
      </c>
      <c r="J34" s="115"/>
      <c r="K34" s="32"/>
    </row>
    <row r="35" spans="1:12" ht="21" customHeight="1" x14ac:dyDescent="0.8">
      <c r="B35" s="26" t="s">
        <v>44</v>
      </c>
      <c r="C35" s="33" t="s">
        <v>20</v>
      </c>
      <c r="D35" s="41">
        <v>1</v>
      </c>
      <c r="E35" s="29">
        <v>3</v>
      </c>
      <c r="F35" s="99">
        <v>1</v>
      </c>
      <c r="G35" s="39">
        <f>+G34</f>
        <v>2.1</v>
      </c>
      <c r="H35" s="100">
        <v>9000000</v>
      </c>
      <c r="I35" s="31">
        <f t="shared" si="2"/>
        <v>56700000</v>
      </c>
      <c r="J35" s="115"/>
      <c r="K35" s="32"/>
    </row>
    <row r="36" spans="1:12" ht="21" customHeight="1" x14ac:dyDescent="0.8">
      <c r="B36" s="26" t="s">
        <v>45</v>
      </c>
      <c r="C36" s="33" t="s">
        <v>22</v>
      </c>
      <c r="D36" s="41">
        <v>1</v>
      </c>
      <c r="E36" s="29">
        <v>3</v>
      </c>
      <c r="F36" s="99">
        <v>1</v>
      </c>
      <c r="G36" s="39">
        <v>2.1</v>
      </c>
      <c r="H36" s="100">
        <v>9000000</v>
      </c>
      <c r="I36" s="31">
        <f t="shared" si="2"/>
        <v>56700000</v>
      </c>
      <c r="J36" s="115"/>
      <c r="K36" s="32"/>
    </row>
    <row r="37" spans="1:12" ht="21" customHeight="1" x14ac:dyDescent="0.8">
      <c r="B37" s="26" t="s">
        <v>46</v>
      </c>
      <c r="C37" s="33" t="s">
        <v>24</v>
      </c>
      <c r="D37" s="41">
        <v>1</v>
      </c>
      <c r="E37" s="29">
        <v>3</v>
      </c>
      <c r="F37" s="99">
        <v>1</v>
      </c>
      <c r="G37" s="39">
        <f>+G36</f>
        <v>2.1</v>
      </c>
      <c r="H37" s="100">
        <v>9000000</v>
      </c>
      <c r="I37" s="31">
        <f t="shared" si="2"/>
        <v>56700000</v>
      </c>
      <c r="J37" s="115"/>
      <c r="K37" s="32"/>
    </row>
    <row r="38" spans="1:12" ht="21" customHeight="1" x14ac:dyDescent="0.8">
      <c r="B38" s="26" t="s">
        <v>47</v>
      </c>
      <c r="C38" s="33" t="s">
        <v>26</v>
      </c>
      <c r="D38" s="41">
        <v>1</v>
      </c>
      <c r="E38" s="29">
        <v>3</v>
      </c>
      <c r="F38" s="99">
        <v>0.30740740740740741</v>
      </c>
      <c r="G38" s="30">
        <f>+G37</f>
        <v>2.1</v>
      </c>
      <c r="H38" s="100">
        <v>9000000</v>
      </c>
      <c r="I38" s="31">
        <f t="shared" si="2"/>
        <v>17430000</v>
      </c>
      <c r="J38" s="115"/>
      <c r="K38" s="32"/>
    </row>
    <row r="39" spans="1:12" ht="21" customHeight="1" x14ac:dyDescent="0.8">
      <c r="B39" s="26" t="s">
        <v>48</v>
      </c>
      <c r="C39" s="33" t="s">
        <v>28</v>
      </c>
      <c r="D39" s="41">
        <v>1</v>
      </c>
      <c r="E39" s="29">
        <v>3</v>
      </c>
      <c r="F39" s="99">
        <v>1</v>
      </c>
      <c r="G39" s="30">
        <f>+G38</f>
        <v>2.1</v>
      </c>
      <c r="H39" s="100">
        <v>9000000</v>
      </c>
      <c r="I39" s="31">
        <f t="shared" si="2"/>
        <v>56700000</v>
      </c>
      <c r="J39" s="115"/>
      <c r="K39" s="32"/>
    </row>
    <row r="40" spans="1:12" ht="21" customHeight="1" x14ac:dyDescent="0.8">
      <c r="B40" s="26" t="s">
        <v>49</v>
      </c>
      <c r="C40" s="33" t="s">
        <v>30</v>
      </c>
      <c r="D40" s="41">
        <v>1</v>
      </c>
      <c r="E40" s="29">
        <v>3</v>
      </c>
      <c r="F40" s="99">
        <v>0.5</v>
      </c>
      <c r="G40" s="30">
        <v>2.1</v>
      </c>
      <c r="H40" s="100">
        <v>9000000</v>
      </c>
      <c r="I40" s="31">
        <f t="shared" si="2"/>
        <v>28350000</v>
      </c>
      <c r="J40" s="115"/>
      <c r="K40" s="32"/>
    </row>
    <row r="41" spans="1:12" ht="21" customHeight="1" x14ac:dyDescent="0.8">
      <c r="B41" s="26" t="s">
        <v>50</v>
      </c>
      <c r="C41" s="101" t="s">
        <v>32</v>
      </c>
      <c r="D41" s="41">
        <v>1</v>
      </c>
      <c r="E41" s="29">
        <v>3</v>
      </c>
      <c r="F41" s="99">
        <v>0.2</v>
      </c>
      <c r="G41" s="30">
        <v>2.1</v>
      </c>
      <c r="H41" s="102">
        <v>6000000</v>
      </c>
      <c r="I41" s="31">
        <f t="shared" si="2"/>
        <v>7560000</v>
      </c>
      <c r="J41" s="115"/>
      <c r="K41" s="32"/>
    </row>
    <row r="42" spans="1:12" ht="21" customHeight="1" x14ac:dyDescent="0.8">
      <c r="B42" s="26" t="s">
        <v>51</v>
      </c>
      <c r="C42" s="33" t="s">
        <v>34</v>
      </c>
      <c r="D42" s="41">
        <v>1</v>
      </c>
      <c r="E42" s="29">
        <v>3</v>
      </c>
      <c r="F42" s="99">
        <v>0.3</v>
      </c>
      <c r="G42" s="30">
        <v>2.1</v>
      </c>
      <c r="H42" s="100">
        <v>9000000</v>
      </c>
      <c r="I42" s="31">
        <f t="shared" si="2"/>
        <v>17010000</v>
      </c>
      <c r="J42" s="115"/>
      <c r="K42" s="32"/>
    </row>
    <row r="43" spans="1:12" ht="21" customHeight="1" x14ac:dyDescent="0.8">
      <c r="B43" s="26" t="s">
        <v>52</v>
      </c>
      <c r="C43" s="33" t="s">
        <v>36</v>
      </c>
      <c r="D43" s="41">
        <v>1</v>
      </c>
      <c r="E43" s="29">
        <v>3</v>
      </c>
      <c r="F43" s="103">
        <v>1</v>
      </c>
      <c r="G43" s="30">
        <v>2.1</v>
      </c>
      <c r="H43" s="102">
        <v>5000000</v>
      </c>
      <c r="I43" s="31">
        <f t="shared" si="2"/>
        <v>31500000</v>
      </c>
      <c r="J43" s="115"/>
      <c r="K43" s="32"/>
    </row>
    <row r="44" spans="1:12" x14ac:dyDescent="0.8">
      <c r="B44" s="20"/>
      <c r="C44" s="104" t="s">
        <v>37</v>
      </c>
      <c r="D44" s="95"/>
      <c r="E44" s="21"/>
      <c r="F44" s="22"/>
      <c r="G44" s="23"/>
      <c r="H44" s="36"/>
      <c r="I44" s="25"/>
      <c r="J44" s="115"/>
      <c r="K44" s="32"/>
      <c r="L44"/>
    </row>
    <row r="45" spans="1:12" x14ac:dyDescent="0.8">
      <c r="B45" s="26" t="s">
        <v>53</v>
      </c>
      <c r="C45" s="27" t="s">
        <v>39</v>
      </c>
      <c r="D45" s="28">
        <v>1</v>
      </c>
      <c r="E45" s="42">
        <v>1</v>
      </c>
      <c r="F45" s="38">
        <v>0</v>
      </c>
      <c r="G45" s="30">
        <f>+G33</f>
        <v>2.1</v>
      </c>
      <c r="H45" s="40">
        <v>4000000</v>
      </c>
      <c r="I45" s="31">
        <f>ROUND(D45*E45*F45*G45*H45,0)</f>
        <v>0</v>
      </c>
      <c r="J45" s="115"/>
      <c r="K45" s="32"/>
    </row>
    <row r="46" spans="1:12" x14ac:dyDescent="0.8">
      <c r="B46" s="20"/>
      <c r="C46" s="104" t="s">
        <v>54</v>
      </c>
      <c r="D46" s="95"/>
      <c r="E46" s="21"/>
      <c r="F46" s="22"/>
      <c r="G46" s="23"/>
      <c r="H46" s="36"/>
      <c r="I46" s="25"/>
      <c r="J46" s="115"/>
      <c r="K46" s="32"/>
      <c r="L46"/>
    </row>
    <row r="47" spans="1:12" x14ac:dyDescent="0.8">
      <c r="B47" s="26" t="s">
        <v>55</v>
      </c>
      <c r="C47" s="27" t="s">
        <v>56</v>
      </c>
      <c r="D47" s="28">
        <v>2</v>
      </c>
      <c r="E47" s="42">
        <v>1</v>
      </c>
      <c r="F47" s="38">
        <v>0</v>
      </c>
      <c r="G47" s="30">
        <f>+G33</f>
        <v>2.1</v>
      </c>
      <c r="H47" s="40">
        <v>2000000</v>
      </c>
      <c r="I47" s="31">
        <f>ROUND(D47*E47*F47*G47*H47,0)</f>
        <v>0</v>
      </c>
      <c r="J47" s="115"/>
      <c r="K47" s="32"/>
    </row>
    <row r="48" spans="1:12" s="74" customFormat="1" ht="24" customHeight="1" x14ac:dyDescent="0.85">
      <c r="A48" s="5"/>
      <c r="B48" s="167" t="s">
        <v>106</v>
      </c>
      <c r="C48" s="168"/>
      <c r="D48" s="168"/>
      <c r="E48" s="168"/>
      <c r="F48" s="168"/>
      <c r="G48" s="168"/>
      <c r="H48" s="168"/>
      <c r="I48" s="133">
        <f>SUM(I33:I47)</f>
        <v>487410000</v>
      </c>
      <c r="J48" s="120"/>
      <c r="K48" s="73"/>
      <c r="L48" s="73"/>
    </row>
    <row r="49" spans="2:12" ht="21" customHeight="1" x14ac:dyDescent="0.8">
      <c r="B49" s="172"/>
      <c r="C49" s="173"/>
      <c r="D49" s="173"/>
      <c r="E49" s="173"/>
      <c r="F49" s="173"/>
      <c r="G49" s="173"/>
      <c r="H49" s="173"/>
      <c r="I49" s="174"/>
      <c r="J49" s="115"/>
      <c r="K49" s="32"/>
    </row>
    <row r="50" spans="2:12" s="19" customFormat="1" ht="42.75" customHeight="1" x14ac:dyDescent="0.8">
      <c r="B50" s="98">
        <v>3</v>
      </c>
      <c r="C50" s="162" t="s">
        <v>57</v>
      </c>
      <c r="D50" s="163"/>
      <c r="E50" s="163"/>
      <c r="F50" s="163"/>
      <c r="G50" s="163"/>
      <c r="H50" s="164"/>
      <c r="I50" s="67"/>
      <c r="J50" s="116"/>
    </row>
    <row r="51" spans="2:12" ht="21" customHeight="1" x14ac:dyDescent="0.8">
      <c r="B51" s="20">
        <v>3.1</v>
      </c>
      <c r="C51" s="104" t="s">
        <v>14</v>
      </c>
      <c r="D51" s="95"/>
      <c r="E51" s="21"/>
      <c r="F51" s="22"/>
      <c r="G51" s="23"/>
      <c r="H51" s="24"/>
      <c r="I51" s="25"/>
    </row>
    <row r="52" spans="2:12" ht="21" customHeight="1" x14ac:dyDescent="0.8">
      <c r="B52" s="26" t="s">
        <v>58</v>
      </c>
      <c r="C52" s="27" t="s">
        <v>16</v>
      </c>
      <c r="D52" s="41">
        <v>1</v>
      </c>
      <c r="E52" s="42">
        <v>1</v>
      </c>
      <c r="F52" s="99">
        <v>0.5</v>
      </c>
      <c r="G52" s="30">
        <v>2.1</v>
      </c>
      <c r="H52" s="100">
        <v>12000000</v>
      </c>
      <c r="I52" s="31">
        <f t="shared" ref="I52:I62" si="3">ROUND(D52*E52*F52*G52*H52,0)</f>
        <v>12600000</v>
      </c>
      <c r="J52" s="117"/>
      <c r="K52" s="43"/>
      <c r="L52" s="32"/>
    </row>
    <row r="53" spans="2:12" ht="21" customHeight="1" x14ac:dyDescent="0.8">
      <c r="B53" s="26" t="s">
        <v>59</v>
      </c>
      <c r="C53" s="33" t="s">
        <v>18</v>
      </c>
      <c r="D53" s="41">
        <v>2</v>
      </c>
      <c r="E53" s="42">
        <v>1</v>
      </c>
      <c r="F53" s="99">
        <v>1</v>
      </c>
      <c r="G53" s="30">
        <f>+G52</f>
        <v>2.1</v>
      </c>
      <c r="H53" s="100">
        <v>9000000</v>
      </c>
      <c r="I53" s="31">
        <f t="shared" si="3"/>
        <v>37800000</v>
      </c>
      <c r="L53" s="32"/>
    </row>
    <row r="54" spans="2:12" ht="21" customHeight="1" x14ac:dyDescent="0.8">
      <c r="B54" s="26" t="s">
        <v>60</v>
      </c>
      <c r="C54" s="33" t="s">
        <v>20</v>
      </c>
      <c r="D54" s="41">
        <v>1</v>
      </c>
      <c r="E54" s="42">
        <v>1</v>
      </c>
      <c r="F54" s="99">
        <v>0.8</v>
      </c>
      <c r="G54" s="30">
        <f>+G53</f>
        <v>2.1</v>
      </c>
      <c r="H54" s="100">
        <v>9000000</v>
      </c>
      <c r="I54" s="31">
        <f t="shared" si="3"/>
        <v>15120000</v>
      </c>
      <c r="L54" s="32"/>
    </row>
    <row r="55" spans="2:12" ht="21" customHeight="1" x14ac:dyDescent="0.8">
      <c r="B55" s="26" t="s">
        <v>61</v>
      </c>
      <c r="C55" s="33" t="s">
        <v>22</v>
      </c>
      <c r="D55" s="41">
        <v>1</v>
      </c>
      <c r="E55" s="42">
        <f>+E54</f>
        <v>1</v>
      </c>
      <c r="F55" s="99">
        <v>0.8</v>
      </c>
      <c r="G55" s="30">
        <f>+G52</f>
        <v>2.1</v>
      </c>
      <c r="H55" s="100">
        <v>9000000</v>
      </c>
      <c r="I55" s="31">
        <f t="shared" si="3"/>
        <v>15120000</v>
      </c>
      <c r="L55" s="32"/>
    </row>
    <row r="56" spans="2:12" ht="21" customHeight="1" x14ac:dyDescent="0.8">
      <c r="B56" s="26" t="s">
        <v>62</v>
      </c>
      <c r="C56" s="33" t="s">
        <v>24</v>
      </c>
      <c r="D56" s="41">
        <v>1</v>
      </c>
      <c r="E56" s="42">
        <f>+E53</f>
        <v>1</v>
      </c>
      <c r="F56" s="99">
        <v>0.5</v>
      </c>
      <c r="G56" s="30">
        <f>+G55</f>
        <v>2.1</v>
      </c>
      <c r="H56" s="100">
        <v>9000000</v>
      </c>
      <c r="I56" s="31">
        <f t="shared" si="3"/>
        <v>9450000</v>
      </c>
      <c r="L56" s="32"/>
    </row>
    <row r="57" spans="2:12" ht="21" customHeight="1" x14ac:dyDescent="0.8">
      <c r="B57" s="26" t="s">
        <v>63</v>
      </c>
      <c r="C57" s="33" t="s">
        <v>26</v>
      </c>
      <c r="D57" s="41">
        <v>1</v>
      </c>
      <c r="E57" s="42">
        <f t="shared" ref="E57:E62" si="4">+E55</f>
        <v>1</v>
      </c>
      <c r="F57" s="99">
        <v>0.3</v>
      </c>
      <c r="G57" s="30">
        <f t="shared" ref="G57:G62" si="5">+G56</f>
        <v>2.1</v>
      </c>
      <c r="H57" s="100">
        <v>9000000</v>
      </c>
      <c r="I57" s="31">
        <f t="shared" si="3"/>
        <v>5670000</v>
      </c>
      <c r="L57" s="32"/>
    </row>
    <row r="58" spans="2:12" ht="21" customHeight="1" x14ac:dyDescent="0.8">
      <c r="B58" s="26" t="s">
        <v>64</v>
      </c>
      <c r="C58" s="33" t="s">
        <v>28</v>
      </c>
      <c r="D58" s="41">
        <v>1</v>
      </c>
      <c r="E58" s="42">
        <f t="shared" si="4"/>
        <v>1</v>
      </c>
      <c r="F58" s="99">
        <v>0.5</v>
      </c>
      <c r="G58" s="30">
        <f t="shared" si="5"/>
        <v>2.1</v>
      </c>
      <c r="H58" s="100">
        <v>9000000</v>
      </c>
      <c r="I58" s="31">
        <f t="shared" si="3"/>
        <v>9450000</v>
      </c>
      <c r="L58" s="32"/>
    </row>
    <row r="59" spans="2:12" ht="21" customHeight="1" x14ac:dyDescent="0.8">
      <c r="B59" s="26" t="s">
        <v>65</v>
      </c>
      <c r="C59" s="33" t="s">
        <v>30</v>
      </c>
      <c r="D59" s="41">
        <v>1</v>
      </c>
      <c r="E59" s="42">
        <f>+E58</f>
        <v>1</v>
      </c>
      <c r="F59" s="99">
        <v>0.5</v>
      </c>
      <c r="G59" s="30">
        <f>+G58</f>
        <v>2.1</v>
      </c>
      <c r="H59" s="100">
        <v>9000000</v>
      </c>
      <c r="I59" s="31">
        <f t="shared" si="3"/>
        <v>9450000</v>
      </c>
      <c r="L59" s="32"/>
    </row>
    <row r="60" spans="2:12" ht="21" customHeight="1" x14ac:dyDescent="0.8">
      <c r="B60" s="26" t="s">
        <v>66</v>
      </c>
      <c r="C60" s="101" t="s">
        <v>32</v>
      </c>
      <c r="D60" s="41">
        <v>1</v>
      </c>
      <c r="E60" s="42">
        <v>1</v>
      </c>
      <c r="F60" s="99">
        <v>0.3</v>
      </c>
      <c r="G60" s="30">
        <f t="shared" si="5"/>
        <v>2.1</v>
      </c>
      <c r="H60" s="102">
        <v>6000000</v>
      </c>
      <c r="I60" s="31">
        <f t="shared" si="3"/>
        <v>3780000</v>
      </c>
      <c r="L60" s="32"/>
    </row>
    <row r="61" spans="2:12" ht="33" customHeight="1" x14ac:dyDescent="0.8">
      <c r="B61" s="26" t="s">
        <v>67</v>
      </c>
      <c r="C61" s="33" t="s">
        <v>34</v>
      </c>
      <c r="D61" s="41">
        <v>1</v>
      </c>
      <c r="E61" s="42">
        <f t="shared" si="4"/>
        <v>1</v>
      </c>
      <c r="F61" s="99">
        <v>0.3</v>
      </c>
      <c r="G61" s="30">
        <f t="shared" si="5"/>
        <v>2.1</v>
      </c>
      <c r="H61" s="100">
        <v>9000000</v>
      </c>
      <c r="I61" s="31">
        <f t="shared" si="3"/>
        <v>5670000</v>
      </c>
      <c r="L61" s="32"/>
    </row>
    <row r="62" spans="2:12" ht="21" customHeight="1" x14ac:dyDescent="0.8">
      <c r="B62" s="26" t="s">
        <v>68</v>
      </c>
      <c r="C62" s="33" t="s">
        <v>36</v>
      </c>
      <c r="D62" s="41">
        <v>1</v>
      </c>
      <c r="E62" s="42">
        <f t="shared" si="4"/>
        <v>1</v>
      </c>
      <c r="F62" s="103">
        <v>1</v>
      </c>
      <c r="G62" s="30">
        <f t="shared" si="5"/>
        <v>2.1</v>
      </c>
      <c r="H62" s="102">
        <v>5000000</v>
      </c>
      <c r="I62" s="31">
        <f t="shared" si="3"/>
        <v>10500000</v>
      </c>
      <c r="L62" s="32"/>
    </row>
    <row r="63" spans="2:12" x14ac:dyDescent="0.8">
      <c r="B63" s="20"/>
      <c r="C63" s="104" t="s">
        <v>37</v>
      </c>
      <c r="D63" s="95"/>
      <c r="E63" s="21"/>
      <c r="F63" s="22"/>
      <c r="G63" s="23"/>
      <c r="H63" s="36"/>
      <c r="I63" s="25"/>
      <c r="L63" s="32"/>
    </row>
    <row r="64" spans="2:12" x14ac:dyDescent="0.8">
      <c r="B64" s="26" t="s">
        <v>69</v>
      </c>
      <c r="C64" s="27" t="s">
        <v>39</v>
      </c>
      <c r="D64" s="28">
        <v>1</v>
      </c>
      <c r="E64" s="42">
        <f>+E52</f>
        <v>1</v>
      </c>
      <c r="F64" s="44">
        <v>0</v>
      </c>
      <c r="G64" s="30">
        <f>+G52</f>
        <v>2.1</v>
      </c>
      <c r="H64" s="40">
        <v>4000000</v>
      </c>
      <c r="I64" s="31">
        <f>ROUND(D64*E64*F64*G64*H64,0)</f>
        <v>0</v>
      </c>
      <c r="L64" s="32"/>
    </row>
    <row r="65" spans="1:12" x14ac:dyDescent="0.8">
      <c r="B65" s="20"/>
      <c r="C65" s="104" t="s">
        <v>102</v>
      </c>
      <c r="D65" s="95"/>
      <c r="E65" s="21"/>
      <c r="F65" s="22"/>
      <c r="G65" s="23"/>
      <c r="H65" s="36"/>
      <c r="I65" s="25"/>
      <c r="L65" s="32"/>
    </row>
    <row r="66" spans="1:12" x14ac:dyDescent="0.8">
      <c r="B66" s="26" t="s">
        <v>70</v>
      </c>
      <c r="C66" s="27" t="s">
        <v>71</v>
      </c>
      <c r="D66" s="28">
        <v>2</v>
      </c>
      <c r="E66" s="42">
        <f>+E52</f>
        <v>1</v>
      </c>
      <c r="F66" s="44">
        <v>0</v>
      </c>
      <c r="G66" s="30">
        <f>+G52</f>
        <v>2.1</v>
      </c>
      <c r="H66" s="40">
        <v>2000000</v>
      </c>
      <c r="I66" s="31">
        <f>ROUND(D66*E66*F66*G66*H66,0)</f>
        <v>0</v>
      </c>
      <c r="L66" s="32"/>
    </row>
    <row r="67" spans="1:12" s="74" customFormat="1" ht="24" customHeight="1" x14ac:dyDescent="0.85">
      <c r="A67" s="5"/>
      <c r="B67" s="167" t="s">
        <v>108</v>
      </c>
      <c r="C67" s="168"/>
      <c r="D67" s="168"/>
      <c r="E67" s="168"/>
      <c r="F67" s="168"/>
      <c r="G67" s="168"/>
      <c r="H67" s="168"/>
      <c r="I67" s="133">
        <f>SUM(I52:I66)</f>
        <v>134610000</v>
      </c>
      <c r="J67" s="120"/>
      <c r="K67" s="73"/>
      <c r="L67" s="73"/>
    </row>
    <row r="68" spans="1:12" ht="6" customHeight="1" thickBot="1" x14ac:dyDescent="0.85">
      <c r="B68" s="196"/>
      <c r="C68" s="197"/>
      <c r="D68" s="197"/>
      <c r="E68" s="197"/>
      <c r="F68" s="197"/>
      <c r="G68" s="197"/>
      <c r="H68" s="197"/>
      <c r="I68" s="198"/>
      <c r="L68" s="32"/>
    </row>
    <row r="69" spans="1:12" s="45" customFormat="1" ht="27" customHeight="1" thickBot="1" x14ac:dyDescent="0.3">
      <c r="B69" s="165" t="s">
        <v>107</v>
      </c>
      <c r="C69" s="166"/>
      <c r="D69" s="166"/>
      <c r="E69" s="166"/>
      <c r="F69" s="166"/>
      <c r="G69" s="166"/>
      <c r="H69" s="166"/>
      <c r="I69" s="132">
        <f>+I67+I48+I29</f>
        <v>909720000</v>
      </c>
      <c r="J69" s="118"/>
    </row>
    <row r="70" spans="1:12" s="45" customFormat="1" ht="27" customHeight="1" x14ac:dyDescent="0.25">
      <c r="B70" s="199"/>
      <c r="C70" s="200"/>
      <c r="D70" s="200"/>
      <c r="E70" s="200"/>
      <c r="F70" s="200"/>
      <c r="G70" s="200"/>
      <c r="H70" s="200"/>
      <c r="I70" s="201"/>
      <c r="J70" s="118"/>
    </row>
    <row r="71" spans="1:12" ht="33" customHeight="1" x14ac:dyDescent="0.8">
      <c r="B71" s="46">
        <v>4</v>
      </c>
      <c r="C71" s="105" t="s">
        <v>72</v>
      </c>
      <c r="D71" s="47"/>
      <c r="E71" s="48"/>
      <c r="F71" s="49"/>
      <c r="G71" s="50"/>
      <c r="H71" s="51"/>
      <c r="I71" s="52"/>
      <c r="L71"/>
    </row>
    <row r="72" spans="1:12" s="5" customFormat="1" ht="21" customHeight="1" x14ac:dyDescent="0.8">
      <c r="B72" s="6">
        <v>4.0999999999999996</v>
      </c>
      <c r="C72" s="7" t="s">
        <v>73</v>
      </c>
      <c r="D72" s="8"/>
      <c r="E72" s="9"/>
      <c r="F72" s="22"/>
      <c r="G72" s="10"/>
      <c r="H72" s="11"/>
      <c r="I72" s="12"/>
      <c r="J72" s="110"/>
    </row>
    <row r="73" spans="1:12" s="5" customFormat="1" ht="36" customHeight="1" x14ac:dyDescent="0.8">
      <c r="B73" s="53" t="s">
        <v>5</v>
      </c>
      <c r="C73" s="54" t="s">
        <v>6</v>
      </c>
      <c r="D73" s="55" t="s">
        <v>74</v>
      </c>
      <c r="E73" s="56" t="s">
        <v>8</v>
      </c>
      <c r="F73" s="57" t="s">
        <v>9</v>
      </c>
      <c r="G73" s="56"/>
      <c r="H73" s="57" t="s">
        <v>75</v>
      </c>
      <c r="I73" s="58" t="s">
        <v>12</v>
      </c>
      <c r="J73" s="110"/>
    </row>
    <row r="74" spans="1:12" s="5" customFormat="1" ht="59.25" customHeight="1" x14ac:dyDescent="0.8">
      <c r="B74" s="59" t="s">
        <v>76</v>
      </c>
      <c r="C74" s="60" t="s">
        <v>103</v>
      </c>
      <c r="D74" s="61" t="s">
        <v>77</v>
      </c>
      <c r="E74" s="42">
        <f>+E26*F26+E45*F45</f>
        <v>2</v>
      </c>
      <c r="F74" s="62">
        <v>1</v>
      </c>
      <c r="G74" s="42"/>
      <c r="H74" s="63">
        <v>4000000</v>
      </c>
      <c r="I74" s="64">
        <f>+H74*E74*F74</f>
        <v>8000000</v>
      </c>
      <c r="J74" s="119"/>
      <c r="K74" s="65"/>
      <c r="L74" s="65"/>
    </row>
    <row r="75" spans="1:12" s="5" customFormat="1" ht="59.25" customHeight="1" x14ac:dyDescent="0.8">
      <c r="B75" s="59" t="s">
        <v>78</v>
      </c>
      <c r="C75" s="60" t="s">
        <v>79</v>
      </c>
      <c r="D75" s="61" t="s">
        <v>77</v>
      </c>
      <c r="E75" s="126">
        <v>7</v>
      </c>
      <c r="F75" s="127">
        <v>1</v>
      </c>
      <c r="G75" s="126"/>
      <c r="H75" s="66">
        <v>4000000</v>
      </c>
      <c r="I75" s="128">
        <f>+H75*E75*F75</f>
        <v>28000000</v>
      </c>
      <c r="J75" s="119"/>
      <c r="K75" s="65"/>
      <c r="L75" s="65"/>
    </row>
    <row r="76" spans="1:12" s="74" customFormat="1" ht="24" customHeight="1" x14ac:dyDescent="0.85">
      <c r="A76" s="5"/>
      <c r="B76" s="167" t="s">
        <v>80</v>
      </c>
      <c r="C76" s="168"/>
      <c r="D76" s="168"/>
      <c r="E76" s="168"/>
      <c r="F76" s="168"/>
      <c r="G76" s="168"/>
      <c r="H76" s="168"/>
      <c r="I76" s="133">
        <f>+I75+I74</f>
        <v>36000000</v>
      </c>
      <c r="J76" s="120"/>
      <c r="K76" s="73"/>
      <c r="L76" s="73"/>
    </row>
    <row r="77" spans="1:12" s="45" customFormat="1" ht="23.25" customHeight="1" x14ac:dyDescent="0.8">
      <c r="B77" s="202"/>
      <c r="C77" s="203"/>
      <c r="D77" s="203"/>
      <c r="E77" s="203"/>
      <c r="F77" s="203"/>
      <c r="G77" s="203"/>
      <c r="H77" s="203"/>
      <c r="I77" s="204"/>
      <c r="J77" s="119"/>
      <c r="K77" s="65"/>
      <c r="L77" s="65"/>
    </row>
    <row r="78" spans="1:12" s="5" customFormat="1" ht="21.6" customHeight="1" x14ac:dyDescent="0.8">
      <c r="B78" s="6">
        <v>4.2</v>
      </c>
      <c r="C78" s="7" t="s">
        <v>81</v>
      </c>
      <c r="D78" s="8"/>
      <c r="E78" s="9"/>
      <c r="F78" s="10"/>
      <c r="G78" s="10"/>
      <c r="H78" s="11"/>
      <c r="I78" s="12"/>
      <c r="J78" s="119"/>
      <c r="K78" s="65"/>
      <c r="L78" s="65"/>
    </row>
    <row r="79" spans="1:12" s="5" customFormat="1" x14ac:dyDescent="0.8">
      <c r="B79" s="53" t="s">
        <v>5</v>
      </c>
      <c r="C79" s="54" t="s">
        <v>6</v>
      </c>
      <c r="D79" s="55" t="s">
        <v>74</v>
      </c>
      <c r="E79" s="68" t="s">
        <v>8</v>
      </c>
      <c r="F79" s="57" t="s">
        <v>9</v>
      </c>
      <c r="G79" s="56"/>
      <c r="H79" s="57" t="s">
        <v>75</v>
      </c>
      <c r="I79" s="58" t="s">
        <v>12</v>
      </c>
      <c r="J79" s="119"/>
      <c r="K79" s="65"/>
      <c r="L79" s="65"/>
    </row>
    <row r="80" spans="1:12" s="5" customFormat="1" x14ac:dyDescent="0.8">
      <c r="B80" s="59" t="s">
        <v>82</v>
      </c>
      <c r="C80" s="60" t="s">
        <v>83</v>
      </c>
      <c r="D80" s="61" t="s">
        <v>84</v>
      </c>
      <c r="E80" s="42">
        <v>4</v>
      </c>
      <c r="F80" s="62">
        <v>1</v>
      </c>
      <c r="G80" s="69" t="s">
        <v>85</v>
      </c>
      <c r="H80" s="70">
        <v>8000000</v>
      </c>
      <c r="I80" s="64">
        <f>+H80*E80*F80</f>
        <v>32000000</v>
      </c>
      <c r="J80" s="119"/>
      <c r="K80" s="65"/>
      <c r="L80" s="65"/>
    </row>
    <row r="81" spans="1:78" s="5" customFormat="1" x14ac:dyDescent="0.8">
      <c r="B81" s="59" t="s">
        <v>86</v>
      </c>
      <c r="C81" s="60" t="s">
        <v>87</v>
      </c>
      <c r="D81" s="61" t="s">
        <v>84</v>
      </c>
      <c r="E81" s="42">
        <v>4</v>
      </c>
      <c r="F81" s="62">
        <v>1</v>
      </c>
      <c r="G81" s="69" t="s">
        <v>85</v>
      </c>
      <c r="H81" s="70">
        <v>8000000</v>
      </c>
      <c r="I81" s="64">
        <f>+H81*E81*F81</f>
        <v>32000000</v>
      </c>
      <c r="J81" s="119"/>
      <c r="K81" s="65"/>
      <c r="L81" s="65"/>
    </row>
    <row r="82" spans="1:78" s="5" customFormat="1" x14ac:dyDescent="0.8">
      <c r="B82" s="59" t="s">
        <v>88</v>
      </c>
      <c r="C82" s="60" t="s">
        <v>89</v>
      </c>
      <c r="D82" s="61" t="s">
        <v>84</v>
      </c>
      <c r="E82" s="42">
        <v>4</v>
      </c>
      <c r="F82" s="62">
        <v>1</v>
      </c>
      <c r="G82" s="69" t="s">
        <v>85</v>
      </c>
      <c r="H82" s="70">
        <v>8000000</v>
      </c>
      <c r="I82" s="64">
        <f>+H82*E82*F82</f>
        <v>32000000</v>
      </c>
      <c r="J82" s="119"/>
      <c r="K82" s="65"/>
      <c r="L82" s="65"/>
    </row>
    <row r="83" spans="1:78" s="72" customFormat="1" ht="37.5" customHeight="1" x14ac:dyDescent="0.8">
      <c r="A83" s="5"/>
      <c r="B83" s="59" t="s">
        <v>90</v>
      </c>
      <c r="C83" s="60" t="s">
        <v>91</v>
      </c>
      <c r="D83" s="126" t="s">
        <v>84</v>
      </c>
      <c r="E83" s="126">
        <v>4</v>
      </c>
      <c r="F83" s="127">
        <v>0.5</v>
      </c>
      <c r="G83" s="130" t="s">
        <v>85</v>
      </c>
      <c r="H83" s="131">
        <v>6900000</v>
      </c>
      <c r="I83" s="128">
        <f>+H83*E83*F83</f>
        <v>13800000</v>
      </c>
      <c r="J83" s="119"/>
      <c r="K83" s="65"/>
      <c r="L83" s="65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71"/>
      <c r="BW83" s="71"/>
      <c r="BX83" s="71"/>
      <c r="BY83" s="71"/>
      <c r="BZ83" s="71"/>
    </row>
    <row r="84" spans="1:78" s="74" customFormat="1" ht="24" customHeight="1" x14ac:dyDescent="0.85">
      <c r="A84" s="5"/>
      <c r="B84" s="167" t="s">
        <v>92</v>
      </c>
      <c r="C84" s="168"/>
      <c r="D84" s="168"/>
      <c r="E84" s="168"/>
      <c r="F84" s="168"/>
      <c r="G84" s="168"/>
      <c r="H84" s="168"/>
      <c r="I84" s="129">
        <f>+I83+I82+I81+I80</f>
        <v>109800000</v>
      </c>
      <c r="J84" s="120"/>
      <c r="K84" s="73"/>
      <c r="L84" s="73"/>
    </row>
    <row r="85" spans="1:78" s="74" customFormat="1" ht="7.15" customHeight="1" thickBot="1" x14ac:dyDescent="0.9">
      <c r="A85" s="5"/>
      <c r="B85" s="193"/>
      <c r="C85" s="194"/>
      <c r="D85" s="194"/>
      <c r="E85" s="194"/>
      <c r="F85" s="194"/>
      <c r="G85" s="194"/>
      <c r="H85" s="194"/>
      <c r="I85" s="195"/>
      <c r="J85" s="120"/>
      <c r="K85" s="73"/>
      <c r="L85" s="73"/>
    </row>
    <row r="86" spans="1:78" s="75" customFormat="1" ht="19.5" customHeight="1" thickBot="1" x14ac:dyDescent="0.9">
      <c r="B86" s="169" t="s">
        <v>93</v>
      </c>
      <c r="C86" s="170"/>
      <c r="D86" s="170"/>
      <c r="E86" s="170"/>
      <c r="F86" s="170"/>
      <c r="G86" s="170"/>
      <c r="H86" s="171"/>
      <c r="I86" s="132">
        <f>+I84+I76</f>
        <v>145800000</v>
      </c>
      <c r="J86" s="121"/>
    </row>
    <row r="87" spans="1:78" s="75" customFormat="1" ht="21.6" customHeight="1" thickBot="1" x14ac:dyDescent="0.9">
      <c r="B87" s="77"/>
      <c r="C87" s="78"/>
      <c r="D87" s="78"/>
      <c r="E87" s="78"/>
      <c r="F87" s="78"/>
      <c r="G87" s="78"/>
      <c r="H87" s="78"/>
      <c r="I87" s="79"/>
      <c r="J87" s="121"/>
    </row>
    <row r="88" spans="1:78" ht="39.6" customHeight="1" x14ac:dyDescent="0.8">
      <c r="B88" s="146" t="s">
        <v>94</v>
      </c>
      <c r="C88" s="147"/>
      <c r="D88" s="147"/>
      <c r="E88" s="147"/>
      <c r="F88" s="147"/>
      <c r="G88" s="147"/>
      <c r="H88" s="147"/>
      <c r="I88" s="134">
        <f>ROUND(I86+I69,0)</f>
        <v>1055520000</v>
      </c>
    </row>
    <row r="89" spans="1:78" ht="39.6" customHeight="1" x14ac:dyDescent="0.8">
      <c r="B89" s="138" t="s">
        <v>95</v>
      </c>
      <c r="C89" s="139"/>
      <c r="D89" s="139"/>
      <c r="E89" s="139"/>
      <c r="F89" s="139"/>
      <c r="G89" s="139"/>
      <c r="H89" s="139"/>
      <c r="I89" s="135">
        <f>+ROUND(I88*0.19,0)</f>
        <v>200548800</v>
      </c>
    </row>
    <row r="90" spans="1:78" ht="39.6" customHeight="1" x14ac:dyDescent="0.8">
      <c r="B90" s="140" t="s">
        <v>96</v>
      </c>
      <c r="C90" s="141"/>
      <c r="D90" s="141"/>
      <c r="E90" s="141"/>
      <c r="F90" s="141"/>
      <c r="G90" s="141"/>
      <c r="H90" s="141"/>
      <c r="I90" s="106">
        <f>ROUND(I89+I88,0)</f>
        <v>1256068800</v>
      </c>
      <c r="J90" s="122"/>
      <c r="L90" s="81"/>
    </row>
    <row r="91" spans="1:78" ht="7.5" customHeight="1" x14ac:dyDescent="0.8">
      <c r="B91" s="82"/>
      <c r="C91" s="83"/>
      <c r="D91" s="83"/>
      <c r="E91" s="83"/>
      <c r="F91" s="83"/>
      <c r="G91" s="83"/>
      <c r="H91" s="83"/>
      <c r="I91" s="84"/>
    </row>
    <row r="92" spans="1:78" s="3" customFormat="1" ht="41.45" customHeight="1" x14ac:dyDescent="0.8">
      <c r="A92" s="1"/>
      <c r="B92" s="142" t="s">
        <v>97</v>
      </c>
      <c r="C92" s="143"/>
      <c r="D92" s="143"/>
      <c r="E92" s="143"/>
      <c r="F92" s="143"/>
      <c r="G92" s="143"/>
      <c r="H92" s="143"/>
      <c r="I92" s="143"/>
      <c r="J92" s="108"/>
    </row>
    <row r="93" spans="1:78" s="3" customFormat="1" ht="24.6" customHeight="1" x14ac:dyDescent="0.8">
      <c r="A93" s="1"/>
      <c r="B93" s="142" t="s">
        <v>98</v>
      </c>
      <c r="C93" s="143"/>
      <c r="D93" s="143"/>
      <c r="E93" s="143"/>
      <c r="F93" s="143"/>
      <c r="G93" s="143"/>
      <c r="H93" s="143"/>
      <c r="I93" s="143"/>
      <c r="J93" s="108"/>
    </row>
    <row r="94" spans="1:78" s="3" customFormat="1" ht="24.6" customHeight="1" x14ac:dyDescent="0.8">
      <c r="A94" s="1"/>
      <c r="B94" s="144" t="s">
        <v>99</v>
      </c>
      <c r="C94" s="145"/>
      <c r="D94" s="145"/>
      <c r="E94" s="145"/>
      <c r="F94" s="145"/>
      <c r="G94" s="145"/>
      <c r="H94" s="145"/>
      <c r="I94" s="145"/>
      <c r="J94" s="108"/>
    </row>
    <row r="95" spans="1:78" s="3" customFormat="1" ht="24.6" customHeight="1" x14ac:dyDescent="0.8">
      <c r="A95" s="1"/>
      <c r="B95" s="142" t="s">
        <v>100</v>
      </c>
      <c r="C95" s="143"/>
      <c r="D95" s="143"/>
      <c r="E95" s="143"/>
      <c r="F95" s="143"/>
      <c r="G95" s="143"/>
      <c r="H95" s="143"/>
      <c r="I95" s="143"/>
      <c r="J95" s="108"/>
    </row>
    <row r="96" spans="1:78" s="3" customFormat="1" ht="24.6" customHeight="1" thickBot="1" x14ac:dyDescent="0.85">
      <c r="A96" s="1"/>
      <c r="B96" s="136" t="s">
        <v>101</v>
      </c>
      <c r="C96" s="137"/>
      <c r="D96" s="137"/>
      <c r="E96" s="137"/>
      <c r="F96" s="137"/>
      <c r="G96" s="137"/>
      <c r="H96" s="137"/>
      <c r="I96" s="137"/>
      <c r="J96" s="108"/>
    </row>
    <row r="97" spans="1:10" s="3" customFormat="1" ht="28.5" customHeight="1" x14ac:dyDescent="0.8">
      <c r="A97" s="1"/>
      <c r="B97" s="2"/>
      <c r="F97" s="4"/>
      <c r="J97" s="108"/>
    </row>
    <row r="98" spans="1:10" x14ac:dyDescent="0.8">
      <c r="I98" s="87"/>
    </row>
    <row r="99" spans="1:10" x14ac:dyDescent="0.8">
      <c r="I99" s="80"/>
    </row>
    <row r="101" spans="1:10" x14ac:dyDescent="0.8">
      <c r="H101"/>
      <c r="I101"/>
    </row>
    <row r="102" spans="1:10" ht="62.25" customHeight="1" x14ac:dyDescent="0.8">
      <c r="H102"/>
      <c r="I102" s="107"/>
    </row>
    <row r="103" spans="1:10" s="89" customFormat="1" ht="54" customHeight="1" x14ac:dyDescent="0.25">
      <c r="F103" s="88"/>
      <c r="H103"/>
      <c r="I103"/>
      <c r="J103" s="123"/>
    </row>
    <row r="104" spans="1:10" x14ac:dyDescent="0.8">
      <c r="H104"/>
      <c r="I104"/>
    </row>
    <row r="105" spans="1:10" x14ac:dyDescent="0.8">
      <c r="H105"/>
      <c r="I105"/>
    </row>
    <row r="106" spans="1:10" x14ac:dyDescent="0.8">
      <c r="H106"/>
      <c r="I106"/>
    </row>
    <row r="107" spans="1:10" x14ac:dyDescent="0.8">
      <c r="H107"/>
      <c r="I107"/>
    </row>
    <row r="108" spans="1:10" x14ac:dyDescent="0.8">
      <c r="H108"/>
      <c r="I108"/>
    </row>
  </sheetData>
  <mergeCells count="34">
    <mergeCell ref="B85:I85"/>
    <mergeCell ref="B67:H67"/>
    <mergeCell ref="B68:I68"/>
    <mergeCell ref="B70:I70"/>
    <mergeCell ref="B77:I77"/>
    <mergeCell ref="B2:C7"/>
    <mergeCell ref="D2:I5"/>
    <mergeCell ref="D6:F6"/>
    <mergeCell ref="G6:I6"/>
    <mergeCell ref="D7:F7"/>
    <mergeCell ref="G7:I7"/>
    <mergeCell ref="B88:H88"/>
    <mergeCell ref="B8:C8"/>
    <mergeCell ref="D8:F8"/>
    <mergeCell ref="G8:I8"/>
    <mergeCell ref="B9:I9"/>
    <mergeCell ref="C12:H12"/>
    <mergeCell ref="C31:H31"/>
    <mergeCell ref="C50:H50"/>
    <mergeCell ref="B69:H69"/>
    <mergeCell ref="B76:H76"/>
    <mergeCell ref="B84:H84"/>
    <mergeCell ref="B86:H86"/>
    <mergeCell ref="B29:H29"/>
    <mergeCell ref="B30:I30"/>
    <mergeCell ref="B48:H48"/>
    <mergeCell ref="B49:I49"/>
    <mergeCell ref="B96:I96"/>
    <mergeCell ref="B89:H89"/>
    <mergeCell ref="B90:H90"/>
    <mergeCell ref="B92:I92"/>
    <mergeCell ref="B93:I93"/>
    <mergeCell ref="B94:I94"/>
    <mergeCell ref="B95:I95"/>
  </mergeCells>
  <pageMargins left="0.25" right="0.25" top="0.75" bottom="0.75" header="0.3" footer="0.3"/>
  <pageSetup paperSize="9" scale="2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48e3ded8-9fe4-4675-a37e-744d4f816972">
      <Terms xmlns="http://schemas.microsoft.com/office/infopath/2007/PartnerControls"/>
    </lcf76f155ced4ddcb4097134ff3c332f>
    <_ip_UnifiedCompliancePolicyProperties xmlns="http://schemas.microsoft.com/sharepoint/v3" xsi:nil="true"/>
    <TaxCatchAll xmlns="3072dc14-e728-4a32-b320-d246d9b4151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05675C9FF2A034596F4379291E2B3B1" ma:contentTypeVersion="18" ma:contentTypeDescription="Crear nuevo documento." ma:contentTypeScope="" ma:versionID="b82c94fb2416714d90061bb523b2bdbb">
  <xsd:schema xmlns:xsd="http://www.w3.org/2001/XMLSchema" xmlns:xs="http://www.w3.org/2001/XMLSchema" xmlns:p="http://schemas.microsoft.com/office/2006/metadata/properties" xmlns:ns1="http://schemas.microsoft.com/sharepoint/v3" xmlns:ns2="48e3ded8-9fe4-4675-a37e-744d4f816972" xmlns:ns3="3072dc14-e728-4a32-b320-d246d9b4151c" targetNamespace="http://schemas.microsoft.com/office/2006/metadata/properties" ma:root="true" ma:fieldsID="b306231dc98df553f7acde55ad95377a" ns1:_="" ns2:_="" ns3:_="">
    <xsd:import namespace="http://schemas.microsoft.com/sharepoint/v3"/>
    <xsd:import namespace="48e3ded8-9fe4-4675-a37e-744d4f816972"/>
    <xsd:import namespace="3072dc14-e728-4a32-b320-d246d9b415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e3ded8-9fe4-4675-a37e-744d4f8169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2dc14-e728-4a32-b320-d246d9b4151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e71f4e2-5b98-4fba-b0f9-a44b5057fbeb}" ma:internalName="TaxCatchAll" ma:showField="CatchAllData" ma:web="3072dc14-e728-4a32-b320-d246d9b415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D99223-47FD-45EA-87CF-DBFB0EB6C7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D369CC-C7F1-4053-9EF4-0FA2191E180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48e3ded8-9fe4-4675-a37e-744d4f816972"/>
    <ds:schemaRef ds:uri="3072dc14-e728-4a32-b320-d246d9b4151c"/>
  </ds:schemaRefs>
</ds:datastoreItem>
</file>

<file path=customXml/itemProps3.xml><?xml version="1.0" encoding="utf-8"?>
<ds:datastoreItem xmlns:ds="http://schemas.openxmlformats.org/officeDocument/2006/customXml" ds:itemID="{4D38A191-85B2-410F-9029-2D8F95E79E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8e3ded8-9fe4-4675-a37e-744d4f816972"/>
    <ds:schemaRef ds:uri="3072dc14-e728-4a32-b320-d246d9b415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OFERTA ECONOMICA</vt:lpstr>
      <vt:lpstr>PPTO OFICIAL CONSULTORIA</vt:lpstr>
      <vt:lpstr>'OFERTA ECONOMICA'!Área_de_impresión</vt:lpstr>
      <vt:lpstr>'PPTO OFICIAL CONSULTORIA'!Área_de_impresión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Ximena Vargas Rojas</dc:creator>
  <cp:lastModifiedBy>Andres Felipe Martinez Lopez</cp:lastModifiedBy>
  <dcterms:created xsi:type="dcterms:W3CDTF">2025-10-06T23:41:31Z</dcterms:created>
  <dcterms:modified xsi:type="dcterms:W3CDTF">2026-05-07T15:48:40Z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0x010100B05675C9FF2A034596F4379291E2B3B1</vt:lpwstr>
  </property>
</Properties>
</file>