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jujgo\OneDrive\Escritorio\CORRECCION PUERTAS DEL SOL\"/>
    </mc:Choice>
  </mc:AlternateContent>
  <xr:revisionPtr revIDLastSave="0" documentId="8_{FFDA589A-0818-45D4-9958-87F8FE1893E2}" xr6:coauthVersionLast="47" xr6:coauthVersionMax="47" xr10:uidLastSave="{00000000-0000-0000-0000-000000000000}"/>
  <bookViews>
    <workbookView xWindow="28680" yWindow="-120" windowWidth="20730" windowHeight="11040" tabRatio="464" firstSheet="1" activeTab="1" xr2:uid="{4EADB36B-0A95-4225-A2D2-3E481607BBF5}"/>
  </bookViews>
  <sheets>
    <sheet name="AU" sheetId="3" r:id="rId1"/>
    <sheet name="PPTO ENTIDAD" sheetId="4" r:id="rId2"/>
    <sheet name="APUS PROCESO" sheetId="6" r:id="rId3"/>
    <sheet name="FORMULARIO EN BLANCO" sheetId="7"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3">[9]!_xlbgnm.ane7</definedName>
    <definedName name="_____ane7" localSheetId="1">[9]!_xlbgnm.ane7</definedName>
    <definedName name="_____ane7">[9]!_xlbgnm.ane7</definedName>
    <definedName name="_____ane8" localSheetId="3">[9]!_xlbgnm.ane8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3">[13]!_xlbgnm.ane7</definedName>
    <definedName name="____ane7" localSheetId="1">[13]!_xlbgnm.ane7</definedName>
    <definedName name="____ane7">[13]!_xlbgnm.ane7</definedName>
    <definedName name="____ane8" localSheetId="3">[13]!_xlbgnm.ane8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3">[15]!_xlbgnm.ane7</definedName>
    <definedName name="___ane7" localSheetId="1">[15]!_xlbgnm.ane7</definedName>
    <definedName name="___ane7">[15]!_xlbgnm.ane7</definedName>
    <definedName name="___ane8" localSheetId="3">[15]!_xlbgnm.ane8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3">[13]!_xlbgnm.ane7</definedName>
    <definedName name="__ane7" localSheetId="1">[13]!_xlbgnm.ane7</definedName>
    <definedName name="__ane7">[13]!_xlbgnm.ane7</definedName>
    <definedName name="__ane8" localSheetId="3">[13]!_xlbgnm.ane8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3">[13]!_xlbgnm.ane7</definedName>
    <definedName name="_ane7" localSheetId="1">[13]!_xlbgnm.ane7</definedName>
    <definedName name="_ane7">[13]!_xlbgnm.ane7</definedName>
    <definedName name="_ane8" localSheetId="3">[13]!_xlbgnm.ane8</definedName>
    <definedName name="_ane8" localSheetId="1">[13]!_xlbgnm.ane8</definedName>
    <definedName name="_ane8">[13]!_xlbgnm.ane8</definedName>
    <definedName name="_APU221">#REF!</definedName>
    <definedName name="_APU465" localSheetId="3">[21]!absc</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3" hidden="1">'FORMULARIO EN BLANCO'!$H$11:$I$350</definedName>
    <definedName name="_xlnm._FilterDatabase" localSheetId="1" hidden="1">'PPTO ENTIDAD'!$G$11:$G$350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3">[26]!absc</definedName>
    <definedName name="absc1" localSheetId="1">[26]!absc</definedName>
    <definedName name="absc1">[26]!absc</definedName>
    <definedName name="ac">#REF!</definedName>
    <definedName name="AccessDatabase" hidden="1">"C:\C-314\VOLUMENES\volfin4.mdb"</definedName>
    <definedName name="Acero">#REF!</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3">[26]!absc</definedName>
    <definedName name="adoc1" localSheetId="1">[26]!absc</definedName>
    <definedName name="adoc1">[26]!absc</definedName>
    <definedName name="ADOC125" localSheetId="3">[29]!absc</definedName>
    <definedName name="ADOC125" localSheetId="1">[29]!absc</definedName>
    <definedName name="ADOC125">[29]!absc</definedName>
    <definedName name="adoq" localSheetId="3">[30]!absc</definedName>
    <definedName name="adoq" localSheetId="1">[30]!absc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regados">#REF!</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3">[31]!absc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ar.Sanitarios">#REF!</definedName>
    <definedName name="APELLIDOS">#REF!</definedName>
    <definedName name="API">#REF!</definedName>
    <definedName name="APU" localSheetId="3">[38]!absc</definedName>
    <definedName name="APU" localSheetId="1">[38]!absc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AU!$A$1:$J$49</definedName>
    <definedName name="_xlnm.Print_Area" localSheetId="3">'FORMULARIO EN BLANCO'!$A$1:$K$371</definedName>
    <definedName name="_xlnm.Print_Area" localSheetId="1">'PPTO ENTIDAD'!$A$1:$K$371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3">MODULO10.auto_abrir</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3">MODULO10.auto_abrir</definedName>
    <definedName name="carlos" localSheetId="1">MODULO10.auto_abrir</definedName>
    <definedName name="carlos">MODULO10.auto_abrir</definedName>
    <definedName name="Carp.Aluminio">#REF!</definedName>
    <definedName name="Carp.Metalica">#REF!</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errajeria">#REF!</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iudade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bustible">#REF!</definedName>
    <definedName name="COMIDA">#REF!</definedName>
    <definedName name="Compresores">#REF!</definedName>
    <definedName name="Concreto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drillas">#REF!</definedName>
    <definedName name="CUAL">[0]!ERR</definedName>
    <definedName name="Cubierta">#REF!</definedName>
    <definedName name="CUBS">#REF!</definedName>
    <definedName name="CUNET" hidden="1">{"via1",#N/A,TRUE,"general";"via2",#N/A,TRUE,"general";"via3",#N/A,TRUE,"general"}</definedName>
    <definedName name="Customize" localSheetId="3">[50]!Customize</definedName>
    <definedName name="Customize" localSheetId="1">[50]!Customize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rywall">#REF!</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ff">#REF!</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uiposEspeciales">#REF!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3">[50]!FareWellStmnt</definedName>
    <definedName name="FareWellStmnt" localSheetId="1">[50]!FareWellStmnt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erreteria">#REF!</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3">[50]!FinePrint</definedName>
    <definedName name="FinePrint" localSheetId="1">[50]!FinePrint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aletas">#REF!</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sinteticos">#REF!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ermeabilizantes">#REF!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t.Electricas">#REF!</definedName>
    <definedName name="Inst.Hidrosanitarias">#REF!</definedName>
    <definedName name="INSU">[79]INSUMOS!$A$1:$E$65536</definedName>
    <definedName name="INSUMOS">#REF!</definedName>
    <definedName name="Insumos_auxiliares">[80]Insumos!#REF!</definedName>
    <definedName name="Insumos_basicos">#REF!</definedName>
    <definedName name="INSUMOS_NOM">#REF!</definedName>
    <definedName name="INSUMOS_PRECIO">#REF!</definedName>
    <definedName name="INSUMOS_TIPO">#REF!</definedName>
    <definedName name="INSUMOS_UNI">#REF!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3">[50]!INV_Payments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drillos">#REF!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3">[26]!absc</definedName>
    <definedName name="LOCA" localSheetId="1">[26]!absc</definedName>
    <definedName name="LOCA">[26]!absc</definedName>
    <definedName name="LOCA1" localSheetId="3">[38]!absc</definedName>
    <definedName name="LOCA1" localSheetId="1">[38]!absc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deras">#REF!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3">[9]!Módulo3.anexo1</definedName>
    <definedName name="Módulo3.anexo1" localSheetId="1">[9]!Módulo3.anexo1</definedName>
    <definedName name="Módulo3.anexo1">[9]!Módulo3.anexo1</definedName>
    <definedName name="Módulo3.anexo10" localSheetId="3">[9]!Módulo3.anexo10</definedName>
    <definedName name="Módulo3.anexo10" localSheetId="1">[9]!Módulo3.anexo10</definedName>
    <definedName name="Módulo3.anexo10">[9]!Módulo3.anexo10</definedName>
    <definedName name="Módulo3.anexo11" localSheetId="3">[9]!Módulo3.anexo11</definedName>
    <definedName name="Módulo3.anexo11" localSheetId="1">[9]!Módulo3.anexo11</definedName>
    <definedName name="Módulo3.anexo11">[9]!Módulo3.anexo11</definedName>
    <definedName name="Módulo3.anexo12" localSheetId="3">[9]!Módulo3.anexo12</definedName>
    <definedName name="Módulo3.anexo12" localSheetId="1">[9]!Módulo3.anexo12</definedName>
    <definedName name="Módulo3.anexo12">[9]!Módulo3.anexo12</definedName>
    <definedName name="Módulo3.anexo3" localSheetId="3">[9]!Módulo3.anexo3</definedName>
    <definedName name="Módulo3.anexo3" localSheetId="1">[9]!Módulo3.anexo3</definedName>
    <definedName name="Módulo3.anexo3">[9]!Módulo3.anexo3</definedName>
    <definedName name="Módulo3.anexo4" localSheetId="3">[9]!Módulo3.anexo4</definedName>
    <definedName name="Módulo3.anexo4" localSheetId="1">[9]!Módulo3.anexo4</definedName>
    <definedName name="Módulo3.anexo4">[9]!Módulo3.anexo4</definedName>
    <definedName name="Módulo3.anexo5" localSheetId="3">[9]!Módulo3.anexo5</definedName>
    <definedName name="Módulo3.anexo5" localSheetId="1">[9]!Módulo3.anexo5</definedName>
    <definedName name="Módulo3.anexo5">[9]!Módulo3.anexo5</definedName>
    <definedName name="Módulo3.anexo6" localSheetId="3">[9]!Módulo3.anexo6</definedName>
    <definedName name="Módulo3.anexo6" localSheetId="1">[9]!Módulo3.anexo6</definedName>
    <definedName name="Módulo3.anexo6">[9]!Módulo3.anexo6</definedName>
    <definedName name="Módulo8.anexo16" localSheetId="3">[9]!Módulo8.anexo16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3">[50]!Nada</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3">DATE(YEAR([91]!Loan_Start),MONTH([91]!Loan_Start)+Payment_Number,DAY([91]!Loan_Start))</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3">DATE(YEAR([92]!Loan_Start),MONTH([92]!Loan_Start)+Payment_Number,DAY([92]!Loan_Start))</definedName>
    <definedName name="obras111" localSheetId="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3">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3">DATE(YEAR([92]!Loan_Start),MONTH([92]!Loan_Start)+Payment_Number,DAY([92]!Loan_Start))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uras">#REF!</definedName>
    <definedName name="pintyura">[93]STRSUMM0!#REF!</definedName>
    <definedName name="PIP">#REF!</definedName>
    <definedName name="Piscinas">#REF!</definedName>
    <definedName name="PisosEnchape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fabricad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3">[95]!absc</definedName>
    <definedName name="PRUEBA" localSheetId="1">[95]!absc</definedName>
    <definedName name="PRUEBA">[95]!absc</definedName>
    <definedName name="prueba1" localSheetId="3">[95]!absc</definedName>
    <definedName name="prueba1" localSheetId="1">[95]!absc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3">[9]!resu8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AU!$G$26</definedName>
    <definedName name="solver_adj" localSheetId="3" hidden="1">'FORMULARIO EN BLANCO'!$I$352</definedName>
    <definedName name="solver_adj" localSheetId="1" hidden="1">'PPTO ENTIDAD'!$I$352</definedName>
    <definedName name="solver_cvg" localSheetId="0" hidden="1">0.0001</definedName>
    <definedName name="solver_cvg" localSheetId="3" hidden="1">0.0001</definedName>
    <definedName name="solver_cvg" localSheetId="1" hidden="1">0.0001</definedName>
    <definedName name="solver_drv" localSheetId="0" hidden="1">2</definedName>
    <definedName name="solver_drv" localSheetId="3" hidden="1">1</definedName>
    <definedName name="solver_drv" localSheetId="1" hidden="1">1</definedName>
    <definedName name="solver_eng" localSheetId="0" hidden="1">1</definedName>
    <definedName name="solver_est" localSheetId="0" hidden="1">1</definedName>
    <definedName name="solver_est" localSheetId="3" hidden="1">1</definedName>
    <definedName name="solver_est" localSheetId="1" hidden="1">1</definedName>
    <definedName name="solver_itr" localSheetId="0" hidden="1">2147483647</definedName>
    <definedName name="solver_itr" localSheetId="3" hidden="1">100</definedName>
    <definedName name="solver_itr" localSheetId="1" hidden="1">100</definedName>
    <definedName name="solver_lhs1" localSheetId="0" hidden="1">AU!$G$26</definedName>
    <definedName name="solver_lhs1" localSheetId="3" hidden="1">'FORMULARIO EN BLANCO'!#REF!</definedName>
    <definedName name="solver_lhs1" localSheetId="1" hidden="1">'PPTO ENTIDAD'!#REF!</definedName>
    <definedName name="solver_lin" localSheetId="3" hidden="1">2</definedName>
    <definedName name="solver_lin" localSheetId="1" hidden="1">2</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eg" localSheetId="3" hidden="1">2</definedName>
    <definedName name="solver_neg" localSheetId="1" hidden="1">2</definedName>
    <definedName name="solver_nod" localSheetId="0" hidden="1">2147483647</definedName>
    <definedName name="solver_num" localSheetId="0" hidden="1">1</definedName>
    <definedName name="solver_num" localSheetId="3" hidden="1">1</definedName>
    <definedName name="solver_num" localSheetId="1" hidden="1">1</definedName>
    <definedName name="solver_nwt" localSheetId="0" hidden="1">1</definedName>
    <definedName name="solver_nwt" localSheetId="3" hidden="1">1</definedName>
    <definedName name="solver_nwt" localSheetId="1" hidden="1">1</definedName>
    <definedName name="solver_opt" localSheetId="0" hidden="1">AU!$J$49</definedName>
    <definedName name="solver_opt" localSheetId="3" hidden="1">'FORMULARIO EN BLANCO'!#REF!</definedName>
    <definedName name="solver_opt" localSheetId="1" hidden="1">'PPTO ENTIDAD'!#REF!</definedName>
    <definedName name="solver_pre" localSheetId="0" hidden="1">0.000001</definedName>
    <definedName name="solver_pre" localSheetId="3" hidden="1">0.000001</definedName>
    <definedName name="solver_pre" localSheetId="1" hidden="1">0.000001</definedName>
    <definedName name="solver_rbv" localSheetId="0" hidden="1">2</definedName>
    <definedName name="solver_rel1" localSheetId="0" hidden="1">2</definedName>
    <definedName name="solver_rel1" localSheetId="3" hidden="1">2</definedName>
    <definedName name="solver_rel1" localSheetId="1" hidden="1">2</definedName>
    <definedName name="solver_rhs1" localSheetId="0" hidden="1">AU!$J$51</definedName>
    <definedName name="solver_rhs1" localSheetId="3" hidden="1">'FORMULARIO EN BLANCO'!$I$359</definedName>
    <definedName name="solver_rhs1" localSheetId="1" hidden="1">'PPTO ENTIDAD'!$I$359</definedName>
    <definedName name="solver_rlx" localSheetId="0" hidden="1">2</definedName>
    <definedName name="solver_rsd" localSheetId="0" hidden="1">0</definedName>
    <definedName name="solver_scl" localSheetId="0" hidden="1">2</definedName>
    <definedName name="solver_scl" localSheetId="3" hidden="1">2</definedName>
    <definedName name="solver_scl" localSheetId="1" hidden="1">2</definedName>
    <definedName name="solver_sho" localSheetId="0" hidden="1">2</definedName>
    <definedName name="solver_sho" localSheetId="3" hidden="1">2</definedName>
    <definedName name="solver_sho" localSheetId="1" hidden="1">2</definedName>
    <definedName name="solver_ssz" localSheetId="0" hidden="1">100</definedName>
    <definedName name="solver_tim" localSheetId="0" hidden="1">2147483647</definedName>
    <definedName name="solver_tim" localSheetId="3" hidden="1">100</definedName>
    <definedName name="solver_tim" localSheetId="1" hidden="1">100</definedName>
    <definedName name="solver_tol" localSheetId="0" hidden="1">0.01</definedName>
    <definedName name="solver_tol" localSheetId="3" hidden="1">0.05</definedName>
    <definedName name="solver_tol" localSheetId="1" hidden="1">0.05</definedName>
    <definedName name="solver_typ" localSheetId="0" hidden="1">1</definedName>
    <definedName name="solver_typ" localSheetId="3" hidden="1">3</definedName>
    <definedName name="solver_typ" localSheetId="1" hidden="1">3</definedName>
    <definedName name="solver_val" localSheetId="0" hidden="1">0</definedName>
    <definedName name="solver_val" localSheetId="3" hidden="1">63899000000</definedName>
    <definedName name="solver_val" localSheetId="1" hidden="1">63899000000</definedName>
    <definedName name="solver_ver" localSheetId="0" hidden="1">3</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3">MODULO10.auto_abrir</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3">[21]!absc</definedName>
    <definedName name="t" localSheetId="1">[21]!absc</definedName>
    <definedName name="t">[21]!absc</definedName>
    <definedName name="t_1" localSheetId="3">Scheduled_Payment+Extra_Payment</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 localSheetId="3">'FORMULARIO EN BLANCO'!$5:$12</definedName>
    <definedName name="_xlnm.Print_Titles" localSheetId="1">'PPTO ENTIDAD'!$5:$12</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3">Scheduled_Payment+Extra_Payment</definedName>
    <definedName name="Total_Payment" localSheetId="1">Scheduled_Payment+Extra_Payment</definedName>
    <definedName name="Total_Payment">Scheduled_Payment+Extra_Payment</definedName>
    <definedName name="Total_Payment1" localSheetId="3">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ariosAnalisi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3">[110]!absc</definedName>
    <definedName name="xxxxx" localSheetId="1">[110]!absc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3">[26]!absc</definedName>
    <definedName name="Y" localSheetId="1">[26]!absc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46" i="3" l="1"/>
  <c r="G45" i="3"/>
  <c r="G44" i="3"/>
  <c r="G43" i="3"/>
  <c r="G42" i="3"/>
  <c r="G41" i="3"/>
  <c r="G40" i="3"/>
  <c r="G39" i="3"/>
  <c r="H36" i="3"/>
  <c r="F35" i="3"/>
  <c r="G32" i="3"/>
  <c r="G31" i="3"/>
  <c r="G30" i="3"/>
  <c r="G29" i="3"/>
  <c r="G28" i="3"/>
  <c r="H26" i="3"/>
  <c r="I25" i="3"/>
  <c r="H23" i="3"/>
  <c r="D22" i="3"/>
  <c r="D21" i="3"/>
  <c r="D20" i="3"/>
  <c r="D19" i="3"/>
  <c r="D18" i="3"/>
  <c r="H17" i="3"/>
  <c r="H16" i="3"/>
  <c r="H15" i="3"/>
  <c r="H14" i="3"/>
  <c r="H13" i="3"/>
  <c r="H12" i="3"/>
  <c r="H11" i="3"/>
  <c r="H10" i="3"/>
  <c r="H9" i="3"/>
  <c r="L8" i="3"/>
  <c r="H35" i="3" l="1"/>
  <c r="H22" i="3"/>
  <c r="H21" i="3"/>
  <c r="H20" i="3"/>
  <c r="H19" i="3"/>
  <c r="H18" i="3"/>
  <c r="I34" i="3" l="1"/>
  <c r="I8" i="3"/>
  <c r="E3" i="3" l="1"/>
  <c r="J8" i="3" l="1"/>
  <c r="J7" i="3" s="1"/>
  <c r="J34" i="3"/>
  <c r="J18" i="3"/>
  <c r="J35" i="3"/>
  <c r="J9" i="3"/>
  <c r="J11" i="3"/>
  <c r="J13" i="3"/>
  <c r="J15" i="3"/>
  <c r="J17" i="3"/>
  <c r="J19" i="3"/>
  <c r="J21" i="3"/>
  <c r="J25" i="3"/>
  <c r="F29" i="3"/>
  <c r="H29" i="3" s="1"/>
  <c r="J29" i="3" s="1"/>
  <c r="F30" i="3"/>
  <c r="H30" i="3" s="1"/>
  <c r="J30" i="3" s="1"/>
  <c r="F31" i="3"/>
  <c r="H31" i="3" s="1"/>
  <c r="J31" i="3" s="1"/>
  <c r="F32" i="3"/>
  <c r="H32" i="3" s="1"/>
  <c r="J32" i="3" s="1"/>
  <c r="F39" i="3"/>
  <c r="H39" i="3" s="1"/>
  <c r="F43" i="3"/>
  <c r="H43" i="3" s="1"/>
  <c r="J43" i="3" s="1"/>
  <c r="F44" i="3"/>
  <c r="H44" i="3" s="1"/>
  <c r="J44" i="3" s="1"/>
  <c r="F46" i="3"/>
  <c r="H46" i="3" s="1"/>
  <c r="J46" i="3" s="1"/>
  <c r="J10" i="3"/>
  <c r="J12" i="3"/>
  <c r="J14" i="3"/>
  <c r="J16" i="3"/>
  <c r="J20" i="3"/>
  <c r="J22" i="3"/>
  <c r="J23" i="3"/>
  <c r="F28" i="3"/>
  <c r="H28" i="3" s="1"/>
  <c r="J36" i="3"/>
  <c r="F40" i="3"/>
  <c r="H40" i="3" s="1"/>
  <c r="J40" i="3" s="1"/>
  <c r="F41" i="3"/>
  <c r="H41" i="3" s="1"/>
  <c r="J41" i="3" s="1"/>
  <c r="F42" i="3"/>
  <c r="H42" i="3" s="1"/>
  <c r="J42" i="3" s="1"/>
  <c r="F45" i="3"/>
  <c r="H45" i="3" s="1"/>
  <c r="J45" i="3" s="1"/>
  <c r="J39" i="3" l="1"/>
  <c r="I38" i="3"/>
  <c r="J38" i="3" s="1"/>
  <c r="J28" i="3"/>
  <c r="I27" i="3"/>
  <c r="I47" i="3" l="1"/>
  <c r="J27" i="3"/>
  <c r="J24" i="3" s="1"/>
  <c r="J47" i="3" s="1"/>
  <c r="J49" i="3" l="1"/>
  <c r="J51" i="3" l="1"/>
  <c r="L9" i="3" s="1"/>
  <c r="L10" i="3" s="1"/>
</calcChain>
</file>

<file path=xl/sharedStrings.xml><?xml version="1.0" encoding="utf-8"?>
<sst xmlns="http://schemas.openxmlformats.org/spreadsheetml/2006/main" count="11359" uniqueCount="2111">
  <si>
    <t>A.U.=</t>
  </si>
  <si>
    <t>TOTAL A.U</t>
  </si>
  <si>
    <t>NOTA 4: Todas las actividades incluyen transporte inteno y acarreo libre hasta 100m</t>
  </si>
  <si>
    <t>U=</t>
  </si>
  <si>
    <t>UTILIDAD</t>
  </si>
  <si>
    <r>
      <rPr>
        <b/>
        <sz val="11"/>
        <rFont val="Arial"/>
        <family val="2"/>
      </rPr>
      <t>NOTA 3:</t>
    </r>
    <r>
      <rPr>
        <sz val="11"/>
        <rFont val="Arial"/>
        <family val="2"/>
      </rPr>
      <t xml:space="preserve"> El A.U y su discriminación deben estar en porcentaje (%). </t>
    </r>
  </si>
  <si>
    <t>A=</t>
  </si>
  <si>
    <t>ADMINISTRACIÓN</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</si>
  <si>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</si>
  <si>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PORCENTAJE</t>
  </si>
  <si>
    <t>DESCRIPCIÓN</t>
  </si>
  <si>
    <r>
      <rPr>
        <b/>
        <sz val="11"/>
        <rFont val="Arial"/>
        <family val="2"/>
      </rPr>
      <t xml:space="preserve">NOTA 1: </t>
    </r>
    <r>
      <rPr>
        <sz val="11"/>
        <rFont val="Arial"/>
        <family val="2"/>
      </rPr>
      <t xml:space="preserve"> Se debe tener en cuenta que el PRECIO UNITARIO incluye el valor de A.U. </t>
    </r>
  </si>
  <si>
    <t>VALOR TOTAL</t>
  </si>
  <si>
    <t xml:space="preserve">SUBTOTAL OBRAS </t>
  </si>
  <si>
    <t xml:space="preserve">VALOR TOTAL                                </t>
  </si>
  <si>
    <t>VALOR UNITARIO</t>
  </si>
  <si>
    <t>CANTIDAD</t>
  </si>
  <si>
    <t>UND.</t>
  </si>
  <si>
    <t>ÍTEM DE PAGO</t>
  </si>
  <si>
    <t>Nº</t>
  </si>
  <si>
    <t>Adicionalmente, cuando el proceso de contratación es estructurado por precios unitarios, la Entidad debe aplicar las notas 1, 2 y 3 del presente formulario y las casillas de "Descripción", "Porcentaje" de la Administración, Utilidad  y total  A.U.  resaltadas en color amarillo. Tratándose de otras modalidades de precio, la Entidad puede o no configurar los mismos aspectos.</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</si>
  <si>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</si>
  <si>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PRESUPUESTO OFICIAL</t>
  </si>
  <si>
    <t>FORMULARIO 1</t>
  </si>
  <si>
    <t>CCE-EICP-FM-14</t>
  </si>
  <si>
    <t>Código</t>
  </si>
  <si>
    <t>Formulario 1 - Propuesta económica  - Documento tipo de  de obra pública de infraestructura de - versión 4</t>
  </si>
  <si>
    <t>“CONSTRUCCIÓN Y OBRAS COMPLEMENTARIAS DEL CISCO Y RECREODEPORTIVO PUERTA DEL SOL EN EL MUNICIPIO DE MANIZALES”</t>
  </si>
  <si>
    <t xml:space="preserve">CISCO MULTIPROPÓSITO PUERTA DEL SOL </t>
  </si>
  <si>
    <t>1. PRELIMINARES</t>
  </si>
  <si>
    <t>1.1</t>
  </si>
  <si>
    <t>032.080</t>
  </si>
  <si>
    <t>1.3</t>
  </si>
  <si>
    <t>001.049</t>
  </si>
  <si>
    <t>1.4</t>
  </si>
  <si>
    <t>021.006</t>
  </si>
  <si>
    <t>1.5</t>
  </si>
  <si>
    <t>002.039</t>
  </si>
  <si>
    <t>1.6</t>
  </si>
  <si>
    <t>002.086</t>
  </si>
  <si>
    <t>1.7</t>
  </si>
  <si>
    <t>001.050</t>
  </si>
  <si>
    <t>1.8</t>
  </si>
  <si>
    <t>001.051</t>
  </si>
  <si>
    <t xml:space="preserve">SUBTOTAL </t>
  </si>
  <si>
    <t>2. PUNTOS FIJO</t>
  </si>
  <si>
    <t>2,1 ESCALERA</t>
  </si>
  <si>
    <t>2.1.1</t>
  </si>
  <si>
    <t>005.115</t>
  </si>
  <si>
    <t>2.1.2</t>
  </si>
  <si>
    <t>005.112</t>
  </si>
  <si>
    <t>2,2 ASCENSOR</t>
  </si>
  <si>
    <t>2.2.1</t>
  </si>
  <si>
    <t>2.2.2</t>
  </si>
  <si>
    <t>005.033</t>
  </si>
  <si>
    <t>2.2.3</t>
  </si>
  <si>
    <t>08B.977</t>
  </si>
  <si>
    <t>2.2.4</t>
  </si>
  <si>
    <t>08B.978</t>
  </si>
  <si>
    <t>2.2.5</t>
  </si>
  <si>
    <t>ASC-1</t>
  </si>
  <si>
    <t xml:space="preserve">SUMINISTRO E INTALACIÓN ASCENSOR MARCA SCHINDLER  O EQUIVALENTE 3000 4/4 PARADAS (1,2,3,4),RECORRIDO 11,8 M, SIN CUARTO DE MAQUINAS,DIMENSIÓN DE POZO 2.050MM X 1.731 MM),DIMENSIÓN DE CABINA ANCHO X FONDO X ALTURA (900 MM X 2100 MM) PUERTA APERTURA IZQUIERDA,2 HOJA.ACABADADO DE PUERTA DE CABINA EN ACERO INOXIDABLE CEPILLADO,QUICIO PUERTAS DE PISO Y PUERTAS DE CABINA EN ALUMINIO, PUERTA DE PISO EN ACERO PINTADO GRIS CLARO. </t>
  </si>
  <si>
    <t>NUEVO</t>
  </si>
  <si>
    <t>CODIGO</t>
  </si>
  <si>
    <t>CODINS</t>
  </si>
  <si>
    <t>INSUMO</t>
  </si>
  <si>
    <t>TIPO</t>
  </si>
  <si>
    <t>UNIDAD</t>
  </si>
  <si>
    <t>REND</t>
  </si>
  <si>
    <t>UNITARIO</t>
  </si>
  <si>
    <t>VR. PARCIAL</t>
  </si>
  <si>
    <t>VR. TOTAL</t>
  </si>
  <si>
    <t>Link_Ins</t>
  </si>
  <si>
    <t>AB1</t>
  </si>
  <si>
    <t>-</t>
  </si>
  <si>
    <t>ACERO 60.000 PSI (INCLUYE ALAMBRE NEGRO Y FIGURACIÓN )</t>
  </si>
  <si>
    <t>Analisis Basico</t>
  </si>
  <si>
    <t>KG</t>
  </si>
  <si>
    <t>I2</t>
  </si>
  <si>
    <t>ACERO 60.000 PSI</t>
  </si>
  <si>
    <t>Insumos</t>
  </si>
  <si>
    <t>I3</t>
  </si>
  <si>
    <t>ALAMBRE NEGRO NO. 18</t>
  </si>
  <si>
    <t>C1</t>
  </si>
  <si>
    <t>CUADRILLA AA TIPO 1 (1 OFICIAL + 1 AYUDANTE) (Albañileria)</t>
  </si>
  <si>
    <t>Cuadrilla</t>
  </si>
  <si>
    <t>HR</t>
  </si>
  <si>
    <t>H2</t>
  </si>
  <si>
    <t>EQUIPO BASICO (HERRAMIENTA MENOR)</t>
  </si>
  <si>
    <t>Herramienta</t>
  </si>
  <si>
    <t>UND</t>
  </si>
  <si>
    <t>I1565</t>
  </si>
  <si>
    <t>ACARREO INTERNO</t>
  </si>
  <si>
    <t>M3</t>
  </si>
  <si>
    <t>I34</t>
  </si>
  <si>
    <t>TRITURADO DE 3/4" (Inc. Transporte hasta 39 km)</t>
  </si>
  <si>
    <t>I49</t>
  </si>
  <si>
    <t>AGUA LITRO</t>
  </si>
  <si>
    <t>LT</t>
  </si>
  <si>
    <t>Equipos</t>
  </si>
  <si>
    <t>DIA</t>
  </si>
  <si>
    <t>I271</t>
  </si>
  <si>
    <t>GASOLINA CORRIENTE</t>
  </si>
  <si>
    <t>GAL</t>
  </si>
  <si>
    <t>C36</t>
  </si>
  <si>
    <t>CUADRILLA AA TIPO 6 (1 OFICIAL + 6 AYUDANTE) (Albañileria)</t>
  </si>
  <si>
    <t>AB4</t>
  </si>
  <si>
    <t>CONCRETO 2500 psi - 17.5 Mpa</t>
  </si>
  <si>
    <t>AB5</t>
  </si>
  <si>
    <t>CONCRETO 3000 psi - 21 Mpa</t>
  </si>
  <si>
    <t>AB7</t>
  </si>
  <si>
    <t>CONCRETO 4000 psi - 28 Mpa</t>
  </si>
  <si>
    <t>I422</t>
  </si>
  <si>
    <t>PLASTOCRETE DM DE SIKA IMPERMEABILIZANTE PARA CONCRETOS O SIMILAR.</t>
  </si>
  <si>
    <t>AB11</t>
  </si>
  <si>
    <t>CONCRETO 3000 psi - 21 Mpa Impermeabilizado</t>
  </si>
  <si>
    <t>I427</t>
  </si>
  <si>
    <t>SIKA-1 IMPERMEABILIZANTE INTEGRAL MORTEROS O SIMILAR.</t>
  </si>
  <si>
    <t>AB20</t>
  </si>
  <si>
    <t>MORTERO 1:3</t>
  </si>
  <si>
    <t>AB21</t>
  </si>
  <si>
    <t>MORTERO 1:4</t>
  </si>
  <si>
    <t>AB23</t>
  </si>
  <si>
    <t>MORTERO 1:3 Impermeabilizado</t>
  </si>
  <si>
    <t>C15</t>
  </si>
  <si>
    <t>CUADRILLA AA TIPO 3 (1 OFICIAL + 3 AYUDANTE) (Albañileria)</t>
  </si>
  <si>
    <t>und</t>
  </si>
  <si>
    <t>C8</t>
  </si>
  <si>
    <t>CUADRILLA AA TIPO 2 (1 OFICIAL + 2 AYUDANTE) (Albañileria)</t>
  </si>
  <si>
    <t>I5</t>
  </si>
  <si>
    <t>MALLA ELECTROSOLDADA (CUALQUIER REFERENCIA)</t>
  </si>
  <si>
    <t>Actividad</t>
  </si>
  <si>
    <t>M2</t>
  </si>
  <si>
    <t>I1561</t>
  </si>
  <si>
    <t>COMISION TOPOGRAFICA PERMANENTE ( INCLUYE TOPOGRAFO, CADENERO Y EQUIPO TOPOGRAFICO (ESTACIÓN Y NIVEL)).</t>
  </si>
  <si>
    <t>I425</t>
  </si>
  <si>
    <t>PUNTILLA CON CABEZA 2"</t>
  </si>
  <si>
    <t>LB</t>
  </si>
  <si>
    <t>I956</t>
  </si>
  <si>
    <t xml:space="preserve">DURMIENTE  4*4  </t>
  </si>
  <si>
    <t>M</t>
  </si>
  <si>
    <t>001.006</t>
  </si>
  <si>
    <t xml:space="preserve">DESCAPOTE MECANICO E=0.20 M. </t>
  </si>
  <si>
    <t>E43</t>
  </si>
  <si>
    <t>RETROEXCAVADORA DE LLANTAS (PAJARITA)</t>
  </si>
  <si>
    <t>E71</t>
  </si>
  <si>
    <t>CAMABAJA - VJE</t>
  </si>
  <si>
    <t>VJE</t>
  </si>
  <si>
    <t>C22</t>
  </si>
  <si>
    <t>CUADRILLA AA TIPO 4 (1 OFICIAL + 4 AYUDANTE) (Albañileria)</t>
  </si>
  <si>
    <t>E12</t>
  </si>
  <si>
    <t>EQUIPO DE TRANSPORTE</t>
  </si>
  <si>
    <t>E13</t>
  </si>
  <si>
    <t>GRUA CON BRAZO HIDRAULICO</t>
  </si>
  <si>
    <t>E24</t>
  </si>
  <si>
    <t>VOLQUETA  6M3 (CARGUE A MANO) - INCLUYE DISPOSICION EN BOTADERO</t>
  </si>
  <si>
    <t>I1002</t>
  </si>
  <si>
    <t>ESMALTE SINTETICO PINTULUX 3 EN 1 (No requiere anticorrosivo)</t>
  </si>
  <si>
    <t>I957</t>
  </si>
  <si>
    <t>LISTON 2 X 4</t>
  </si>
  <si>
    <t>C44</t>
  </si>
  <si>
    <t>CUADRILLA AA (2 AYUDANTES)</t>
  </si>
  <si>
    <t>001.045</t>
  </si>
  <si>
    <t>NIVELACION Y LIMPIEZA</t>
  </si>
  <si>
    <t>H1</t>
  </si>
  <si>
    <t>EQUIPO BASICO ( CONSTRUCCIÓN )</t>
  </si>
  <si>
    <t>MES</t>
  </si>
  <si>
    <t>SUMINISTRO, TRANSPORTE E INSTALACIÓN CERRAMIENTO EN YUTE H= 2 M</t>
  </si>
  <si>
    <t>ML</t>
  </si>
  <si>
    <t>I447</t>
  </si>
  <si>
    <t>FIBRA PARA CERRAMIENTO PROVISIONAL H=2,1M</t>
  </si>
  <si>
    <t>I986</t>
  </si>
  <si>
    <t>GUADUA CEPA DE 5 VARAS</t>
  </si>
  <si>
    <t>INSTALACION PROVISIONAL DE ACUEDUCTO</t>
  </si>
  <si>
    <t>I1558</t>
  </si>
  <si>
    <t>SERVICIO DE AGUA</t>
  </si>
  <si>
    <t>INSTALACION PROVISIONAL DE ENERGIA</t>
  </si>
  <si>
    <t>I1559</t>
  </si>
  <si>
    <t>SERVICIO DE ENERGIA</t>
  </si>
  <si>
    <t>E111</t>
  </si>
  <si>
    <t>FORMALETA PARA BASE DE CONCRETO</t>
  </si>
  <si>
    <t>C29</t>
  </si>
  <si>
    <t>CUADRILLA AA TIPO 5 (1 OFICIAL + 5 AYUDANTE) (Albañileria)</t>
  </si>
  <si>
    <t>E35</t>
  </si>
  <si>
    <t>TABLERO  1.40 X 0,70</t>
  </si>
  <si>
    <t>I282</t>
  </si>
  <si>
    <t>SUELO CEMENTO 10:1</t>
  </si>
  <si>
    <t>E29</t>
  </si>
  <si>
    <t>CORTADORA DE CONCRETO PARA PAVIMENTO</t>
  </si>
  <si>
    <t>002.001</t>
  </si>
  <si>
    <t>EXCAVACIÓN EN ZANJA - MATERIAL COMÚN - 0.0 A 2.0 M</t>
  </si>
  <si>
    <t>E37</t>
  </si>
  <si>
    <t>MOTOBOMBA DE 2" A GASOLINA</t>
  </si>
  <si>
    <t>C43</t>
  </si>
  <si>
    <t>AYUDANTE AA (ALBAÑILERIA)</t>
  </si>
  <si>
    <t>E18</t>
  </si>
  <si>
    <t>RETROEXCAVADORA SOBRE ORUGAS</t>
  </si>
  <si>
    <t>002.025</t>
  </si>
  <si>
    <t>EXCAVACION PARA CAISSONS EN TIERRA 0-4 M</t>
  </si>
  <si>
    <t>E141</t>
  </si>
  <si>
    <t>MOLINETE PARA EXCAVACIONES (Base, Freno y Manila de 15 m)</t>
  </si>
  <si>
    <t>002.026</t>
  </si>
  <si>
    <t>EXCAVACION PARA CAISSONS EN TIERRA 4-8M</t>
  </si>
  <si>
    <t>E27</t>
  </si>
  <si>
    <t>VOLQUETA  6M3 (CARGUE A MANO) RETIRO INTERNO</t>
  </si>
  <si>
    <t>I1564</t>
  </si>
  <si>
    <t>ENTIBADO</t>
  </si>
  <si>
    <t>I731</t>
  </si>
  <si>
    <t>TUBO DRENAJE  CORRUGADA PVC 100 MM ( 4") SIN FILTRO</t>
  </si>
  <si>
    <t xml:space="preserve">EXCAVACION MECANICA EN MATERIAL COMUN </t>
  </si>
  <si>
    <t>I966</t>
  </si>
  <si>
    <t>TELERA 20 CM X 4 CM X 3 M.</t>
  </si>
  <si>
    <t>E47</t>
  </si>
  <si>
    <t>VIBROCOMPACTADOR TIPO RANA</t>
  </si>
  <si>
    <t>E7</t>
  </si>
  <si>
    <t>COMPRESOR 1 MARTILLO 1 OPERARIO</t>
  </si>
  <si>
    <t>002.83</t>
  </si>
  <si>
    <t>EXCAVACION MANUAL</t>
  </si>
  <si>
    <t>002.84</t>
  </si>
  <si>
    <t>RELLENO COMPACTADO CON MATERIAL DE EXCAVACION</t>
  </si>
  <si>
    <t>RETIRO DE MATERIAL SOBRANTE EN VOLQUETA, CARGUE MECANICO, DISPOSICIÓN EN BOTADERO (HASTA 25 KM)</t>
  </si>
  <si>
    <t>M3-Suelto</t>
  </si>
  <si>
    <t>I2414</t>
  </si>
  <si>
    <t>DERECHO A BOTADERO - LA NUBIA</t>
  </si>
  <si>
    <t>E25</t>
  </si>
  <si>
    <t>VOLQUETA SENCILLA 8M3</t>
  </si>
  <si>
    <t>002.089</t>
  </si>
  <si>
    <t>RETIRO DE MATERIAL SOBRANTE EN VOLQUETA, CARGUE MANUAL, DISPOSICIÓN EN BOTADERO (HASTA 25 KM)</t>
  </si>
  <si>
    <t>002A.004</t>
  </si>
  <si>
    <t>SUMINISTRO, TRANSPORTE E INSTALACION ZAPATA CONCRETO 3000 PSI</t>
  </si>
  <si>
    <t>E21</t>
  </si>
  <si>
    <t>VIBRADOR A GASOLINA</t>
  </si>
  <si>
    <t>002A.005</t>
  </si>
  <si>
    <t>SUMINISTRO, TRANSPORTE E INSTALACION VIGA CIMENTACION CONCRETO 3000 PSI</t>
  </si>
  <si>
    <t>002A.006</t>
  </si>
  <si>
    <t>SUMINISTRO, TRANSPORTE E INSTALACION ZAPATA CONCRETO 4000 PSI</t>
  </si>
  <si>
    <t>I50</t>
  </si>
  <si>
    <t>AFIRMADO (Incluye transporte)</t>
  </si>
  <si>
    <t>E114</t>
  </si>
  <si>
    <t>FORMALETA METALICA PARA CAISSONS</t>
  </si>
  <si>
    <t>002A.019</t>
  </si>
  <si>
    <t>SUMINISTRO, TRANSPORTE E INSTALACION PILOTES EN CONCRETO 3000 PSI D= 0.35 M</t>
  </si>
  <si>
    <t>002A.024</t>
  </si>
  <si>
    <t>SUMINISTRO, TRANSPORTE E INSTALACION DE ANILLO DE PROTECCIÓN PARA CAISSON EN CONCRETO DE 3000 PSI</t>
  </si>
  <si>
    <t>C2</t>
  </si>
  <si>
    <t>CUADRILLA BB TIPO 1 (1 OFICIAL + 1 AYUDANTE) (Instalaciones)</t>
  </si>
  <si>
    <t>002A.027</t>
  </si>
  <si>
    <t>SUMINISTRO, TRANSPORTE E INSTALACION CAISSONS EN CONCRETO DE 4000 PSI</t>
  </si>
  <si>
    <t>E103</t>
  </si>
  <si>
    <t xml:space="preserve">FORMALETA METALICA - CARA DE CONTACTO </t>
  </si>
  <si>
    <t>M2/DIA</t>
  </si>
  <si>
    <t>E108</t>
  </si>
  <si>
    <t>PARAL LARGO 2.00 A 3.50 M</t>
  </si>
  <si>
    <t>I976</t>
  </si>
  <si>
    <t>CUARTON ORDINARIO 6 CM *4 CM *3M</t>
  </si>
  <si>
    <t>C23</t>
  </si>
  <si>
    <t>CUADRILLA BB TIPO 4 (1 OFICIAL + 4 AYUDANTE) (Instalaciones)</t>
  </si>
  <si>
    <t>I944</t>
  </si>
  <si>
    <t>LADRILLO TOLETE RECOCIDO (24,5 X 12 X 6 CM)</t>
  </si>
  <si>
    <t>I435</t>
  </si>
  <si>
    <t>SOLDADURA ELECTRICA TIPO WESTARCO SUPER E- 6013  DE 1/8 O SIMILAR.</t>
  </si>
  <si>
    <t>I241</t>
  </si>
  <si>
    <t>PLATINA 2"*3/16*</t>
  </si>
  <si>
    <t>I239</t>
  </si>
  <si>
    <t>ANGULO 2"* 2"*3/16"</t>
  </si>
  <si>
    <t>I2559</t>
  </si>
  <si>
    <t>ANGULO DE 2-1/2" x 3/16 x 6m</t>
  </si>
  <si>
    <t>UN</t>
  </si>
  <si>
    <t>003.004</t>
  </si>
  <si>
    <t>SUMINISTRO, TRANSPORTE E INSTALACION CAJA DE INSPECCION  0.80*0.80*1 M.  (INCLUYE, LADRILLO COMÚN, MARCO EN ANGULO 2 1/2 X 2 1/2 * 3/16" Y TAPA REFORZADA EN PLATINA DE 3 * 3/16" CON PARRILLA EN VARILLA 3/8 CADA 10 CM.).</t>
  </si>
  <si>
    <t>C9</t>
  </si>
  <si>
    <t>CUADRILLA BB TIPO 2 (1 OFICIAL + 2 AYUDANTE) (Instalaciones)</t>
  </si>
  <si>
    <t>I521</t>
  </si>
  <si>
    <t>ABRAZADERA EN ACERO</t>
  </si>
  <si>
    <t>I575</t>
  </si>
  <si>
    <t>CODO 90° 1/4 CXC SANITARIO 3''</t>
  </si>
  <si>
    <t>I614</t>
  </si>
  <si>
    <t>LIMPIADOR REM PVC 760 GRMS. (1/4)</t>
  </si>
  <si>
    <t>I647</t>
  </si>
  <si>
    <t>SOLDADURA PVC LIQUIDA 1/4</t>
  </si>
  <si>
    <t>I753</t>
  </si>
  <si>
    <t>TUBO PVC SANITARIO 3"</t>
  </si>
  <si>
    <t>I794</t>
  </si>
  <si>
    <t>UNION SANITARIA 3" PVC</t>
  </si>
  <si>
    <t>003.008</t>
  </si>
  <si>
    <t>SUMINISTRO, TRANSPORTE E INSTALACION BAJANTE AGUAS NEGRAS  PVC   4"   (INCLUYE CODO, UNION Y ACCESORIOS DE FIJACION)</t>
  </si>
  <si>
    <t>I576</t>
  </si>
  <si>
    <t>CODO 90° 1/4 CXC SANITARIO 4''</t>
  </si>
  <si>
    <t>I754</t>
  </si>
  <si>
    <t xml:space="preserve">TUBO PVC SANITARIO 4" </t>
  </si>
  <si>
    <t>I795</t>
  </si>
  <si>
    <t>UNION SANITARIA 4" PVC</t>
  </si>
  <si>
    <t>I577</t>
  </si>
  <si>
    <t>CODO 90° 1/4 CXC SANITARIO 6''</t>
  </si>
  <si>
    <t>003.010</t>
  </si>
  <si>
    <t>SUMINISTRO, TRANSPORTE E INSTALACION BAJANTE AGUAS LLUVIAS  PVC   3"   (INCLUYE CODO, UNION Y ACCESORIOS DE FIJACION)</t>
  </si>
  <si>
    <t>I750</t>
  </si>
  <si>
    <t xml:space="preserve">TUBO PVC A.LL-VENTILACION  3'' </t>
  </si>
  <si>
    <t>I751</t>
  </si>
  <si>
    <t xml:space="preserve">TUBO PVC A.LL-VENTILACION  4'' </t>
  </si>
  <si>
    <t>003.013</t>
  </si>
  <si>
    <t>SUMINISTRO, TRANSPORTE E INSTALACION PUNTO DESAGUE PVC   2" APARATOS SANITARIOS Y DESAGUES  (INCLUYE CODO, YEE Y ACCESORIOS)</t>
  </si>
  <si>
    <t>I574</t>
  </si>
  <si>
    <t>CODO 90° 1/4 CXC SANITARIO 2''</t>
  </si>
  <si>
    <t>I752</t>
  </si>
  <si>
    <t xml:space="preserve">TUBO PVC SANITARIO 2'' </t>
  </si>
  <si>
    <t>I825</t>
  </si>
  <si>
    <t xml:space="preserve">YEE SANITARIA 2'' </t>
  </si>
  <si>
    <t>003.015</t>
  </si>
  <si>
    <t>SUMINISTRO, TRANSPORTE E INSTALACION PUNTO DESAGUE PVC   4" APARATOS SANITARIOS (INCLUYE CODO, YEE Y ACCESORIOS)</t>
  </si>
  <si>
    <t>I827</t>
  </si>
  <si>
    <t xml:space="preserve">YEE SANITARIA 4'' </t>
  </si>
  <si>
    <t>003.017</t>
  </si>
  <si>
    <t>SUMINISTRO, TRANSPORTE E INSTALACION PUNTO DESAGUE PVC   4" AGUAS LLUVIAS (INCLUYE CODO, YEE Y ACCESORIOS)</t>
  </si>
  <si>
    <t>I749</t>
  </si>
  <si>
    <t>TUBO PVC A.LL-VENTILACION  2''</t>
  </si>
  <si>
    <t>I793</t>
  </si>
  <si>
    <t>UNION SANITARIA  2'' PVC</t>
  </si>
  <si>
    <t>C16</t>
  </si>
  <si>
    <t>CUADRILLA BB TIPO 3 (1 OFICIAL + 3 AYUDANTE) (Instalaciones)</t>
  </si>
  <si>
    <t>003.023</t>
  </si>
  <si>
    <t>SUMINISTRO, TRANSPORTE E INSTALACION TUBERIA PVC-S 2" (VENTILACION Y AGUAS LLUVIAS, INCLUYE ACCESORIOS)</t>
  </si>
  <si>
    <t>003.024</t>
  </si>
  <si>
    <t>SUMINISTRO, TRANSPORTE E INSTALACION TUBERIA PVC-S 3" (VENTILACION Y AGUAS LLUVIAS, INCLUYE ACCESORIOS)</t>
  </si>
  <si>
    <t>003.027</t>
  </si>
  <si>
    <t>SUMINISTRO, TRANSPORTE E INSTALACION TUBERIA PVC-S  2" (RED SANITARIA, INCLUYE ACCESORIOS)</t>
  </si>
  <si>
    <t>003.029</t>
  </si>
  <si>
    <t>SUMINISTRO, TRANSPORTE E INSTALACION TUBERIA PVC-S  4" (RED SANITARIA, INCLUYE ACCESORIOS)</t>
  </si>
  <si>
    <t>003.031</t>
  </si>
  <si>
    <t>SUMINISTRO, TRANSPORTE E INSTALACION TUBERIA PVC-S 2" (RED SANITARIA DESCOLGADA, INCLUYE ACCESORIOS)</t>
  </si>
  <si>
    <t>E1</t>
  </si>
  <si>
    <t>ANDAMIO METALICO CERTIFICADO, INCLUYE ESCALERILLA CON BARANDAS Y PLATAFORMAS DE TRABAJO H=2.0M</t>
  </si>
  <si>
    <t>Un-Dia</t>
  </si>
  <si>
    <t>003.033</t>
  </si>
  <si>
    <t>SUMINISTRO, TRANSPORTE E INSTALACION TUBERIA PVC-S 4" (RED SANITARIA DESCOLGADA, INCLUYE ACCESORIOS)</t>
  </si>
  <si>
    <t>I534</t>
  </si>
  <si>
    <t>ACONDICIONADOR NOVAFORT  TARRO 500 GRS. O SIMILAR.</t>
  </si>
  <si>
    <t>003.037</t>
  </si>
  <si>
    <t>SUMINISTRO, TRANSPORTE E INSTALACION TUBERIA A LL 200 MM TIPO NOVAFORT O SIMILAR. (INCLUYE ACCESORIOS, NIVELACIÓN Y CINTA DE DEMARCACIÓN)</t>
  </si>
  <si>
    <t>I700</t>
  </si>
  <si>
    <t xml:space="preserve">TUBO ALCANTARILLADO NOVAFORT  PVC  200 MM  </t>
  </si>
  <si>
    <t>003.038</t>
  </si>
  <si>
    <t>SUMINISTRO, TRANSPORTE E INSTALACION TUBERIA A LL 250 MM TIPO NOVAFORT O SIMILAR. (INCLUYE CAMA DE APOYO EN GRAVA FINA, RELLENO LATERAL EN ARENA LAVADA, RELLENO INICIAL EN RECEBO B-600, INSTALACIÓN, ACCESORIOS, NIVELACIÓN Y CINTA DE NIVELACIÓN).</t>
  </si>
  <si>
    <t>I701</t>
  </si>
  <si>
    <t xml:space="preserve">TUBO ALCANTARILLADO NOVAFORT  PVC  250 MM </t>
  </si>
  <si>
    <t>003.057</t>
  </si>
  <si>
    <t>SUMINISTRO, TRANSPORTE E INSTALACION FILTRO DRENAJE (0.50 X 0.50 M.) TUBO DRENAJE CORRUGADO DE 4" CON FILTRO. INCLUYE RELLENO PIEDRA FILTRO, GEOTEXTIL NT 3000</t>
  </si>
  <si>
    <t>I48</t>
  </si>
  <si>
    <t>PIEDRA FILTRO</t>
  </si>
  <si>
    <t>I513</t>
  </si>
  <si>
    <t>GEOTEXTIL NO TEJIDO  3000 PAVCO O SIMILAR</t>
  </si>
  <si>
    <t>003.064</t>
  </si>
  <si>
    <t>SUMINISTRO, TRANSPORTE E INSTALACION CARCAMO  A=0.40 M.  H=0.30 M. CON REJILLA METALICA EN CONTRAMARCO Y MARCO EN ANGULO 2"2*3/16 Y REJILLA EN PLATINA DE 2"*3/16 (INCLUYE REJILLA METALICA)</t>
  </si>
  <si>
    <t>C4</t>
  </si>
  <si>
    <t>CUADRILLA DD TIPO 1 (1 OFICIAL + 1 AYUDANTE) (Carpinteria)</t>
  </si>
  <si>
    <t>I1001</t>
  </si>
  <si>
    <t>ANTICORROSIVO PRIMER VERDE OLIVA REF .513 PINTUCO O SIMILAR</t>
  </si>
  <si>
    <t>I404</t>
  </si>
  <si>
    <t>CEMENTO BLANCO</t>
  </si>
  <si>
    <t>003.070</t>
  </si>
  <si>
    <t xml:space="preserve">SUMINISTRO, TRANSPORTE E INSTALACION REJILLA  ALUMINIO  6" X 4"  CON SOSCO ANTICUCARACHAS - REF. TA-6"X4"  </t>
  </si>
  <si>
    <t>I636</t>
  </si>
  <si>
    <t>REJILLA ALUMINIO 6" X 4" CON SOSCO ANTICUCARACHAS - REF. TA-6"X4" TIPO COLREJILLAS O SIMILAR</t>
  </si>
  <si>
    <t>E101</t>
  </si>
  <si>
    <t>FORMALETA ENTREPISOS CON PARAL EXTRALARGO DE 3.00 A 4.50 M</t>
  </si>
  <si>
    <t>I975</t>
  </si>
  <si>
    <t>CUARTON 6 CM * 4 CM * 3 M</t>
  </si>
  <si>
    <t>I981</t>
  </si>
  <si>
    <t>VARA DE CLAVO</t>
  </si>
  <si>
    <t>003.086</t>
  </si>
  <si>
    <t>SUMINISTRO, TRANSPORTE E INSTALACION CABEZAL DE ENTREGA DE AGUAS LLUVIAS EN CONCRETO  315 MM ( 12").  (INCLUYE ACERO DE REFUERZO )</t>
  </si>
  <si>
    <t>003.096</t>
  </si>
  <si>
    <t>SUMINISTRO, TRANSPORTE E INSTALACION FILTRO DRENAJE (0.60 X 0.90 M) TUBO DRENAJE CORRUGADO DE 4" CON FILTRO. INCLUYE GEOTEXTIL NT 3000.</t>
  </si>
  <si>
    <t>E135</t>
  </si>
  <si>
    <t>ANDAMIO METALICO CERTIFICADO, INCLUYE ESCALERILLA CON BARANDAS Y PLATAFORMAS DE TRABAJO H=6.0M 1.40X1.40</t>
  </si>
  <si>
    <t>I989</t>
  </si>
  <si>
    <t>GUADUA SOBREBASA L= 1.50 MT. 3 USOS</t>
  </si>
  <si>
    <t>I990</t>
  </si>
  <si>
    <t>TABLA 1"X10"X3M</t>
  </si>
  <si>
    <t>I1871</t>
  </si>
  <si>
    <t>ACCESORIOS GENERALES DE INSTALACIÓN</t>
  </si>
  <si>
    <t>GLB</t>
  </si>
  <si>
    <t>003.108</t>
  </si>
  <si>
    <t>SUMINISTRO, TRANSPORTE E INSTALACION SANITARIO INSTITUCIONAL DE TAZA BÁLTICA DE ENTRADA POSTERIOR REFERENCIA 113121001 CORONA O SIMILAR VÁLVULA ANTIBANDÁLICA DE BAJO CONSUMO.  INCLUYE PUSH GLIFERÍA Y DEMÁS ELEMENTOS PARA SU CORRECTA INSTALACIÓN Y FUNCIONAMIENTO.</t>
  </si>
  <si>
    <t>I1912</t>
  </si>
  <si>
    <t>KIT TAZA BÁLTICA PLUS ENTRADA POSTERIOR CON VÁLVULA PUSH DE EMPOTRAR (Incluye taza, griferia push de empotrar)</t>
  </si>
  <si>
    <t>I729</t>
  </si>
  <si>
    <t>TUBERIA PVC SANITARIA DE 4"</t>
  </si>
  <si>
    <t>I730</t>
  </si>
  <si>
    <t>TUBERIA PVC SANITARIA DE 6"</t>
  </si>
  <si>
    <t>003.118</t>
  </si>
  <si>
    <t>SUMINISTRO, TRANSPORTE E INSTALACION DE TUBERIA PVC SANITARIA BAJO TIERRA 4"</t>
  </si>
  <si>
    <t>003.119</t>
  </si>
  <si>
    <t>SUMINISTRO, TRANSPORTE E INSTALACION DE TUBERIA PVC SANITARIA BAJO TIERRA 6"</t>
  </si>
  <si>
    <t>003.120</t>
  </si>
  <si>
    <t>SUMINISTRO, TRANSPORTE E INSTALACION DE TUBERIA PVC SANITARIA BAJO TIERRA 8"</t>
  </si>
  <si>
    <t>I2334</t>
  </si>
  <si>
    <t>CODO 90° 1/4 CXE SANITARIO 8''</t>
  </si>
  <si>
    <t>I2335</t>
  </si>
  <si>
    <t>TUBERIA PVC SANITARIA 8"</t>
  </si>
  <si>
    <t>E19</t>
  </si>
  <si>
    <t>TALADRO ROTO PERCUTOR</t>
  </si>
  <si>
    <t>003.140</t>
  </si>
  <si>
    <t>SUMINISTRO, TRANSPORTE E INSTALACION DE TRAGANTE DE AGUAS LLUVIAS 4X3"</t>
  </si>
  <si>
    <t>I2662</t>
  </si>
  <si>
    <t>REJILLA TIPO CUPULA D 4x3"</t>
  </si>
  <si>
    <t>004.003</t>
  </si>
  <si>
    <t>SUMINISTRO, TRANSPORTE E INSTALACION POLIETILENO CAL. 6 (IMPERMEABILIZACIÓN PISO)</t>
  </si>
  <si>
    <t>I423</t>
  </si>
  <si>
    <t>POLIETILENO NO. 6</t>
  </si>
  <si>
    <t>004.008</t>
  </si>
  <si>
    <t>SUMINISTRO, TRANSPORTE E INSTALACION GEOTEXTIL NO TEJIDO 4000</t>
  </si>
  <si>
    <t>I515</t>
  </si>
  <si>
    <t>GEOTEXTIL NO TEJIDO  4000 PAVCO O SIMILAR</t>
  </si>
  <si>
    <t>005.001</t>
  </si>
  <si>
    <t>SUMINISTRO, TRANSPORTE E INSTALACION MALLA ELECTROSOLDADA CUALQUIER REFERENCIA (INCLUYE ALAMBRE NEGRO, COLOCACIÓN Y TRASLAPO).</t>
  </si>
  <si>
    <t>I979</t>
  </si>
  <si>
    <t>TABLA CHAPA ORDINARIO 30 CM X 2 CM X 3 M.</t>
  </si>
  <si>
    <t>005.011</t>
  </si>
  <si>
    <t xml:space="preserve">SUMINISTRO, TRANSPORTE E INSTALACION PLACA CONTRAPISO CONCRETO 3000 PSI  E=0.10 M </t>
  </si>
  <si>
    <t>E105</t>
  </si>
  <si>
    <t>MORDAZA METALICA</t>
  </si>
  <si>
    <t>E9</t>
  </si>
  <si>
    <t>PLUMA  GRUA 250KG CON BALDE</t>
  </si>
  <si>
    <t>I441</t>
  </si>
  <si>
    <t>SIKA ANTISOL BLANCO</t>
  </si>
  <si>
    <t>I442</t>
  </si>
  <si>
    <t>DESMOLDANTE SIKA SEPAROL O MAPEI</t>
  </si>
  <si>
    <t>I443</t>
  </si>
  <si>
    <t xml:space="preserve">POLIETILENO NEGRO CAL 3.5 </t>
  </si>
  <si>
    <t>I958</t>
  </si>
  <si>
    <t>LISTON CEDRO MACHO 5 CM X 2.5 CM X 3 M.</t>
  </si>
  <si>
    <t>I978</t>
  </si>
  <si>
    <t>TABLA CHAPA EN CEDRO MACHO 30 CM X 2 CM X 3 M.</t>
  </si>
  <si>
    <t>E110</t>
  </si>
  <si>
    <t xml:space="preserve">FORMALETA BORDE VIGAS AEREAS INCLUYE PARAL </t>
  </si>
  <si>
    <t>E99</t>
  </si>
  <si>
    <t xml:space="preserve">CERCHA METALICA L=3 M. </t>
  </si>
  <si>
    <t>E59</t>
  </si>
  <si>
    <t>EQUIPO DE SOLDADURA</t>
  </si>
  <si>
    <t>I414</t>
  </si>
  <si>
    <t>LAMINA METALDECK  LAMINA 2"  CAL.16  - TIPO ACESCO O SIMILAR.</t>
  </si>
  <si>
    <t>I439</t>
  </si>
  <si>
    <t>SOLDADURA E7018 DE 1/8</t>
  </si>
  <si>
    <t xml:space="preserve">SUMINISTRO, TRANSPORTE E INSTALACION PLACA FOSO ASCENSOR CONCRETO 3000 PSI </t>
  </si>
  <si>
    <t>I977</t>
  </si>
  <si>
    <t>TABLA BURRA 30 CM * 2.5 CM * 3 M</t>
  </si>
  <si>
    <t>005.040</t>
  </si>
  <si>
    <t>SUMINISTRO, TRANSPORTE E INSTALACION DINTEL CONCRETO 3.000 PSI 0.15 * 0.20 M.</t>
  </si>
  <si>
    <t>005.045</t>
  </si>
  <si>
    <t>SUMINISTRO, TRANSPORTE E INSTALACION ALFAJIAS EN CONCRETO 3000 PSI A=0.30 M</t>
  </si>
  <si>
    <t>I32</t>
  </si>
  <si>
    <t>ARENA DELGADA (Inc Transporte hasta 39 km)</t>
  </si>
  <si>
    <t>005.056</t>
  </si>
  <si>
    <t>SUMINISTRO, TRANSPORTE E INSTALACION JUNTA DE DILATACION PARA PLACA CONTRAPISO (INLCUYE SELLANTE)</t>
  </si>
  <si>
    <t>I432</t>
  </si>
  <si>
    <t>SIKAFLEX PRO 3 WF TUBO 600 CC O SIMILAR.</t>
  </si>
  <si>
    <t>E109</t>
  </si>
  <si>
    <t xml:space="preserve">FORMALETA TABLEMAC 4MM SUPER T O EQUIVALENTE </t>
  </si>
  <si>
    <t>C18</t>
  </si>
  <si>
    <t>CUADRILLA DD TIPO 3 (1 OFICIAL + 3 AYUDANTE) (Carpinteria)</t>
  </si>
  <si>
    <t>E78</t>
  </si>
  <si>
    <t>COMPRESOR</t>
  </si>
  <si>
    <t>I295</t>
  </si>
  <si>
    <t xml:space="preserve">PLATINAS ACERO A-36  </t>
  </si>
  <si>
    <t>I1789</t>
  </si>
  <si>
    <t>SOLDADURA ELECTRICA TIPO WESTARCO SUPER E - 6013 DE 1/8 O SIMILAR</t>
  </si>
  <si>
    <t>I342</t>
  </si>
  <si>
    <t>TORNILLO AUTOPERFORANTE  EST.  7/16 "</t>
  </si>
  <si>
    <t>I6</t>
  </si>
  <si>
    <t>MALLA ELECTROSOLDADA M-084  Q-2  4 MM  15 X 15 CM.</t>
  </si>
  <si>
    <t>005.089</t>
  </si>
  <si>
    <t>SUMINISTRO, TRANSPORTE E INSTALACIÓN GRADERÍAS EN CONCRETO 3000 PSI SOBRE TIERRA, DESARROLLO HASTA 1, 0 M (MALLA ELECTRO SOLDADA D 131 Y FORMALETA METÁLICA)</t>
  </si>
  <si>
    <t>I8</t>
  </si>
  <si>
    <t>MALLA ELECTROSOLDADA XX-131 5.0MM C/ 15 CM EN AMBOS SENTIDOS</t>
  </si>
  <si>
    <t>005.090</t>
  </si>
  <si>
    <t>SUMINISTRO, TRANSPORTE E INSTALACION PLACA EN METALDECK  LAMINA 2" CALIBRE 22, H= 0.10 M. CONCRETO 3000 PSI</t>
  </si>
  <si>
    <t>I1787</t>
  </si>
  <si>
    <t>ESMALTE SINTETICO PINTULUX 3 EN 1 -  TIPO PINTUCO REF SEGUN COLOR DISEÑO O SIMILAR</t>
  </si>
  <si>
    <t>I1022</t>
  </si>
  <si>
    <t xml:space="preserve">WASH PRIMER COMPONENTE A - 1/4 GL  REF. 509A O SIMILAR </t>
  </si>
  <si>
    <t>I1023</t>
  </si>
  <si>
    <t>WASH PRIMER COMPONENTE B - 1/4 GL REF. 509B O SIMILAR</t>
  </si>
  <si>
    <t>C11</t>
  </si>
  <si>
    <t>CUADRILLA DD TIPO 2 (1 OFICIAL + 2 AYUDANTE) (Carpinteria)</t>
  </si>
  <si>
    <t>E82</t>
  </si>
  <si>
    <t>ESCALERA DIELECTRICA EXTENSIBLE CERTIFICADA</t>
  </si>
  <si>
    <t>005.105</t>
  </si>
  <si>
    <t>SUMINISTRO, TRANSPORTE E INSTALACION COLUMNAS CONCRETO 3000 PSI</t>
  </si>
  <si>
    <t>SUMINISTRO, TRANSPORTE E INSTALACIÓN DE ACERO DE REFUERZO FY = 60.000 PSI = 420 MPA (INCLUYE NALAMBRE NEGRO Y FIGURACIÓN)</t>
  </si>
  <si>
    <t>005.113</t>
  </si>
  <si>
    <t>SUMINISTRO, TRANSPORTE E INSTALACION ESTRUCTURA METALICA PARA CUBIERTA (INCLUYE SOLDADURA, ANTICORROSIVO Y ESMALTE).</t>
  </si>
  <si>
    <t>I2219</t>
  </si>
  <si>
    <t>TUBERIA ESTRUCTURAL A.S.T.M. A-572 GRADO 50 - REDONDA, CUADRADA O RECTANGULAR SEGÚN DISEÑO - TIPO COLMENA O SIMILAR.</t>
  </si>
  <si>
    <t>SUMINISTRO, TRANSPORTE E INSTALACION ESCALERA EN CONCRETO 3000 PSI</t>
  </si>
  <si>
    <t>005.116</t>
  </si>
  <si>
    <t>ESTAMPADO SOBRE CONCRETO CON MOLDE METÁLICO HEXAGONAL</t>
  </si>
  <si>
    <t>P8</t>
  </si>
  <si>
    <t>Personal</t>
  </si>
  <si>
    <t>I2428</t>
  </si>
  <si>
    <t>MOLDE METÁLICO FORMA HEXAGONAL PARA ESTAMPADO DE CONCRETO</t>
  </si>
  <si>
    <t>I985</t>
  </si>
  <si>
    <t>TELERA 0,05X0,22X2,90 M (3 USOS)</t>
  </si>
  <si>
    <t>006.003</t>
  </si>
  <si>
    <t>SUMINISTRO, TRANSPORTE E INSTALACION MURO EN BLOQUE Nº5  ARCILLA 33*23*11.5 CM.</t>
  </si>
  <si>
    <t>I941</t>
  </si>
  <si>
    <t>BLOQUE DIVISORIO Nº 5 ( 33 X 23 X 11.5 CM) ARCILLA TIPO SANTAFÉ O SIMILAR.</t>
  </si>
  <si>
    <t>E8</t>
  </si>
  <si>
    <t xml:space="preserve">CORTADORA INCLUYE DISCO </t>
  </si>
  <si>
    <t>I276</t>
  </si>
  <si>
    <t>GROUTING 17.5 MPA</t>
  </si>
  <si>
    <t>I420</t>
  </si>
  <si>
    <t>PISTOLA INYECTOR PARA EPOXICO</t>
  </si>
  <si>
    <t>C12</t>
  </si>
  <si>
    <t>CUADRILLA EE TIPO 2 (1 OFICIAL + 2 AYUDANTE) (Dry Wall)</t>
  </si>
  <si>
    <t>I1008</t>
  </si>
  <si>
    <t>INTERVINILO - TIPO PINTUCO REF. 2501 SEGÚN COLOR DISEÑO O SIMILAR</t>
  </si>
  <si>
    <t>I1021</t>
  </si>
  <si>
    <t xml:space="preserve">VINILTEX ACRILTEX- TIPO PINTUCO REF. SEGÚN COLOR DISEÑO O SIMILAR. </t>
  </si>
  <si>
    <t>I327</t>
  </si>
  <si>
    <t>CINTA PAPEL ( 75 M.) X 50MM</t>
  </si>
  <si>
    <t>ROLLO</t>
  </si>
  <si>
    <t>I330</t>
  </si>
  <si>
    <t>MASILLA SUPERMASTIC USG X 28 KG</t>
  </si>
  <si>
    <t>CANECA</t>
  </si>
  <si>
    <t>I334</t>
  </si>
  <si>
    <t>PERFIL OMEGA CAL 26 - 2.44 M.</t>
  </si>
  <si>
    <t>I343</t>
  </si>
  <si>
    <t>TORNILLO AUTOPERFORANTE YESO 6 X1</t>
  </si>
  <si>
    <t>I344</t>
  </si>
  <si>
    <t>TORNILLO PTA BROCA EXTRAPL. EST 8 X 1/2" ( 13MM )</t>
  </si>
  <si>
    <t>I326</t>
  </si>
  <si>
    <t>CINTA MALLA DE FIBRA DE VIDRIO ( 90 M. )</t>
  </si>
  <si>
    <t>I341</t>
  </si>
  <si>
    <t>SUPERBOARD  ( 2.44 X 1.22 )  E= 8 MM</t>
  </si>
  <si>
    <t>E60</t>
  </si>
  <si>
    <t>TALADRO DE PERCUSION HASTA 1-1/4"</t>
  </si>
  <si>
    <t>I1892</t>
  </si>
  <si>
    <t>SIKA ANCHORFIX-4 PARA ADHERENCIA 600 CC O SIMILAR</t>
  </si>
  <si>
    <t>I501</t>
  </si>
  <si>
    <t>BROCA 3/4*21 HILTI</t>
  </si>
  <si>
    <t>I1004</t>
  </si>
  <si>
    <t>ESTUCO PARA INTERIORES - TIPO PINTUCO REF. 17060 O SIMILAR.</t>
  </si>
  <si>
    <t>I1866</t>
  </si>
  <si>
    <t>PERNO DE ANCLAJE 1/2”</t>
  </si>
  <si>
    <t>I243</t>
  </si>
  <si>
    <t>ALAMBRE GALVANIZADO CAL 14</t>
  </si>
  <si>
    <t>I1632</t>
  </si>
  <si>
    <t>PINTURA INTERVINILO ACRILTEX LAVABLE</t>
  </si>
  <si>
    <t>C3</t>
  </si>
  <si>
    <t>CUADRILLA CC TIPO 1 (1 OFICIAL + 1 AYUDANTE) (Pintura)</t>
  </si>
  <si>
    <t>I2437</t>
  </si>
  <si>
    <t>SIKAFLEX 1A PLUS X 300ML</t>
  </si>
  <si>
    <t>006.062</t>
  </si>
  <si>
    <t>SUMINISTRO, TRANSPORTE E INSTALACION ANCLAJE EPOXICO 1/2" L&lt;=10CM (INCLUYE PERFORACIÓN Y ADHESIVO EPÓXICO)</t>
  </si>
  <si>
    <t>007.001</t>
  </si>
  <si>
    <t>SUMINISTRO, TRANSPORTE E INSTALACION REGISTRO RED WHITE 1/2 (INCLUYE ACCESORIOS)</t>
  </si>
  <si>
    <t>I545</t>
  </si>
  <si>
    <t>ADAPTADOR MACHO PRESION PVC - 1/2</t>
  </si>
  <si>
    <t>I569</t>
  </si>
  <si>
    <t>CINTA TEFLON 10 M 1/2"</t>
  </si>
  <si>
    <t>I624</t>
  </si>
  <si>
    <t>REGISTRO TIPO R&amp;W - 1/2''  (DE CORTINA ) REF. 206 O SIMILAR</t>
  </si>
  <si>
    <t>I803</t>
  </si>
  <si>
    <t>UNIVERSAL ACERO GALVANIZADO - 1/2"</t>
  </si>
  <si>
    <t>I549</t>
  </si>
  <si>
    <t>ADAPTADOR MACHO PRESION PVC - 3/4"</t>
  </si>
  <si>
    <t>I807</t>
  </si>
  <si>
    <t>UNIVERSAL ACERO GALVANIZADO - 3/4"</t>
  </si>
  <si>
    <t>007.010</t>
  </si>
  <si>
    <t>SUMINISTRO, TRANSPORTE E INSTALACION CHEQUE ROSCADO RED WHITE 3/4"  (INCLUYE UNIVERSAL).</t>
  </si>
  <si>
    <t>I564</t>
  </si>
  <si>
    <t>CHEQUE TIPO R&amp;W ROSCADO  3/4" REF. 236 O SIMILAR</t>
  </si>
  <si>
    <t>007.017</t>
  </si>
  <si>
    <t>SUMINISTRO, TRANSPORTE E INSTALACION PUNTO  AGUA FRIA  1/2" PVC -P ( INCLUYE ACCESORIOS DE INSTALACIÓN )</t>
  </si>
  <si>
    <t>I528</t>
  </si>
  <si>
    <t>ACCESORIOS PVC-P  1/2" ( CODO , UNIÓN Y TAPÓN )</t>
  </si>
  <si>
    <t>I673</t>
  </si>
  <si>
    <t>TEE PRESION  - 1/2''</t>
  </si>
  <si>
    <t>I747</t>
  </si>
  <si>
    <t xml:space="preserve">TUBO PRESION RDE 9 PVC 500 PSI  -  1/2" </t>
  </si>
  <si>
    <t>I532</t>
  </si>
  <si>
    <t>ACCESORIOS PVC-P  3/4" ( CODO , UNIÓN Y TAPÓN )</t>
  </si>
  <si>
    <t>007.022</t>
  </si>
  <si>
    <t>SUMINISTRO, TRANSPORTE E INSTALACION TUBERIA PVC-P RDE 9 1/2" AGUA FRIA ( RED DE SUMINISTRO ) INCLUYE ACCESORIOS</t>
  </si>
  <si>
    <t>007.023</t>
  </si>
  <si>
    <t>SUMINISTRO, TRANSPORTE E INSTALACION TUBERIA PVC-P RDE 11 3/4" AGUA FRIA ( RED DE SUMINISTRO ) INCLUYE ACCESORIOS</t>
  </si>
  <si>
    <t>I2582</t>
  </si>
  <si>
    <t>TUBERIA PVC PRESION RDE 11 - 3/4"</t>
  </si>
  <si>
    <t>I769</t>
  </si>
  <si>
    <t>UNION ACERO GALVANIZADO  4"</t>
  </si>
  <si>
    <t>007.069</t>
  </si>
  <si>
    <t>SUMINISTRO, TRANSPORTE E INSTALACION TUBERIA ACERO NEGRA  4"  CALIBRE 10  ASTM A 795 (RED CONTRA INCENDIO DESCOLGADA) INCLUYE ACCESORIOS.</t>
  </si>
  <si>
    <t>I697</t>
  </si>
  <si>
    <t xml:space="preserve">TUBO ACERO NEGRA CONTRA INCENDIO 4" - CALIBRE 10 ASTM A795 - TIPO COLMENA O SIMILAR. </t>
  </si>
  <si>
    <t>I554</t>
  </si>
  <si>
    <t>CAJA MEDIDOR DE AGUA 60 X 60 X 14 A TODO COSTO CON TAPA HG</t>
  </si>
  <si>
    <t>007.075</t>
  </si>
  <si>
    <t xml:space="preserve">SUMINISTRO, TRANSPORTE E INSTALACION MEDIDORES AGUA  3/4"  (INCLUYE CAJA DE 60*60*14) </t>
  </si>
  <si>
    <t>I619</t>
  </si>
  <si>
    <t xml:space="preserve">MEDIDOR DE AGUA 3/4" VELOCIDAD CLASE C A ACCESORIOS Y ELEMENTOS DE CONECCION TODO COSTO </t>
  </si>
  <si>
    <t>007.109</t>
  </si>
  <si>
    <t>SUMINISTRO, TRANSPORTE E INSTALACION DE GABINETE CONTRA INCENDIOS COMPLETO TIPO 3, INCLUYE VALVUA</t>
  </si>
  <si>
    <t>I1624</t>
  </si>
  <si>
    <t>GABINETE CONTRA INCENDIOS COMPLETO TIPO 3</t>
  </si>
  <si>
    <t>I1625</t>
  </si>
  <si>
    <t>VALVULA DE 3" SELLO ELASTICO EXTREMO LISO  O JUNTA HIDRAULICA PVC</t>
  </si>
  <si>
    <t>I1626</t>
  </si>
  <si>
    <t>TUBERIA PVC ACUEDUCTO UNION PLATINO DE 3" RDE 21</t>
  </si>
  <si>
    <t>007.116</t>
  </si>
  <si>
    <t>SUMINISTRO, TRANSPORTE E INSTALACION LAVAMANOS DE EMPOTRAR LINEA SAN LORENZO COLOR BLANCO DE CORONA REF: O19001001 O SIMILAR. (INCLUYE ELEMENTOS DE GRIFERÍA PARA INSTALACIÓN).</t>
  </si>
  <si>
    <t>I1873</t>
  </si>
  <si>
    <t>LAVAMANOS DE EMPOTRAR LINEA SAN LORENZO COLOR BLANCO DE CORONA REF: O19001001 O SIMILAR.</t>
  </si>
  <si>
    <t>007.141</t>
  </si>
  <si>
    <t>SUMINISTRO, TRANSPORTE E INSTALACION DE VALVULA DE CORTINA DE BRONCE 3/4"</t>
  </si>
  <si>
    <t>I2352</t>
  </si>
  <si>
    <t>VALVULA 3/4"</t>
  </si>
  <si>
    <t>007.145</t>
  </si>
  <si>
    <t>SUMINISTRO, TRANSPORTE E INSTALACION DE TAPA REGISTRO PLASTICO BLANCO 20 X 20 CMS</t>
  </si>
  <si>
    <t>I1665</t>
  </si>
  <si>
    <t>SILICONA TRANSPARENTE ANTIHONGOS SICASIL E</t>
  </si>
  <si>
    <t>I2356</t>
  </si>
  <si>
    <t>TAPA REGISTRO 20 X 20 CMS</t>
  </si>
  <si>
    <t>007.170</t>
  </si>
  <si>
    <t>SUMINISTRO, TRANSPORTE E INSTALACION DE  TOMA SIAMESA EN BRONCE 4" X 2.1/2" X 2.1/2"</t>
  </si>
  <si>
    <t>I2403</t>
  </si>
  <si>
    <t>TOMA SIAMESA EN BRONCE 4" X 2.1/2" X 2.1/2"</t>
  </si>
  <si>
    <t>C45</t>
  </si>
  <si>
    <t>CUADRILLA HH (1 SOLDADOR + 1 AYUDANTE)</t>
  </si>
  <si>
    <t>C13</t>
  </si>
  <si>
    <t>CUADRILLA FF TIPO 2 (1 OFICIAL + 2 AYUDANTE) (Electricas)</t>
  </si>
  <si>
    <t>I1196</t>
  </si>
  <si>
    <t xml:space="preserve">CABLE DE COBRE Nº 8 THHN AWG  NEGRO </t>
  </si>
  <si>
    <t>I1180</t>
  </si>
  <si>
    <t>CABLE DE COBRE DESNUDO Nº 2  AWG</t>
  </si>
  <si>
    <t>I1179</t>
  </si>
  <si>
    <t>CABLE DE COBRE DESNUDO Nº 10 AWG</t>
  </si>
  <si>
    <t>I1189</t>
  </si>
  <si>
    <t xml:space="preserve">CABLE DE COBRE Nº 10 THHN AWG  AMARILLO </t>
  </si>
  <si>
    <t>08B.036</t>
  </si>
  <si>
    <t>SUMINISTRO, TRANSPORTE E INSTALACION ACOMETIDA 2F3H CU THHN/THWN EN CABLE 10AWG + 10AWG (N) + DESNUDO 10AWG (T). NO INCLUYE CONDULINADO.</t>
  </si>
  <si>
    <t>I1473</t>
  </si>
  <si>
    <t>TUBO CONDUIT PVC 3/4"</t>
  </si>
  <si>
    <t>I1470</t>
  </si>
  <si>
    <t>TUBO CONDUIT PVC 1"</t>
  </si>
  <si>
    <t>08B.040</t>
  </si>
  <si>
    <t>SUMINISTRO E INSTALACION DE TUBERIA CONDUIT PVC 1_1/2".</t>
  </si>
  <si>
    <t>I1469</t>
  </si>
  <si>
    <t>TUBO CONDUIT PVC 1 1/2"</t>
  </si>
  <si>
    <t>I1458</t>
  </si>
  <si>
    <t>TUBO CONDUIT GALVANIZADA EMT 1/2"</t>
  </si>
  <si>
    <t>I1129</t>
  </si>
  <si>
    <t>ACCESORIOS TUBERIA EMT 3/4" (UNION Y CURVA)</t>
  </si>
  <si>
    <t>I1461</t>
  </si>
  <si>
    <t xml:space="preserve">TUBO CONDUIT GALVANIZADA EMT 3/4" </t>
  </si>
  <si>
    <t>I2115</t>
  </si>
  <si>
    <t>TERMINAL EMT 3/4"</t>
  </si>
  <si>
    <t>C6</t>
  </si>
  <si>
    <t>CUADRILLA FF TIPO 1 (1 OFICIAL + 1 AYUDANTE) (ELECTRICAS)</t>
  </si>
  <si>
    <t>I1463</t>
  </si>
  <si>
    <t xml:space="preserve">TUBO CONDUIT IMC 1" </t>
  </si>
  <si>
    <t>I1697</t>
  </si>
  <si>
    <t>CINTA AISLANTE DE COLORES</t>
  </si>
  <si>
    <t>08B.102</t>
  </si>
  <si>
    <t>SUMINISTRO E INSTALACION DE TABLERO DE 18 CIRCUITOS 3F5H, CON PUERTA Y ESPACIO PARA TOTALIZADOR, BARRAJE PARA 200A BARRA NEUTRO Y BARRA TIERRA  CALIDAD LEGRAND, SIEMENS, SQARED O SUPERIOR DE MARCA RECONOCIDA Y HOMOLOGADA POR EL CIDET</t>
  </si>
  <si>
    <t>I1394</t>
  </si>
  <si>
    <t>TABLERO DE 18 CIRCUITOS 3F5H, CON PUERTA Y ESPACIO PARA TOTALIZADOR, BARRAJE , BARRA NEUTRO Y BARRA TIERRA  CALIDAD LEGRAND, SIEMENS, SQARED O SUPERIOR DE MARCA RECONOCIDA Y HOMOLOGADA POR EL CIDET</t>
  </si>
  <si>
    <t>I1724</t>
  </si>
  <si>
    <t>SUMINISTRO DE MARCADORES EN ACRILICO</t>
  </si>
  <si>
    <t>I1739</t>
  </si>
  <si>
    <t>SUMINISTRO DE MARCADORES DE CABLES</t>
  </si>
  <si>
    <t>I2119</t>
  </si>
  <si>
    <t>BORNA DE PONCHAR ESTAÑADA N° 12 AWG</t>
  </si>
  <si>
    <t>08B.115</t>
  </si>
  <si>
    <t>SUMINISTRO E INSTALACION DE TABLERO DE 6 CIRCUITOS 1F3H. BARRAJE PARA 75A BARRA NEUTRO Y BARRA TIERRA  CALIDAD LEGRAND, SIEMENS, SQARED O SUPERIOR DE MARCA RECONOCIDA Y HOMOLOGADA POR EL CIDET</t>
  </si>
  <si>
    <t>I1403</t>
  </si>
  <si>
    <t>TABLERO DE 6 CIRCUITOS 1F3H,  BARRAJE 75A, BARRA NEUTRO Y BARRA TIERRA  CALIDAD LEGRAND, SIEMENS, SQARED O SUPERIOR DE MARCA RECONOCIDA Y HOMOLOGADA POR EL CIDET</t>
  </si>
  <si>
    <t>08B.118</t>
  </si>
  <si>
    <t>SUMINISTRO E INSTALACION DE INTERRUPTOR ENCHUFABLE 1X30A. CALIDAD LEGRAND, SIEMENS, SQARED O SUPERIOR DE MARCA RECONOCIDA Y HOMOLOGADA POR EL CIDET</t>
  </si>
  <si>
    <t>I1293</t>
  </si>
  <si>
    <t>INTERRUPTOR ENCHUFABLE DE 1 X 30A - 240V - 10KA</t>
  </si>
  <si>
    <t>08B.150</t>
  </si>
  <si>
    <t>SUMINISTRO E INSTALACION DE INTERRUPTOR TRIPOLAR TIPO INDUSTRIAL CAJA MOLDEADA 3X60A; 25KA/240V. CALIDAD LEGRAND, SIEMENS, MERLIN GERIN O SUPERIOR DE MARCA RECONOCIDA Y HOMOLOGADA POR EL CIDET</t>
  </si>
  <si>
    <t>I1314</t>
  </si>
  <si>
    <t>INTERRUPTOR INDUSTRIAL GRADUABLE EN CAJA 3  X  (44.1 A 63A), 25KA. CALIDAD LEGRAND, MERLIN GERIN, MITSUBISHI, SIEMENS, SQUAR D, ABB O SUPERIOR DE MARCA RECONOCIDA Y HOMOLOGADA POR EL CIDET</t>
  </si>
  <si>
    <t>I1110</t>
  </si>
  <si>
    <t>ACCESORIOS DE FIJACION</t>
  </si>
  <si>
    <t>I1137</t>
  </si>
  <si>
    <t>ADAPTADOR TERMINAL PVC 3/4"</t>
  </si>
  <si>
    <t>I1145</t>
  </si>
  <si>
    <t>ALAMBRE COBRE Nº 12 THHN  AWG</t>
  </si>
  <si>
    <t>I1207</t>
  </si>
  <si>
    <t>CAJA OCTOGONAL GALVANIZADA (CAJA EMP GALV.OCTAGONAL 4")</t>
  </si>
  <si>
    <t>I1409</t>
  </si>
  <si>
    <t>TAPA CIEGA CON IMPACTO GALVANIZADA CUADRADA 4X4"</t>
  </si>
  <si>
    <t>I1489</t>
  </si>
  <si>
    <t>CINTA AISLANTE 3M</t>
  </si>
  <si>
    <t>I1375</t>
  </si>
  <si>
    <t>PRENSA ESTOPA ALUMINIO 3/4" NPT</t>
  </si>
  <si>
    <t>I1205</t>
  </si>
  <si>
    <t xml:space="preserve">CAJA METALICA GALVANIZADA (REF: 2400) </t>
  </si>
  <si>
    <t>I1431</t>
  </si>
  <si>
    <t>TOMACORRIENTE DOBLE CON POLO A TIERRA  NEMA 5-15-R</t>
  </si>
  <si>
    <t>I1430</t>
  </si>
  <si>
    <t>TOMA CORRIENTE DOBLE CON  PROTECCION FALLA A TIERRA GFCI</t>
  </si>
  <si>
    <t>I1333</t>
  </si>
  <si>
    <t xml:space="preserve">INTERRUPTOR SENCILLO </t>
  </si>
  <si>
    <t>I1290</t>
  </si>
  <si>
    <t>INTERRUPTOR DOBLE</t>
  </si>
  <si>
    <t>I1443</t>
  </si>
  <si>
    <t>TOMACORRIENTE DE INCRUSTAR CON SEGURO DE GIRO 2P+T 250V/30A. MARCA LEGRAND</t>
  </si>
  <si>
    <t>08B.241</t>
  </si>
  <si>
    <t>SUMINISTRO, TRANSPORTE E INSTALACION APLIQUE TORTUGA APTO PARA USO A LA INTEMPERIE. BOMBILLO AHORRADOR 26W E27.</t>
  </si>
  <si>
    <t>I1147</t>
  </si>
  <si>
    <t>APLIQUE TORTUGA APTO PARA USO A LA INTEMPERIE. BOMBILLO AHORRADOR 26W E27.</t>
  </si>
  <si>
    <t>I1496</t>
  </si>
  <si>
    <t>AVISO SEÑALIZADOR SALIDA DE EMERGENCIA COLOR VERDE SYLVANA O SIMILAR</t>
  </si>
  <si>
    <t>08B.248</t>
  </si>
  <si>
    <t>SUMINISTRO E INSTALACION DE GABINETE METALICO FABRICADO EN LAMINA CR CAL 16-18, ACABADO EN PINTURA EPOXIPOLIESTER TIPO ELECTROSTATICA. INCLUYE DOBLE FONDO, PUERTA Y CHAPA. ALOJA TOTALIZADOR I HASTA 100A, BARRAJES N Y T, DIM MIN: 40X30X20CM</t>
  </si>
  <si>
    <t>I1490</t>
  </si>
  <si>
    <t>GABINETE METALICO FABRICADO EN LAMINA CR CAL 16-18, ACABADO EN PINTURA EPOXIPOLIESTER TIPO ELECTROSTATICA. INCLUYE DOBLE FONDO, PUERTA Y CHAPA. ALOJA TOTALIZADOR I HASTA 100A, BARRAJES N Y T, DIM MIN: 40X30X20CM</t>
  </si>
  <si>
    <t>I1757</t>
  </si>
  <si>
    <t>SUMINISTRO DE TUBERIA PVC 1/2"</t>
  </si>
  <si>
    <t>I1692</t>
  </si>
  <si>
    <t>CAJA HERMETICA TIPO INTERPERIE PARA MEDIDOR DE ENERGIA</t>
  </si>
  <si>
    <t>I1693</t>
  </si>
  <si>
    <t>TERMINAL EMT 2"</t>
  </si>
  <si>
    <t>I1694</t>
  </si>
  <si>
    <t>CINTA BAND - IT, 3/4"</t>
  </si>
  <si>
    <t>I1695</t>
  </si>
  <si>
    <t>GRAPA BAND - IT 3/4"</t>
  </si>
  <si>
    <t>I1721</t>
  </si>
  <si>
    <t>SUMINISTRO DE CINTA AISLANTE SCOTH</t>
  </si>
  <si>
    <t>I1732</t>
  </si>
  <si>
    <t>SUMINISTRO DE CABLE 8 AWG HFFR LS 600V 75º CT</t>
  </si>
  <si>
    <t>I1733</t>
  </si>
  <si>
    <t>SUMINISTRO DE CABLE  10 AWG HFFR LS 600V 75º CT</t>
  </si>
  <si>
    <t>I1736</t>
  </si>
  <si>
    <t>SUMINISTRO DE CINTA AISLANTE DE COLORES</t>
  </si>
  <si>
    <t>I1737</t>
  </si>
  <si>
    <t>SUMINISTRO DE PEGANTE PVC CONDUIT</t>
  </si>
  <si>
    <t>I1740</t>
  </si>
  <si>
    <t>SUMINISTRO DE CABLE 12AWG HFFR LS 600V 75º CT</t>
  </si>
  <si>
    <t>08B.278</t>
  </si>
  <si>
    <t>SUMINISTRO E INSTALACION DE BREAKER 1X20 A</t>
  </si>
  <si>
    <t>I1745</t>
  </si>
  <si>
    <t>SUMINISTRO DE PROTECCION  1X20 A; 10 KA, INCRUSTAR</t>
  </si>
  <si>
    <t>I1761</t>
  </si>
  <si>
    <t>SUMINISTRO DE INTERRUPTOR CONMUTABLE DOBLE</t>
  </si>
  <si>
    <t>LEGALIZACION Y RETIE</t>
  </si>
  <si>
    <t>08B.314</t>
  </si>
  <si>
    <t>SUMINISTRO, TRANSPORTE E INSTALACIÓN DE SENSOR ELECTRICO TIPO FLOTADOR. INSTALACIÓN A TODO COSTO.</t>
  </si>
  <si>
    <t>I1968</t>
  </si>
  <si>
    <t>I2080</t>
  </si>
  <si>
    <t>PANEL LED 60 X 60 CM MARCA EMITY O SIMILAR</t>
  </si>
  <si>
    <t>I2093</t>
  </si>
  <si>
    <t>CONECTOR BIMETALICO AT-108F</t>
  </si>
  <si>
    <t>I2106</t>
  </si>
  <si>
    <t>CHAZO Y TORNILLO</t>
  </si>
  <si>
    <t>I2126</t>
  </si>
  <si>
    <t>CABLE 12 AWG HFFR LS 600V</t>
  </si>
  <si>
    <t>I2163</t>
  </si>
  <si>
    <t>ABRAZADERA  METALICA DOBLE ALA TUBO EMT 3/4"</t>
  </si>
  <si>
    <t>I2164</t>
  </si>
  <si>
    <t>CAJA RECTANGULAR RAWELT 3/4" 2X4</t>
  </si>
  <si>
    <t>08B.444</t>
  </si>
  <si>
    <t>SUMINISTRO, TRANSPORTE E INSTALACIÓN SALIDA DE IILUMINACIÓN EN TUBERÍA PVC SCH40 1/2", CABLE 12 AWG HFFR LS</t>
  </si>
  <si>
    <t>I1528</t>
  </si>
  <si>
    <t>CAJA PLASTICA OCTOGONAL</t>
  </si>
  <si>
    <t>I2122</t>
  </si>
  <si>
    <t>TUBO CONDUIT SCH40 1/2"</t>
  </si>
  <si>
    <t>I2125</t>
  </si>
  <si>
    <t>TERMINAL PVC SCH40 1/2"</t>
  </si>
  <si>
    <t>I2128</t>
  </si>
  <si>
    <t>TERMINAL EMT 1/2"</t>
  </si>
  <si>
    <t>I2138</t>
  </si>
  <si>
    <t>CABLE ENCAUCHETADO 3X14 AWG</t>
  </si>
  <si>
    <t>I2139</t>
  </si>
  <si>
    <t>CONECTOR RESORTE ROJO-AMR 3M</t>
  </si>
  <si>
    <t>I2137</t>
  </si>
  <si>
    <t>CLAVIJA CON POLO A TIERRA - 15A - 250V</t>
  </si>
  <si>
    <t>I2140</t>
  </si>
  <si>
    <t>ABRAZADERA  METALICA DOBLE ALA TUBO EMT 1/2"</t>
  </si>
  <si>
    <t>I2323</t>
  </si>
  <si>
    <t>CABLE 12 AWG HFFR LS CU</t>
  </si>
  <si>
    <t>I2325</t>
  </si>
  <si>
    <t>CABLE ENCAUCHETADO 3X14 AWG CU</t>
  </si>
  <si>
    <t>08B.451</t>
  </si>
  <si>
    <t>SUMINISTRO, TRANSPORTE E INSTALACIÓN LUMINARIA EMERGENCIA R1 - SYLVANIA O SIMILAR</t>
  </si>
  <si>
    <t>I2144</t>
  </si>
  <si>
    <t>LUMINARIA DE EMERGENCIA R1 - SYLVANIA</t>
  </si>
  <si>
    <t>I2135</t>
  </si>
  <si>
    <t>CAJA RECTANGULAR RAWELT 1/2" 2X4</t>
  </si>
  <si>
    <t>08B.475</t>
  </si>
  <si>
    <t>SUMINISTRO E INSTALACION TOTALIZADOR 2X80A,25KA</t>
  </si>
  <si>
    <t>I2161</t>
  </si>
  <si>
    <t>BREAKER TOTALIZADOR 2X80, 25KA</t>
  </si>
  <si>
    <t>I1209</t>
  </si>
  <si>
    <t xml:space="preserve">CAPACETE ROSCADO EN ALUMINIO PARA TUBERIA IMC GALVANIZADA DE 1" </t>
  </si>
  <si>
    <t>I2328</t>
  </si>
  <si>
    <t>TUBERIA EMT 3/4"</t>
  </si>
  <si>
    <t>08B.493</t>
  </si>
  <si>
    <t>SUMINISTRO, TRANSPORTE E INSTALACION SALIDA ILUMINACION EN TUBERIA CONDUIT PVC SCH40 3/4", CABLE N° 12 AWG</t>
  </si>
  <si>
    <t>I2165</t>
  </si>
  <si>
    <t>TUBO CONDUIT SCH40 3/4"</t>
  </si>
  <si>
    <t>I2166</t>
  </si>
  <si>
    <t>TERMINAL PVC SCH40 3/4"</t>
  </si>
  <si>
    <t>I1529</t>
  </si>
  <si>
    <t>CAJA 2x4 PVC</t>
  </si>
  <si>
    <t>08B.518</t>
  </si>
  <si>
    <t>SUMINISTRO, TRANSPORTE E INSTALACION CAJA DE PASO 12X12X5CM</t>
  </si>
  <si>
    <t>I2188</t>
  </si>
  <si>
    <t>CAJA DE PASO 12X12X5CM</t>
  </si>
  <si>
    <t>C35</t>
  </si>
  <si>
    <t>CUADRILLA GG TIPO 5 (1 OFICIAL + 5 AYUDANTE) (Alumbrado Publico)</t>
  </si>
  <si>
    <t>08B.544</t>
  </si>
  <si>
    <t>I2298</t>
  </si>
  <si>
    <t>LEGALIZACIÓN Y RETIE INEM BALDOMERO SANIN CANO</t>
  </si>
  <si>
    <t>I2275</t>
  </si>
  <si>
    <t>VARILLA COPPERWELD DE 5/8" X 2,40MTS</t>
  </si>
  <si>
    <t>I2317</t>
  </si>
  <si>
    <t>CABLE 8 AWG HFFR LS CU</t>
  </si>
  <si>
    <t>I2102</t>
  </si>
  <si>
    <t>CURVA EMT 1-1/2"</t>
  </si>
  <si>
    <t>08B.838</t>
  </si>
  <si>
    <t>SUMINISTRO, TRANSPORTE E INSTALACION DE RED ELECTRICA EN 3 # 12 THHN (NO INCLUYE DUCTO)</t>
  </si>
  <si>
    <t>I2659</t>
  </si>
  <si>
    <t>CAPACETE METALICO PARA IMC O EMT DE 1/2"</t>
  </si>
  <si>
    <t>08B.843</t>
  </si>
  <si>
    <t>SUMINISTRO, TRANSPORTE E INSTALACION DE LUMINARIA PANEL LED RECTANGULAR DE 40W DE INCRUSTAR</t>
  </si>
  <si>
    <t>I2783</t>
  </si>
  <si>
    <t>PANEL LED 40W RECTANGULAR INCRUSTAR 29.5CM X 119.5CM 4000K NW COOL WHITE BLANCO CALIDO P27915 - SYLVANIA</t>
  </si>
  <si>
    <t>Und</t>
  </si>
  <si>
    <t>C34</t>
  </si>
  <si>
    <t>CUADRILLA FF TIPO 5 (1 OFICIAL + 5 AYUDANTE) (Electricas)</t>
  </si>
  <si>
    <t>I2806</t>
  </si>
  <si>
    <t>CAJA PVC SCH40 2x4</t>
  </si>
  <si>
    <t>08B.852</t>
  </si>
  <si>
    <t>SUMINISTRO E INSTALACIÓN SALIDA INTERRUPTOR SENCILLO CON CABLE #12 LIBRE DE HALÓGENOS Y TUBERÍA PVC 1/2"</t>
  </si>
  <si>
    <t>08B.853</t>
  </si>
  <si>
    <t>SUMINISTRO E INSTALACIÓN SALIDA INTERRUPTOR DOBLE CON TUBERÍA PVC SCH40 Y CABLE #12 HFFRLS</t>
  </si>
  <si>
    <t>08B.857</t>
  </si>
  <si>
    <t>SUMINISTRO E INSTALACIÓN SALIDA INTERRUPTOR CONMUTABLE DOBLE, CON CABLE #12 LIBRE DE HALÓGENOS Y TUBERÍA PVC 1/2" SCH40</t>
  </si>
  <si>
    <t>08B.862</t>
  </si>
  <si>
    <t>SUMINISTRO E INSTALACIÓN SALIDA TOMACORRIENTE 220V PARA AA CON CABLE #12 LIBRE DE HALÓGENOS Y TUBERÍA PVC 1/2" SCH40</t>
  </si>
  <si>
    <t>I2807</t>
  </si>
  <si>
    <t>TOMACORRIENTE INCRUSTAR 220 V</t>
  </si>
  <si>
    <t>08B.866</t>
  </si>
  <si>
    <t xml:space="preserve">SUMINISTRO E INSTALACIÓN PANEL LED REDONDO 12W DE INCRUSTAR, 4000K, TIPO P24628 Ó SIMILAR </t>
  </si>
  <si>
    <t>I2812</t>
  </si>
  <si>
    <t>PANEL LED REDONDO INCRUSTAR 12W 4000k</t>
  </si>
  <si>
    <t>I2809</t>
  </si>
  <si>
    <t>TOMA LEVITON</t>
  </si>
  <si>
    <t>08B.869</t>
  </si>
  <si>
    <t>SUMINISTRO E INSTALACIÓN PANEL LED 60X60 CMS, 40W DE INCRUSTAR, 4000K, TIPO P27930 Ó SIMILAR</t>
  </si>
  <si>
    <t>Ml</t>
  </si>
  <si>
    <t>08B.876</t>
  </si>
  <si>
    <t>SUMINISTRO E INSTALACIÓN TUBERÍA PVC SCH40 1/2"</t>
  </si>
  <si>
    <t>I2830</t>
  </si>
  <si>
    <t>TUBO CONDUIT PVC SCH40 1"</t>
  </si>
  <si>
    <t>I1352</t>
  </si>
  <si>
    <t>PERCHA TIPO PESADO DE 1 PUESTO</t>
  </si>
  <si>
    <t>I2895</t>
  </si>
  <si>
    <t xml:space="preserve">HEBILLA BANDIT 5/8" </t>
  </si>
  <si>
    <t>I2903</t>
  </si>
  <si>
    <t>CINTA BANDIT 5/8"</t>
  </si>
  <si>
    <t>I2897</t>
  </si>
  <si>
    <t>CABLE COBRE ANTIFRAUDE 2X8+8</t>
  </si>
  <si>
    <t>I437</t>
  </si>
  <si>
    <t xml:space="preserve">SOLDADURA E 6013 </t>
  </si>
  <si>
    <t>I2905</t>
  </si>
  <si>
    <t>CABLE DE COBRE AISLADO No 14 AWG HFFR</t>
  </si>
  <si>
    <t>RIEL CHANNEL 4x2 3MTS TROQUELADO</t>
  </si>
  <si>
    <t>08B.935</t>
  </si>
  <si>
    <t>SUMINISTRO, TRANSPORTE E INSTALACION CIRCUITO RAMAL EN CABLE Cu 3Nº12 THHN-AWG</t>
  </si>
  <si>
    <t>I2970</t>
  </si>
  <si>
    <t>CABLE DE COBRE # 12 THHN AWG HFFR-LS</t>
  </si>
  <si>
    <t>I2282</t>
  </si>
  <si>
    <t>ABRAZADERA PLASTICA  55CM</t>
  </si>
  <si>
    <t>I2952</t>
  </si>
  <si>
    <t>NI004</t>
  </si>
  <si>
    <t>VARILLA ROSCADA DE 3/8"</t>
  </si>
  <si>
    <t>ml</t>
  </si>
  <si>
    <t>NI005</t>
  </si>
  <si>
    <t>TUERCA DE 3/8"</t>
  </si>
  <si>
    <t>NI006</t>
  </si>
  <si>
    <t>ARANDELA DE 3/8"</t>
  </si>
  <si>
    <t>I2953</t>
  </si>
  <si>
    <t>RIEL DIN OMEGA</t>
  </si>
  <si>
    <t>I2954</t>
  </si>
  <si>
    <t>FRENO PARA RIEL DIN OMEGA</t>
  </si>
  <si>
    <t>I2956</t>
  </si>
  <si>
    <t>TERMINAL PIN PUNTA CILIND 10-12</t>
  </si>
  <si>
    <t>I2957</t>
  </si>
  <si>
    <t>TERMINAL DE OJO PARA CABLE 12</t>
  </si>
  <si>
    <t>I2962</t>
  </si>
  <si>
    <t>ANDAMIO METALICO CERTIFICADO, INCLUYE ESCALERILLA CON BARANDAS Y PLATAFORMAS DE TRABAJO H=10.0M</t>
  </si>
  <si>
    <t>08B.947</t>
  </si>
  <si>
    <t>SUMINISTRO, TRANSPROTE E INSTALACIÓN DE REFLECTOR LED 200 W, IP65</t>
  </si>
  <si>
    <t>I2964</t>
  </si>
  <si>
    <t>REFLECTOR LED 200W, IP65</t>
  </si>
  <si>
    <t>08B.956</t>
  </si>
  <si>
    <t>SUMINISTRO, TRANSPORTE E INSTALACIÓN DE ACOMETIDA A TG EN CABLE DE COBRE THHN 1#8(F)+1#8(N)+1#8(T),CON TUBERÍA PVC 1"</t>
  </si>
  <si>
    <t>I2976</t>
  </si>
  <si>
    <t>ADAPTADOR TERMINAL IMC 1"</t>
  </si>
  <si>
    <t>I2996</t>
  </si>
  <si>
    <t>CONECTOR TIPO PIERCING DERIVACIÓN DESDE 2 HASTA 8 AWG</t>
  </si>
  <si>
    <t>I2997</t>
  </si>
  <si>
    <t>BOQUILLA GALVANIZADA PARA TUBO IMC 3/4"</t>
  </si>
  <si>
    <t>BREAKER INDUSTRIAL TOTALIZADOR 3x40Amp</t>
  </si>
  <si>
    <t>I3040</t>
  </si>
  <si>
    <t>BARRA COBRE 0,20m x 0,05m x 3m PARA NEUTRO Y TIERRA</t>
  </si>
  <si>
    <t>I3041</t>
  </si>
  <si>
    <t>AISLADOR DE BARRAJE 25mm</t>
  </si>
  <si>
    <t>I3042</t>
  </si>
  <si>
    <t>BORNA PONCHAR CALIBRE 8 AWG ESTAÑADA COBRE BARRIL LARGO</t>
  </si>
  <si>
    <t>SUMINISTRO, TRANSPORTE E INSTALACION GABINETE METÁLICO 30X25X20 DE USO INTERIOR PARA DISTRIBUCIÓN DE CIRCUITOS FOSO ASCENSOR. INCLUYE BREAKER TOTALIZADOR 3X40(1), BARRA DE COBRE PARA NEUTRO, BARRA DE COBRE PARA TIERRA, RIEL DIN PARA PROTECCIONES</t>
  </si>
  <si>
    <t>I3045</t>
  </si>
  <si>
    <t>TABLERO ELÉCTRICO DE 0,30Mx0.25Mx0.20M IP 65 DOBLE FONDO USO INTERIOR</t>
  </si>
  <si>
    <t>I3046</t>
  </si>
  <si>
    <t xml:space="preserve">SUMINISTRO, TRANSPORTE E INSTALACION ACOMETIDA PARA ASCENSOR EN CABLE Cu 3Nº8(F)+1Nº8(N)+1Nº10(T) AWG HFFR LS </t>
  </si>
  <si>
    <t>I3047</t>
  </si>
  <si>
    <t>CURVA SCH40 1"</t>
  </si>
  <si>
    <t>08B.984</t>
  </si>
  <si>
    <t>SUMINISTRO E INSTALACION MEDIDOR ELECTRÓNICO TRIFÁSICO 208/120V, 5-100A, INCLUYE CAJA HERMETICA PARA MEDIDOR</t>
  </si>
  <si>
    <t>I3048</t>
  </si>
  <si>
    <t>MEDIDOR ELECTRÓNICO TRIFÁSICO 208/120V 5-100A, CLASE 1 CALIBRADO</t>
  </si>
  <si>
    <t>I1014</t>
  </si>
  <si>
    <t>PINTURA ACRILICA A BASE SOLVENTES DE RAPIDO SECAMIENTO TIPO PINTUCO (ACRILICO MANTENIMIENTO) O SIMILAR - COLORES: BLANCO, AMARILLO O NEGRO SEGÚN DISEÑO.</t>
  </si>
  <si>
    <t>I1372</t>
  </si>
  <si>
    <t>POSTE DE CONCRETO 8 METROS - 510 KG - HOMOLOGADO</t>
  </si>
  <si>
    <t>08B.999</t>
  </si>
  <si>
    <t>Suministro e instalación de afloramiento BT en Tubería eléctrica tipo IMC de 1.1/2" sin cablear, incluye: Adaptador terminal IMC 1.1/2", curva de IMC 1.1/2", unión IMC 1.1/2", tubería IMC 1.1/2", Capacete 1.1/2", cámara en concreto CS274 y accesorios de fijación.</t>
  </si>
  <si>
    <t>I3080</t>
  </si>
  <si>
    <t>BOQUILLLA TERMINAL GALVANIZADA 1.1/2" (TUERCA Y CONTRATUERCA)</t>
  </si>
  <si>
    <t>I3081</t>
  </si>
  <si>
    <t>UNIÓN GALVANIZADA 1.1/2"</t>
  </si>
  <si>
    <t>I2791</t>
  </si>
  <si>
    <t>TUBO GALVANIZADO 1" CAL. 12</t>
  </si>
  <si>
    <t>I1273</t>
  </si>
  <si>
    <t>HEBILLA DE ACERO INOXIDABLE 5/8"</t>
  </si>
  <si>
    <t>I3082</t>
  </si>
  <si>
    <t>CÁMARA EN CONCRETO MEDIDAS INTERNAS LÍBRE 80X80X100 CM,  PAREDES CON 15 CM DE ESPESOR Y EN CONCRETO VACIADO DE 3000 PSI, REFORZADAS CON MALLA D: 5 MM; TAPAS CON MARCO Y CONTRAMARCO EN ÁNGULO DE ACERO 2 1/2" * 2 1/2" * 1/4" CONSTRUIDA EN CONCRETO DE 210 KG/CM², REFORZADO CON PARRILLA DE HIERRO DE 1/2", Y AGARRADERAS EN VARILLA DE 1/2". SEGÚN DETALLE DE DISEÑO</t>
  </si>
  <si>
    <t>08B.1000</t>
  </si>
  <si>
    <t>SUMINISTRO E INSTALACIÓN DE ESTRUCTURA DE FINAL BT, INCLUYE: POSTE 8 MTS X 510 KGF, CÁMARA EN CONCRETO CS276, AISLADOR TENSOR, VIENTO, MUERTO EN CONCRETO, CRUCETERIA, HERRAJERIA, Y ACCESORIOS.</t>
  </si>
  <si>
    <t>I3083</t>
  </si>
  <si>
    <t>CÁMARA EN CONCRETO CÓDIGO CS 276</t>
  </si>
  <si>
    <t>I1268</t>
  </si>
  <si>
    <t xml:space="preserve">GRAPA PRENSADORA DE TRES TORNILLOS </t>
  </si>
  <si>
    <t>I1271</t>
  </si>
  <si>
    <t>GUARDACABO PARA RETENDIDAS</t>
  </si>
  <si>
    <t>I1148</t>
  </si>
  <si>
    <t>ARANDELA CUADRADA PLANA DE 4X4X5/8. PL. 1/8</t>
  </si>
  <si>
    <t>I3084</t>
  </si>
  <si>
    <t>VARILLA DE ANCLAJE DE 5/8" X 2,40 M</t>
  </si>
  <si>
    <t>I3085</t>
  </si>
  <si>
    <t>MUERTO EN CONCRETO</t>
  </si>
  <si>
    <t>I1204</t>
  </si>
  <si>
    <t>CABLE SUPER GX DE 9,53 MM (3/8") GALVANIZADO O CABLE PARA RETENIDA DE 3/8 GALVANIZADO</t>
  </si>
  <si>
    <t>I1231</t>
  </si>
  <si>
    <t>CONECTOR TERMINAL DE COMPRESION TIPO VASTAGO, TIPO4</t>
  </si>
  <si>
    <t>I3106</t>
  </si>
  <si>
    <t>PANEL LED 18W REDONDO DE SOBREPONER 4000°K</t>
  </si>
  <si>
    <t>08B.1016</t>
  </si>
  <si>
    <t>SUMINISTRO, TRANSPORTE E INSTALACIÓN DE CANALIZACIÓN PARA ACOMETIDA EN BT HASTA MEDIDOR. INCLUYE (2) TUBO IMC RIGID 1", (1) CAPACETE GALVANIZADO DE 1", (2) HEBILLAS DE ACERO INOXIDABLE 5/8", (2) MTS DE CINTA DE ACERO INOXIDABLE 5/8"x0.03", (2) CONECTORES TIPO PIERCING DERIVACIÓN 2-8, (2) BOQUILLAS GALVANIZADAS DE 1".</t>
  </si>
  <si>
    <t>08B.1020</t>
  </si>
  <si>
    <t>SUMINISTRO, TRANSPORTE E INSTALACION ACOMETIDA ELECTRICA EN CABLE Cu 2F(2#8 + 1#10) AWG HFFR LS - NO INCLUYE DUCTOS</t>
  </si>
  <si>
    <t>08B.1021</t>
  </si>
  <si>
    <t>SUMINISTRO E INSTALACION SALIDA TOMACORRIENTE BIFASICO 2P+T 250V/50A EN TUBERA CONDUIT EMT 1/2", CABLE 2x8+1x10 AWG HFFR LS</t>
  </si>
  <si>
    <t>I3117</t>
  </si>
  <si>
    <t>CLAVIJA PARA TOMA 2P+T 250V/50A.</t>
  </si>
  <si>
    <t>08B.1022</t>
  </si>
  <si>
    <t>SUMINISTRO E INSTALACION SALIDA PDU PARA RACK 8 SALIDAS NORMA NEMA 5 15P, 120V EN TUBERA CONDUIT EMT 3/4", CABLE 12 AWG HFFR LS</t>
  </si>
  <si>
    <t>I3118</t>
  </si>
  <si>
    <t>PDU NORMA NEMA L5 15R, 120V</t>
  </si>
  <si>
    <t>08B.1023</t>
  </si>
  <si>
    <t>SUMINISTRO E INSTALACION CONECTOR SPEAKON NEUTRIK MACHO NL4FXX-W-S ORIGINAL PARA AMPLIFICADOR LINUS12C</t>
  </si>
  <si>
    <t>I3119</t>
  </si>
  <si>
    <t>CONECTOR SPEAKON NEUTRIK MACHO NL4FXX-W-S ORIGINAL</t>
  </si>
  <si>
    <t>08B.1024</t>
  </si>
  <si>
    <t>SUMINISTRO E INSTALACIÓN DE CABLE DE COBRE ANTIFRAUDE 2X8+8 DESDE BARRAJE SUMERGIBLE HASTA MEDIDORES.</t>
  </si>
  <si>
    <t>08B.1025</t>
  </si>
  <si>
    <t>SUMINISTRO TRANSPORTE E INSTALACION DE TABLERO DE 4 CIRCUITOS 2F4H, CON PUERTA. BARRAJE PARA 75A BARRA NEUTRO Y BARRA TIERRA  CALIDAD LEGRAND, SIEMENS, SQARED O SUPERIOR DE MARCA RECONOCIDA Y HOMOLOGADA POR EL CIDET</t>
  </si>
  <si>
    <t>I1407</t>
  </si>
  <si>
    <t>TABLERO DE 6 CIRCUITOS 2F4H, CON PUERTA, BARRA NEUTRO Y BARRA TIERRA  CALIDAD LEGRAND, SIEMENS, SQARED O SUPERIOR DE MARCA RECONOCIDA Y HOMOLOGADA POR EL CIDET</t>
  </si>
  <si>
    <t>08B.1026</t>
  </si>
  <si>
    <t>SUMINISTRO, TRANSPORTE E INSTALACION SALIDA TOMACORRIENTE GFCI DOBLE EN TUBERIA CONDUIT PVC 3/4", CABLE ENCAUCHETADO 3x14 AWG. INCLUYE CAJA ESTANCA IP65 DE 160x135x70mm Y PRENSAESTOPA</t>
  </si>
  <si>
    <t>08B.1027</t>
  </si>
  <si>
    <t>SUMINISTRO E INSTALACIÓN SALIDA INTERRUPTOR SENCILLO CON TUBERÍA PVC SCH40 Y CABLE #14 HFFRLS</t>
  </si>
  <si>
    <t>08B.1028</t>
  </si>
  <si>
    <t>SUMINISTRO, TRANSPORTE E INSTALACION LUMINARIA TIPO BALA DE INCRUSTAR H-520/3W/30 DIJON 3000K COLOR SATINADO</t>
  </si>
  <si>
    <t>08B.1029</t>
  </si>
  <si>
    <t>SUMINISTRO, TRANSPORTE E INSTALACION LUMINARIA TIPO APLIQUE LED CONTRAHUELLA.</t>
  </si>
  <si>
    <t>08B.1047</t>
  </si>
  <si>
    <t>SUMINISTRO, TRANSPORTE E INSTALACION AVISO SEÑALIZADOR SALIDA DE EMERGENCIA COLOR VERDE</t>
  </si>
  <si>
    <t>009.001</t>
  </si>
  <si>
    <t>SUMINISTRO,TRANSPORTE E INSTALACION REVOQUE LISO MUROS   1:3  INTERIOR  ( INCLUYE FILOS Y DILATACIONES )</t>
  </si>
  <si>
    <t>009.007</t>
  </si>
  <si>
    <t>SUMINISTRO,TRANSPORTE E INSTALACION REVOQUE LISO MUROS 1:3  IMPERMEABILIZADO  ALTURA &gt; 3M. (INCLUYE FILOS Y DILATACIONES)</t>
  </si>
  <si>
    <t>I417</t>
  </si>
  <si>
    <t>PABMERIL PLIEGO 9" X 11"</t>
  </si>
  <si>
    <t>I1003</t>
  </si>
  <si>
    <t>ESTUCO PARA EXTERIORES - TIPO PINTUCO REF. 27060 O SIMILAR.</t>
  </si>
  <si>
    <t>I367</t>
  </si>
  <si>
    <t>EMULSION ASFALTICA TIPO CRL-1</t>
  </si>
  <si>
    <t>010.017</t>
  </si>
  <si>
    <t>SUMINISTRO, TRANSPORTE E INSTALACION FLANCHE EN LAMINA GALVANIZADA CAL .22 D/ 0.30 M. (INCLUYE ESMALTE + ANCLAJE A MURO + SIKAFLEX)</t>
  </si>
  <si>
    <t>I3131</t>
  </si>
  <si>
    <t>LAMINA GALVANIZADA CALIBRE 22 (0,70mm) DE 4X8' (1,22x2,44m)</t>
  </si>
  <si>
    <t>I405</t>
  </si>
  <si>
    <t>CHAZO PUNTILLA</t>
  </si>
  <si>
    <t>I167</t>
  </si>
  <si>
    <t>LAMINA GALVANIZADA CAL. 20 TIPO ACESCO O SIMILAR.</t>
  </si>
  <si>
    <t>010.033</t>
  </si>
  <si>
    <t>SUMINISTRO, TRANSPORTE E INSTALACION DE TEJA TERMOACÚSTICA UPVC DE 2.0MM (INCLUYE CAPOTE, ARENDELA DE NEOPRENO, TAPA Y TORNILLO DE 3"</t>
  </si>
  <si>
    <t>I2549</t>
  </si>
  <si>
    <t>TEJA UPVC SIGMA DE 2.00mm - REF. 1075 / 1130 11.80X1.075X37mm</t>
  </si>
  <si>
    <t>I2550</t>
  </si>
  <si>
    <t>SET DE FIJACIÓN TEJAS T1130, T1075, ROMA. TORNILLO 3" "CON CAPELOTE</t>
  </si>
  <si>
    <t>I1557</t>
  </si>
  <si>
    <t>EEPP PARA TAREAS DE ALTO RIESGO: TRABAJO SEGURO EN ALTURAS, INCLUYE ARNÉS DE 6 ARGOLLAS (ESPACIO CONFINADO), LÍNEA DE VIDA EN POLIAMIDA, ARRESTADOR DE CAÍDA, ESLINGA EN Y, 3 MOSQUETONES CON CIERRE AUTOMÁTICO DE TRES PASOS</t>
  </si>
  <si>
    <t>galon</t>
  </si>
  <si>
    <t>I2496</t>
  </si>
  <si>
    <t>PERFIL VIGUETA CIELO RASO x 2.4m CAL 26</t>
  </si>
  <si>
    <t>I2494</t>
  </si>
  <si>
    <t>ÁNGULO CIELO RASO 20×30 CALIBRE 26 (0.38) X 2.44MT</t>
  </si>
  <si>
    <t>I2493</t>
  </si>
  <si>
    <t>DILATACION Z 8MM X3.05M</t>
  </si>
  <si>
    <t>011.003</t>
  </si>
  <si>
    <t>SUMINISTRO, TRANSPORTE E INSTALACIÓN A TODO COSTO DE CIELO RASO EN SUPERBOARD 8 MM JUNTA PERDIDA PINTADO Y TERMINADO. INCLUYE PERFILERÍA, ANCLAJES Y TODO LO NECESARIO PARA SU CORRECTA INSTALACIÓN</t>
  </si>
  <si>
    <t>Un</t>
  </si>
  <si>
    <t>012.001</t>
  </si>
  <si>
    <t>SUMINISTRO, TRANSPORTE E INSTALACION  ALISTADO PISOS MORTERO 1:3  E= 0.03 MTS</t>
  </si>
  <si>
    <t>I1043</t>
  </si>
  <si>
    <t>CONCOLOR JUNTA ESTRECHA 5KG</t>
  </si>
  <si>
    <t>I418</t>
  </si>
  <si>
    <t>PEGACOR ULTRA PLUS</t>
  </si>
  <si>
    <t>012.009</t>
  </si>
  <si>
    <t>SUMINISTRO, TRANSPORTE E INSTALACION CERAMICA PISO COLOR SEGUN DISEÑO HASTA $40.000 X M2 (INCLUYE BOQUILLA.)</t>
  </si>
  <si>
    <t>I2715</t>
  </si>
  <si>
    <t>CERAMICA PARA PISO HASTA 40,000 X M2</t>
  </si>
  <si>
    <t>012.020</t>
  </si>
  <si>
    <t>SUMINISTRO, TRANSPORTE E INSTALACION GRES PORCELANICO CONCRET GRIS HOLZTEK O SIMILAR 60X60. COLOR  (INCLUYE MORTERO 1:4 DE NIVELACIÓN E=4,0CM, BOQUILLA Y PEGANTE)</t>
  </si>
  <si>
    <t>I2417</t>
  </si>
  <si>
    <t>GRES PORCELANICO CONCRET GRIS 60X60 HOLZTEK O SIMILAR</t>
  </si>
  <si>
    <t>I399</t>
  </si>
  <si>
    <t>ALFALISTO GRIS O SIMILAR.</t>
  </si>
  <si>
    <t>012.030</t>
  </si>
  <si>
    <t>SUMINISTRO, TRANSPORTE E INSTALACION GUARDAESCOBA H=10CM EN CERAMICA SEGÚN DISEÑO HASTA 40,000 X M2(INCLUYE PEGANTE Y BOQUILLA)</t>
  </si>
  <si>
    <t>012.031</t>
  </si>
  <si>
    <t>SUMINISTRO, TRANSPORTE E INSTALACION GUARDAESCOBA H=10CM EN CERAMICA SEGÚN DISEÑO HASTA 50,000 X M2(INCLUYE PEGANTE Y BOQUILLA)</t>
  </si>
  <si>
    <t>I3006</t>
  </si>
  <si>
    <t>CERAMICA DE PISO HASTA 50,000 X M2</t>
  </si>
  <si>
    <t>012.083</t>
  </si>
  <si>
    <t>SUMINISTRO, TRANSPORTE E INSTALACIÓN DE RECUBRIMIENTO ACRÍLICO SINTÉTICO ACRYTECH STEGASS SOBRE PLACAS DE CONCRETO. INCLUYE UNA CAPA DE ACRILYC RESURFER CON ARENA DE CUARZO, UNA CAPA DE ACRYTECH COLOR CON ARENA DE CUARZO Y UNA CAPA DE ACRYTECH COLOR SIN ARENA DE CUARZO. INCLUYE LIMPIEZA Y SELLO ELÁSTICO DE JUNTAS, TRATAMIENTO DE SUPERFICIE, DEMARCACIÓN DE LINEAS PERIMETRALES, CENTRALES Y DEMÁS).</t>
  </si>
  <si>
    <t>I2433</t>
  </si>
  <si>
    <t>SUB-CONTRATO RECUBRIMIENTO ACRILICO SINTÉTICO ACRYTECH STEGASS SOBRE PLACAS DE CONCRETO TODO COSTO CON TRATAMIENTO DE JUNTAS Y SUPERFICIE</t>
  </si>
  <si>
    <t>m2</t>
  </si>
  <si>
    <t>012.104</t>
  </si>
  <si>
    <t>SUMINISTRO, TRANSPORTE E INSTALACION CERAMICA PISO COLOR HASTA $50.000 X M2 (INCLUYE BOQUILLA.)</t>
  </si>
  <si>
    <t>017.027</t>
  </si>
  <si>
    <t>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t>
  </si>
  <si>
    <t>I144</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</si>
  <si>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</si>
  <si>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017.045</t>
  </si>
  <si>
    <t>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t>
  </si>
  <si>
    <t>I218</t>
  </si>
  <si>
    <t>PUERTA METALICA LÁMINA GALVANIZADA CAL. 20 TIPO PANEL CON MARCO SENCILLO ( INCLUYE ANTICORROSIVO + PINTURA ELECTROSTATICA + LÁMINA GALVANIZADA CAL. 20 CARGADOS EN CONCRETO). INCLUYE EL SUMINISTRO DE TODOS LOS ACCESORIOS REQUERIDOS PARA EL CORRECTO MONTAJE. (SUMINISTRO E INSTALACIÓN). - HASTA 1,0M DE ANCHO x 2,40 DE ALTURA</t>
  </si>
  <si>
    <t>I1036</t>
  </si>
  <si>
    <t>WASH PRIMER</t>
  </si>
  <si>
    <t>I936</t>
  </si>
  <si>
    <t>TUBERIA GALVANIZADA 2" CAL 1,5mm</t>
  </si>
  <si>
    <t>I324</t>
  </si>
  <si>
    <t>VIDRIO TRASLUCIDO 4MM</t>
  </si>
  <si>
    <t>I1637</t>
  </si>
  <si>
    <t>MALLA ESLABONADA CAL. 10.5mm x 2-1/4"</t>
  </si>
  <si>
    <t>I1639</t>
  </si>
  <si>
    <t>MALLA NYLON PARA TABLERO DE BALONCESTO</t>
  </si>
  <si>
    <t>017.114</t>
  </si>
  <si>
    <t>SUMINISTRO, TRANSPORTE E INSTALACION PASAMANOS EN TUBERÍA NEGRA DE 2". DOS HILOS H= 1.00 M. PARALES VERTICALES CADA 1.20 METROS. INCLUYE ACCESORIOS DE INSTALACIÓN, EQUIPO DE SOLDADURA, ANCLAJE, PINTURA CON ESMALTE PINTULUX O SIMILAR Y WASH PRIMER. SIN RELLENO</t>
  </si>
  <si>
    <t>I684</t>
  </si>
  <si>
    <t xml:space="preserve">TUBO ACERO AGUA NEGRA PARA CERRAMIENTO  2" - CAL 1,90mm  - TIPO COLMENA O SIMILAR. </t>
  </si>
  <si>
    <t>017.122</t>
  </si>
  <si>
    <t>SUMINISTRO, TRANSPORTE E INSTALACIÓN DE PUERTA EN ALUMINIO Y VIDRIO TEMPLADO 6 MM CON CERRADURA Y MANIJA (HOJA SENCILLA). INCLUYE EL SUMINISTRO DE TODOS LOS ACCESORIOS REQUERIDOS PARA EL CORRECTO MONTAJE.</t>
  </si>
  <si>
    <t>I2003</t>
  </si>
  <si>
    <t>PUERTA EN ALUMINIO Y VIDRIO TEMPLADO 6 MM CON CERRADURA Y MANIJA (HOJA SENCILLA). INCLUYE EL SUMINISTRO DE TODOS LOS ACCESORIOS REQUERIDOS PARA EL CORRECTO MONTAJE.</t>
  </si>
  <si>
    <t>017.128</t>
  </si>
  <si>
    <t>SUMINISTRO, TRANSPORTE E INSTALACION PUERTA CORREDIZA DE TRES NAVES EN CELOSIA DE ALUMINIO ANODIZADO COLOR NATURAL.INCLUYE MARCO EN ALUMINIO, CERRADURA Y EL SUMINISTRO DE TODOS LOS ACCESORIOS REQUERIDOS PARA EL CORRECTO MONTAJE Y FUNCIONAMIENTO.</t>
  </si>
  <si>
    <t>I2424</t>
  </si>
  <si>
    <t>017.129</t>
  </si>
  <si>
    <t>SUMINISTRO, TRANSPORTE E INSTALACIÓN DE PUERTA ENROLLABLE MICROPERFORADA CON PORTACANDADOS Y MANIJA. INCLUYE EL SUMINISTRO DE TODOS LOS ACCESORIOS REQUERIDOS PARA EL CORRECTO MONTAJE Y FUNCIONAMIENTO</t>
  </si>
  <si>
    <t>I2425</t>
  </si>
  <si>
    <t>017.130</t>
  </si>
  <si>
    <t xml:space="preserve">SUMINISTRO, TRANSPORTE E INSTALACION VENTANA EN PERSIANA DE ALUMINIO  ANODIZADO ALN 315 COLOR NATURAL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t>
  </si>
  <si>
    <t>I2426</t>
  </si>
  <si>
    <t>I2562</t>
  </si>
  <si>
    <t>PERFIL TUBULAR RECTANGULAR 100X40x1.5MM X 6.0mm</t>
  </si>
  <si>
    <t>017.140</t>
  </si>
  <si>
    <t>JUNTA DE DILATACIÓN EN NEOPRENO DE 80X80MM PARA PUENTE PEATONAL</t>
  </si>
  <si>
    <t>I2671</t>
  </si>
  <si>
    <t>JUNTA DE DILATACION EN NEOPRENO DE 80x80mm</t>
  </si>
  <si>
    <t>I2672</t>
  </si>
  <si>
    <t>PEGANTE PARA JUNTA NEOPRENO</t>
  </si>
  <si>
    <t>017.141</t>
  </si>
  <si>
    <t>SUMINISTRO, TRANSPORTE E INSTALACIÓN DE LÁMINA MICROPERFORADA SOBRE MARCO METALICO EN TUBO CUADRADO DE 100X50MM</t>
  </si>
  <si>
    <t>I2683</t>
  </si>
  <si>
    <t>LAMINA MICROPERFORADA METALICA 1.0x2.0m CAL18 PERFORACION 6MM - ARQUITECTÓNICA FACHADA</t>
  </si>
  <si>
    <t>I240</t>
  </si>
  <si>
    <t>ANGULO 1-1/2"1-1/2"*3/16"</t>
  </si>
  <si>
    <t>SUMINISTRO E INSTALACIÓN DE DIVISIÓN DE OFICINA PLEGABLE CON VIDRIO DE SEGURIDAD TEMPLADO INCOLORO DE 8MM CON FRANJAS OPALIZADAS, ZÓCALO DE ALUMINIO EN LA PARTE INFERIOR Y SUPERIOR.</t>
  </si>
  <si>
    <t>017.148</t>
  </si>
  <si>
    <t>I2859</t>
  </si>
  <si>
    <t xml:space="preserve">SUMINISTRO E INSTALACIÓN DE DIVISIÓN DE BAÑO CON VIDRIO DE SEGURIDAD TEMPLADO INCOLORO DE 8 MM CON ESTRUCTURA Y RIEL EN ALUMINIO ENCAUCHETADO Y CON TODOS LOS ELEMENTOS DE FIJACION </t>
  </si>
  <si>
    <t>NI016</t>
  </si>
  <si>
    <t xml:space="preserve">PINTURA  ESMALTE ALQUIDICO TIPO PINTULUX 3 EN 1 - O SIMILAR  COLOR SEGÚN DISEÑO </t>
  </si>
  <si>
    <t>I2793</t>
  </si>
  <si>
    <t>ANGULO DE 1" x 1" x 3/16"</t>
  </si>
  <si>
    <t>I2790</t>
  </si>
  <si>
    <t>TUBO GALVANIZADO 3" CAL. 12</t>
  </si>
  <si>
    <t>I987</t>
  </si>
  <si>
    <t>VARILLÓN DE 0,02 X 0,05 X 2,80</t>
  </si>
  <si>
    <t>I1629</t>
  </si>
  <si>
    <t>PERFIL ALUMINIO CON HERRAJES Y EMPAQUES</t>
  </si>
  <si>
    <t>018.013</t>
  </si>
  <si>
    <t>SUMINISTRO TRANSPORTE E INSTALACION DE PUERTA VENTANA EN ALUMINIO-VIDRIO DE 4MM INCLUYE TODOS LOS ELEMENTOS PARA SU CORRECTA INSTALACION</t>
  </si>
  <si>
    <t>019.001</t>
  </si>
  <si>
    <t>SUMINISTRO, TRANSPORTE E INSTALACION ESTUCO Y VINILO 3 MANOS SOBRE MURO INTERIOR (INCLUYE ESTUCO, 1 MANO EN PINTURA TIPO 2  Y DOS MANOS EN PINTURA TIPO 1, FILOS Y DILATACIONES). COLOR SEGÚN DISEÑO POR M2</t>
  </si>
  <si>
    <t>019.011</t>
  </si>
  <si>
    <t>SUMINISTRO, TRANSPORTE E INSTALACION PINTURA EPOXICA ALTA RESISTENCIA CON CATALIZADOR 3 MANOS SOBRE REVOQUE. (INCLUYE 1 MANO EN PINTURA TIPO 2 Y DOS MANOS EN PINTURA EPOXI POLIAMIDA CON CATALIZADOR, FILOS Y DILATACIONES). COLOR SEGÚN DISEÑO.</t>
  </si>
  <si>
    <t>I1000</t>
  </si>
  <si>
    <t>AJUSTADOR PARA DILUSION DE PINTURA EPOXI POLIAMIDA CON CATALIZADOR - TIPO PINTUCO REF. 125290 O SIMILAR</t>
  </si>
  <si>
    <t>I1018</t>
  </si>
  <si>
    <t>PINTURA EPOXI POLIAMIDA CON CATALIZADOR - TIPO PINTUCO REF. 113243 COLOR SEGÚN DISEÑO O SIMILAR</t>
  </si>
  <si>
    <t>019.014</t>
  </si>
  <si>
    <t>SUMINISTRO, TRANSPORTE E INSTALACION ESTUCO Y PINTURA TIPO KORAZA O SIMILAR 3 MANOS FACHADAS (INCLUYE ESTUCO, 1 MANO EN PINTURA TIPO 2 Y DOS MANOS EN PINTURA TIPO KORAZA O SIMILAR, FILOS Y DILATACIONES). COLOR SEGÚN DISEÑO.</t>
  </si>
  <si>
    <t>I1009</t>
  </si>
  <si>
    <t>KORAZA SOL Y LLUVIA - TIPO PINTUCO REF. 2650 SEGÚN COLOR DISEÑO O SIMILAR</t>
  </si>
  <si>
    <t>019.023</t>
  </si>
  <si>
    <t>SUMINISTRO TRANSPORTE E INSTALACION ESTUCO Y 3 MANOS DE PINTURA ACRILTEX PARA BAÑO Y COCINA</t>
  </si>
  <si>
    <t>E104</t>
  </si>
  <si>
    <t>FORMALETA SARDINEL DESDE 0.20 HASTA 0.60 M. DE ALTURA POR 2.00 M. DE LONGITUD</t>
  </si>
  <si>
    <t>SUMINISTRO, TRANSPORTE E INSTALACIÓN DE EMPRADIZACIÓN DE TALUDES Y ZONAS VERDES</t>
  </si>
  <si>
    <t>I372</t>
  </si>
  <si>
    <t>PASTO KIKUYO (CORTADO)</t>
  </si>
  <si>
    <t>I374</t>
  </si>
  <si>
    <t>TIERRA NEGRA</t>
  </si>
  <si>
    <t>021.007</t>
  </si>
  <si>
    <t>SUMINISTRO, TRANSPORTE E INSTALACION JARDINES EXTERIORES (INCLUYE PLANTAS ORNAMENTALES, TIERRA NEGRA Y EMPRADIZACIÓN ).</t>
  </si>
  <si>
    <t>I373</t>
  </si>
  <si>
    <t>PLANTAS ORNAMENTALES VARIAS</t>
  </si>
  <si>
    <t>I169</t>
  </si>
  <si>
    <t>MALLA ESLABONADA 21/4*21/4 *2 MTS</t>
  </si>
  <si>
    <t>021.012</t>
  </si>
  <si>
    <t>SUMINISTRO, TRANSPORTE E INSTALACION CUNETA RECTANGULAR EN CONCRETO 3000 PSI A=0.45 M. H=VARIABLE 0.20 A 0.35  M</t>
  </si>
  <si>
    <t>I424</t>
  </si>
  <si>
    <t>PUNTILLA CON CABEZA 1"</t>
  </si>
  <si>
    <t>I478</t>
  </si>
  <si>
    <t>ANTISOL BLANCO x 20 kg</t>
  </si>
  <si>
    <t>kG</t>
  </si>
  <si>
    <t>021.058</t>
  </si>
  <si>
    <t>SUMINISTRO, TRANSPORTE E INSTALACIÓN PORTERÍA DE MICROFUTBOL CON EXTENSIÓN Y TABLERO PARA BALONCESTO - INCLUYE  ARO Y MALLA BALONCESTO</t>
  </si>
  <si>
    <t>I1648</t>
  </si>
  <si>
    <t>ARO DE BALONCESTO</t>
  </si>
  <si>
    <t>I166</t>
  </si>
  <si>
    <t>LÁMINA GALVANIZADA CAL. 18 (1.22 X 2.44 M).</t>
  </si>
  <si>
    <t>I4</t>
  </si>
  <si>
    <t xml:space="preserve">GRAFIL 5.5 MM </t>
  </si>
  <si>
    <t>021.072</t>
  </si>
  <si>
    <t>SUMINISTRO, TRANSPORTE E INSTALACIÓN PORTERÍA DE MICROFUTBOL</t>
  </si>
  <si>
    <t>021.087</t>
  </si>
  <si>
    <t>SUMINISTRO, TRANSPORTE E INSTALACIÓN DE PROTECTOR DE ARBOL PREFABRICADO 50X50CM</t>
  </si>
  <si>
    <t>I2489</t>
  </si>
  <si>
    <t>PROTECTOR DE ARBOL PREFABRICADO 50x50CM (Inc. Transporte y descargue)</t>
  </si>
  <si>
    <t>021.093</t>
  </si>
  <si>
    <t>SUMINISTRO, TRANSPORTE E INSTALACION DE INDIVIDUOS ARBOREOS HASTA H=1.80M (INCLUYE TIERRA NEGRA)</t>
  </si>
  <si>
    <t>I2525</t>
  </si>
  <si>
    <t>ESPECIES ARBOREAS ALTURA =1.80M</t>
  </si>
  <si>
    <t>021.100</t>
  </si>
  <si>
    <t>SUMINISTRO, TRANSPORTE E INSTALACIÓN DE PLACA EN CONCRETO DE 3000 PSI E=10CM ACABADO CON ENDURECEDOR DE COLORES SEGÚN DISEÑO EN FRANJAS DE ANCHO VARIABLE</t>
  </si>
  <si>
    <t>I2656</t>
  </si>
  <si>
    <t>ENDURECEDOR PARA CONCRETO DE COLOR VARIADO x 25 KG</t>
  </si>
  <si>
    <t>I2657</t>
  </si>
  <si>
    <t>SELLADOR PARA CONCRETO COLOR VARIADO x 5 LTS</t>
  </si>
  <si>
    <t>I2658</t>
  </si>
  <si>
    <t>DESMOLDANTE PARA CONCRETO COLOR VARIADO x 10 KG</t>
  </si>
  <si>
    <t>I494</t>
  </si>
  <si>
    <t>PLASTICO DE PROTECCION CAL. 6</t>
  </si>
  <si>
    <t>I2535</t>
  </si>
  <si>
    <t>GUADUA SOBREBASA DE 3.20M</t>
  </si>
  <si>
    <t>021.103</t>
  </si>
  <si>
    <t>SUMINISTRO, TRANSPORTE E INSTALACION SARDINEL ANCHO = 10 CM H =  ENTRE  17 Y 24 CM  EN CONCRETO 3000 PSI</t>
  </si>
  <si>
    <t>021.106</t>
  </si>
  <si>
    <t>SUMINISTRO, TRANSPORTE E INSTALACIÓN DE CERRAMIENTO DOS(2) MODULOS  EN TUBERÍA GALVANIZADA PARA CERRAMIENTO Ø 3", MALLA ESLABONADA CAL. 10.5mm, Tubo galvanizado  Ø1” c/0.15m, Platina en L 1 1/2”x3/16” Y ANGULO ÁNGULO DE 1”x1”x3/16” PERNO B7 x1/2  ALTURA TOTAL 5M  (INCLUYE CIMENTACIÓN POR TUBO (PILOTE D=35cm L=3.0M, CABEZAL Y PEDESTAL)  , ACERO REFUERZO, PINTURA,MODULO SUPERIOR EN RIOSTRA) segun diseño</t>
  </si>
  <si>
    <t>I2792</t>
  </si>
  <si>
    <t>PLATINA DE ACERO DE 1" x 3/16"</t>
  </si>
  <si>
    <t>I2794</t>
  </si>
  <si>
    <t>ESPARRAGO ROSCADO DE 3/4" X 12" B7</t>
  </si>
  <si>
    <t>021.107</t>
  </si>
  <si>
    <t xml:space="preserve">REPARACIÓN DE CERRAMIENTO EN MALLA ESLABONADA CAL. 12. INCLUYE DESMONTE DE MALLA DAÑADA Y SUMINISTRO DE MALLA ESLABONADA NUEVA CAL 12. Y PINTURA DE POSTES METALICOS CON ESMALTE PINTULUX 3 EN 1. </t>
  </si>
  <si>
    <t>023.002</t>
  </si>
  <si>
    <t>SUMINISTRO, TRANSPORTE E INSTALACION IMPRIMACION CON EMULSION ASFALTICA</t>
  </si>
  <si>
    <t>E4</t>
  </si>
  <si>
    <t>CARROTANQUE IRRIGADOR DE ASFALTO</t>
  </si>
  <si>
    <t>E6</t>
  </si>
  <si>
    <t>COMPRESOR (BARRIDO Y/O SOPLADO DE LA SUPERFICIE PAVIMENTO)</t>
  </si>
  <si>
    <t>023.008</t>
  </si>
  <si>
    <t xml:space="preserve">SUMINISTRO, TRANSPORTE E INSTALACION AFIRMADO PARA ANDENES </t>
  </si>
  <si>
    <t>I20</t>
  </si>
  <si>
    <t>BARRAS CORRUGADAS W60X6M D: 3/8"</t>
  </si>
  <si>
    <t>I9</t>
  </si>
  <si>
    <t xml:space="preserve">MALLA ELECTROSOLDADA M-159  Q-4  5.5 MM 15 X 15 CM. </t>
  </si>
  <si>
    <t>024.169</t>
  </si>
  <si>
    <t>SUMINISTRO, TRANSPORTE E INSTALACIÓN DE CUERPO PARA CÁMARA DE INSPECCIÓN DE 60X60 EN CONCRETO REFORZADO DE 3000 PSI. E=15CM. (INC REFUERZO EN MALLA ELECTROSOLDADA) - NORMA AGUAS DE MANIZALES</t>
  </si>
  <si>
    <t>024.170</t>
  </si>
  <si>
    <t>SUMINISTRO, TRANSPORTE E INSTALACIÓN DE CUERPO PARA CÁMARA DE INSPECCIÓN DE 80X80 EN CONCRETO REFORZADO DE 3000 PSI. E=15CM. (INC REFUERZO EN MALLA ELECTROSOLDADA) - NORMA AGUAS DE MANIZALES</t>
  </si>
  <si>
    <t>024.172</t>
  </si>
  <si>
    <t>SUMINISTRO, TRANSPORTE E INSTALACIÓN DE BASE Y CAÑUELA EN CONCRETO PARA CÁRAMA DE INSPECCIÓN DE 60X60CM. INCLUYE EXCAVACIÓN, AFIRMADO COMPACTADO.</t>
  </si>
  <si>
    <t>024.173</t>
  </si>
  <si>
    <t>SUMINISTRO, TRANSPORTE E INSTALACIÓN DE BASE Y CAÑUELA EN CONCRETO PARA CÁRAMA DE INSPECCIÓN DE 80X80CM</t>
  </si>
  <si>
    <t>024.175</t>
  </si>
  <si>
    <t>SUMINISTRO, TRANSPORTE E INSTALACIÓN DE TAPA EN CONCRETO PARA CÁMARA DE INSPECCIÓN DE 60X60CM. INCLUYE MARCO Y CONTRAMARCO EN ÁNGULO DE 2"X2"X3/16", ACERO DE REFUERZO Y AGARRADERA EN VARILLA.</t>
  </si>
  <si>
    <t>I2580</t>
  </si>
  <si>
    <t>BARRA CORRUGADA DE 5/8" x 6.0M</t>
  </si>
  <si>
    <t>024.176</t>
  </si>
  <si>
    <t>SUMINISTRO, TRANSPORTE E INSTALACIÓN DE TAPA EN CONCRETO PARA CÁMARA DE INSPECCIÓN DE 80X80CM. INCLUYE MARCO Y CONTRAMARCO EN ÁNGULO DE 2"X2"X3/16", ACERO DE REFUERZO Y AGARRADERA EN VARILLA.</t>
  </si>
  <si>
    <t>26A.070</t>
  </si>
  <si>
    <t xml:space="preserve">SUMINISTRO, TRANSPORTE E INSTALACION Y PUESTA EN FUNCIONAMIENTO DE TRANSFORMADOR DE DISTRIBUCION  TRIFASICO AUTROPROTEGIDO DE 15 KVA-DYN5, 60 HZ, 13.2 KV /208/120 VOLTIOS ONAN - USO INTEMPERIE- HOMOLOGADO -ACCESORIOS DE SUJECION -PROTOCOLO DE PRUEBAS.(DPS PRIMARIOS, INTERRUPTOR AUTOMATICO BAJA TENSION  INCORPORADO EN LA CUBA CON PILOTO Y ACCIONAMIENTO EXTERIOR, DPS SECUNDARIOS) </t>
  </si>
  <si>
    <t>I1450</t>
  </si>
  <si>
    <t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t>
  </si>
  <si>
    <t>26A.081</t>
  </si>
  <si>
    <t>SUMINISTRO, TRANSPORTE E INSTALACION RED TRENZADA CABLE CUADRUPLEX 3X2/0+1/0 AUTOSOPORTADO</t>
  </si>
  <si>
    <t>I1173</t>
  </si>
  <si>
    <t>CABLE CUADRUPLEX AUTOSOPORTADOS 90ºC 600V  Nº  3X2/0+1X1/0 CONDUCTOR DE ALUMIIO AISLADO EN POLITILENO RETICULADO (XLP)</t>
  </si>
  <si>
    <t>E77</t>
  </si>
  <si>
    <t>EQUIPO DE PERFORACION (DRENES Y ANCLAJES)</t>
  </si>
  <si>
    <t>027.020</t>
  </si>
  <si>
    <t>SUMINISTRO, TRANSPORTE E INSTALACION DE DRENES HORIZONTALES EN TIERRA CON TUBERÍA Ø 3" SANITARIA PERFORADA CON EQUIPO  MECÁNICO</t>
  </si>
  <si>
    <t>E147</t>
  </si>
  <si>
    <t>COMPRESOR DE AIRE PORTATIL 327 O SIMILAR CON PRESION DE TRABAJO 120 P.S.I Y FLUJO VOLUMETRICO APROXIMADO DE 375CFM</t>
  </si>
  <si>
    <t>E146</t>
  </si>
  <si>
    <t>ANDAMIO TIPO CANASTA PARA PERFORACIONES Y ANCLAJES</t>
  </si>
  <si>
    <t>029.016</t>
  </si>
  <si>
    <t>DEMOLICION PLACA DE CONTRAPISO HASTA E=0.20 M (INCLUYE RETIRO)</t>
  </si>
  <si>
    <t>032.015</t>
  </si>
  <si>
    <t>CORTE MECANIZADO DE ANDEN EN CONCRETO CON DISCO (3,5CM)</t>
  </si>
  <si>
    <t>032.016</t>
  </si>
  <si>
    <t>SUMINISTRO, TRANSPORTE E INSTALACION ANDEN CONCRETO 3000 PSI  E= 0.10M.  ACABADO:  ESCOBIADO</t>
  </si>
  <si>
    <t>LOCALIZACION Y REPLANTEO</t>
  </si>
  <si>
    <t>032.083</t>
  </si>
  <si>
    <t xml:space="preserve">EXCAVACION PARA PILOTES D=&lt;  A 45 CM (0-6)M </t>
  </si>
  <si>
    <t>032.125</t>
  </si>
  <si>
    <t>SUMINISTRO TRANSPORTE E INSTALACION MESON EN GRANITO NATURAL CRISTAL PULIDO Y BRILLADO, PARA INCRUSTAR LAVAMANOS A=0.60M</t>
  </si>
  <si>
    <t>I1630</t>
  </si>
  <si>
    <t>MESON EN GRANITO NATURAL CRISTAL PULIDO Y BRILLADO</t>
  </si>
  <si>
    <t>032.134</t>
  </si>
  <si>
    <t>SUMINISTRO, TRANSPORTE E INSTALACIÓN BARRA DISCAPACITADOS ABATIBLE EN ACERO INOXIDABLE CAL. 18 Ø 1 1/2"</t>
  </si>
  <si>
    <t>I1652</t>
  </si>
  <si>
    <t>BARRA DISCAPACITADOS ABATIBLE EN ACERO INOXIDABLE CAL. 18 Ø 1 1/2", INCLUYE ANCLAJE EN PLATINA DE 1/4</t>
  </si>
  <si>
    <t>032.164</t>
  </si>
  <si>
    <t>SUMINISTRO, TRANSPORTE E INSTALACION DE GRAMA SINTETICA CON FIBRAS DE POLIETILENO MONOFILAMENTADO BICOLOR CON UNA ALTURA DE 50MM, RESISTENETE A RAYOS UV, INCLUYE (CINTA DE UNION, PEGANTE ADHESIVO, DEMARACACION DE COLOR BLANCO, RELLENA CON ARENA FINA LIMPIA DEN 70%, RELLENA CON CAUCHO SBR 30%).</t>
  </si>
  <si>
    <t>I1883</t>
  </si>
  <si>
    <t>GRAMA SINTETICA CON FIBRAS DE POLIETILENO MONOFILAMENTADO BICOLOR CON UNA ALTURA DE 50MM</t>
  </si>
  <si>
    <t>032.331</t>
  </si>
  <si>
    <t>SUMINISTRO, TRANSPORTE E INSTALACIÓN DE MATERIAL GRANULAR (TRITURADO DE 3/4")</t>
  </si>
  <si>
    <t>032.356</t>
  </si>
  <si>
    <t>LAVAMANOS CON ACCESORIOS, GRIFERIA Y MANO DE OBRA DE INSTALACION</t>
  </si>
  <si>
    <t>I2068</t>
  </si>
  <si>
    <t>033.105</t>
  </si>
  <si>
    <t>SUMINISTRO, TRANSPORTE E INSTALACION MALLA ELECTROSOLDADA H-084 R-21 F  4 MM C/.15 X 25M  (INCLUYE ALAMBRE NEGRO, COLOCACIÓN Y TRASLAPO).</t>
  </si>
  <si>
    <t>033.106</t>
  </si>
  <si>
    <t>SUMINISTRO, TRANSPORTE E INSTALACION MALLA ELECTROSOLDADA M-084 Q-2 F  4 MM C/.15M EN AMBOS SENTIDOS (INCLUYE ALAMBRE NEGRO, COLOCACIÓN Y TRASLAPO).</t>
  </si>
  <si>
    <t>033.123</t>
  </si>
  <si>
    <t>SUMINISTRO, TRANSPORTE E INSTALACION MUROS Y PANTALLAS DE CONTENCION CONCRETO REFORZADO DE 4000 PSI  .</t>
  </si>
  <si>
    <t>033.155</t>
  </si>
  <si>
    <t>SUMINISTRO, TRANSPORTE E INSTALACION VIGA AEREA EN CONCRETO 3000 PSI  .</t>
  </si>
  <si>
    <t>033.156</t>
  </si>
  <si>
    <t>SUMINISTRO, TRANSPORTE E INSTALACIÓN DE MATERIAL GRANULAR PARA SUBDRENES Y DRENAJES</t>
  </si>
  <si>
    <t>I1621</t>
  </si>
  <si>
    <t>MATERIAL GRANULAR PARA SUBDREN</t>
  </si>
  <si>
    <t>033.159</t>
  </si>
  <si>
    <t>SUMINISTRO, TRANSPORTE E INSTALACION DE DIVISIONES SANITARIAS EN ACERO INOXIDABLE CAL. 20 SATINADAS, LAMINA CONFORMADO EN PANELES TIPO SANDWICH, COMPUESTA DE 3 PIEZAS BASICAS: PUERTA, PARAL Y TABIQUE (INCLUYE PIEZAS PARA EL EMSANBLE ENTRE SI Y ACCESOSRIOS PARA EL CORRECTO MONTAJE)</t>
  </si>
  <si>
    <t>I1869</t>
  </si>
  <si>
    <t>DIVISIONES SANITARIAS EN ACERO INOXIDABLE CAL. 20 SATINADAS, LAMINA CONFORMADO EN PANELES TIPO SANDWICH, COMPUESTA DE 3 PIEZAS BASICAS: PUERTA, PARAL Y TABIQUE</t>
  </si>
  <si>
    <t>I2466</t>
  </si>
  <si>
    <t>TRANSPORTE E INSTALACION DE MOBILIARIO, JUEGOS, EQUIPOS, OTROS</t>
  </si>
  <si>
    <t>034.005</t>
  </si>
  <si>
    <t>SUMINISTRO, TRANSPORTE E INSTALACIÓN JUEGO INFANTIL TIPO CANCHA MESA 2 PERSONAS, IGUAL O SIMILAR A: MARCA ESTRUCTURAS INFANTILES, REFERENCIA M - CANCHA 001. DIMENSIONES DEL JUEGO LA: 2,50M, A: 1M H: 0,83M (MU 21). INCLUYE DADOS DE ANCLAJE, PERNOS Y DEMÁS ELEMENTOS PARA SU CORRECTA INSTALACION Y FUNCIONAMIENTO.</t>
  </si>
  <si>
    <t>I2448</t>
  </si>
  <si>
    <t>SUMINISTRO  DE JUEGO INFANTIL TIPO CANCHA MESA 2 PERSONAS, IGUAL O SIMILAR A: MARCA ESTRUCTURAS INFANTILES, REFERENCIA M - CANCHA 001. Dimensiones del juego LA: 2,50m, A: 1m H: 0,83m (MU 21) - TODO COSTO</t>
  </si>
  <si>
    <t>034.006</t>
  </si>
  <si>
    <t>SUMINISTRO, TRANSPORTE E INSTALACIÓN CIRCUITO DE CALISTENIA, IGUAL O SIMILAR A: MARCA PARQUES INFANTILES HOLDING KIDS (MU 22). INCLUYE DADOS DE ANCLAJE, PERNOS Y DEMÁS ELEMENTOS PARA SU CORRECTA INSTALACION Y FUNCIONAMIENTO.</t>
  </si>
  <si>
    <t>I2449</t>
  </si>
  <si>
    <t>SUMINISTRO DE  CIRCUITO DE CALISTENIA, IGUAL O SIMILAR A: MARCA PARQUES INFANTILES HOLDING KIDS (MU 22) - TODO COSTO</t>
  </si>
  <si>
    <t>034.008</t>
  </si>
  <si>
    <t>SUMINISTRO, TRANSPORTE E INSTALACIÓN DE MAQUINA PARA GIMNASIO BIOSALUDABLE, IGUAL O SIMILAR A: MARCA PARQUES INFANTILES HOLDING KIDS REFERENCIA TWISTER (MU 24). INCLUYE DADOS DE ANCLAJE, PERNOS Y DEMÁS ELEMENTOS PARA SU CORRECTA INSTALACION Y FUNCIONAMIENTO.</t>
  </si>
  <si>
    <t>I2451</t>
  </si>
  <si>
    <t>SUMINISTRO DE  MAQUINA PARA GIMNASIO BIOSALUDABLE, IGUAL O SIMILAR A: MARCA PARQUES INFANTILES HOLDING KIDS REFERENCIA TWISTER (MU 24)</t>
  </si>
  <si>
    <t>034.009</t>
  </si>
  <si>
    <t>SUMINISTRO, TRANSPORTE E INSTALACIÓN DE MAQUINA PARA GIMNASIO BIOSALUDABLE, IGUAL O SIMILAR A: MARCA PARQUES INFANTILES HOLDING KIDS REFERENCIA SURF/PENDULO (MU 25). INCLUYE DADOS DE ANCLAJE, PERNOS Y DEMÁS ELEMENTOS PARA SU CORRECTA INSTALACION Y FUNCIONAMIENTO.</t>
  </si>
  <si>
    <t>I2452</t>
  </si>
  <si>
    <t>SUMINISTRO DE MAQUINA PARA GIMNASIO BIOSALUDABLE, IGUAL O SIMILAR A: MARCA PARQUES INFANTILES HOLDING KIDS REFERENCIA SURF/PENDULO (MU 25)</t>
  </si>
  <si>
    <t>034.010</t>
  </si>
  <si>
    <t>SUMINISTRO, TRANSPORTE E INSTALACIÓN DE MAQUINA PARA GIMNASIO BIOSALUDABLE, IGUAL O SIMILAR A: MARCA PARQUES INFANTILES HOLDING KIDS REFERENCIA CAMINADOR AEREO (MU 26). INCLUYE DADOS DE ANCLAJE, PERNOS Y DEMÁS ELEMENTOS PARA SU CORRECTA INSTALACION Y FUNCIONAMIENTO.</t>
  </si>
  <si>
    <t>I2453</t>
  </si>
  <si>
    <t>SUMINISTRO DE MAQUINA PARA GIMNASIO BIOSALUDABLE, IGUAL O SIMILAR A: MARCA PARQUES INFANTILES HOLDING KIDS REFERENCIA CAMINADOR AEREO (MU 26)</t>
  </si>
  <si>
    <t>034.011</t>
  </si>
  <si>
    <t>SUMINISTRO, TRANSPORTE E INSTALACIÓN DE MAQUINA PARA GIMNASIO BIOSALUDABLE, IGUAL O SIMILAR A: MARCA PARQUES INFANTILES HOLDING KIDS REFERENCIA BARRAS (MU 27). INCLUYE DADOS DE ANCLAJE, PERNOS Y DEMÁS ELEMENTOS PARA SU CORRECTA INSTALACION Y FUNCIONAMIENTO.</t>
  </si>
  <si>
    <t>I2454</t>
  </si>
  <si>
    <t>SUMINISTRO DE MAQUINA PARA GIMNASIO BIOSALUDABLE, IGUAL O SIMILAR A: MARCA PARQUES INFANTILES HOLDING KIDS REFERENCIA BARRAS (MU 27)</t>
  </si>
  <si>
    <t>034.012</t>
  </si>
  <si>
    <t>SUMINISTRO, TRANSPORTE E INSTALACIÓN DE MAQUINA PARA GIMNASIO BIOSALUDABLE, IGUAL O SIMILAR A: MARCA PARQUES INFANTILES HOLDING KIDS REFERENCIA VOLANTE (MU 28). INCLUYE DADOS DE ANCLAJE, PERNOS Y DEMÁS ELEMENTOS PARA SU CORRECTA INSTALACION Y FUNCIONAMIENTO.</t>
  </si>
  <si>
    <t>I2455</t>
  </si>
  <si>
    <t>SUMINISTRO DE MAQUINA PARA GIMNASIO BIOSALUDABLE, IGUAL O SIMILAR A: MARCA PARQUES INFANTILES HOLDING KIDS REFERENCIA VOLANTE (MU 28)</t>
  </si>
  <si>
    <t>034.051</t>
  </si>
  <si>
    <t>SUMINISTRO TRANSPORTE E INSTALACIÓN DE JUEGO INFANTIL METALICO (SUBE Y BAJA DOBLE)</t>
  </si>
  <si>
    <t>I2719</t>
  </si>
  <si>
    <t>JUEGO INFANTIL METALICO SUBE Y BAJA DOBLE REF. XTENSOR O SIMILAR</t>
  </si>
  <si>
    <t>034.053</t>
  </si>
  <si>
    <t>SUMINISTRO TRANSPORTE E INSTALACIÓN DE JUEGO INFANTIL METALICO GRANDE (INCLUYE  DOS TORRES DE VIGILANCIA,DOS LISADEROS,DOS ESCALERAS DE ACCESO,DOS COLUMPIOS).</t>
  </si>
  <si>
    <t>I2721</t>
  </si>
  <si>
    <t>JUEGO INFANTIL METALICO GRANDE (INCLUYE  DOS TORRES DE VIGILANCIA,DOS LISADEROS,DOS ESCALERAS DE ACCESO,DOS COLUMPIOS).</t>
  </si>
  <si>
    <t>NI014</t>
  </si>
  <si>
    <t>TORNILLO MADERA AVELLANADO IRIZADO 8X1 1/4"</t>
  </si>
  <si>
    <t>035.058</t>
  </si>
  <si>
    <t>SUMINISTRO E INSTALACIÓN DE CANAL EN LAMINA GALVANIZADA CALIBRE 20 D:1,20M PARA CONFORMACIÓN DE LIMA HOYA  MOLDURADA</t>
  </si>
  <si>
    <t>POZO PARA ELEVEVADOR DE 3 NIVELES, EN PERFILERIA, CON CERRAMIENTO EN SUPERBOARD</t>
  </si>
  <si>
    <t>2,3 PUENTE</t>
  </si>
  <si>
    <t>2.3.1</t>
  </si>
  <si>
    <t>2.3.2</t>
  </si>
  <si>
    <t>2.3.3</t>
  </si>
  <si>
    <t>2.3.4</t>
  </si>
  <si>
    <t>2.3.5</t>
  </si>
  <si>
    <t>3.ARQUITECTONICO PISO 1 ACCESO NIVEL NF+0,5 M</t>
  </si>
  <si>
    <t>3.1.MUROS Y ACABADOS INTERIORES</t>
  </si>
  <si>
    <t>3.1.1</t>
  </si>
  <si>
    <t>3.1.2</t>
  </si>
  <si>
    <t>3.1.3</t>
  </si>
  <si>
    <t>3.1.4</t>
  </si>
  <si>
    <t xml:space="preserve">3.2.CARPINTERIA EN ALUMINIO </t>
  </si>
  <si>
    <t>3.2.1</t>
  </si>
  <si>
    <t>3.2.2</t>
  </si>
  <si>
    <t>3.2.3</t>
  </si>
  <si>
    <t>3.2.4</t>
  </si>
  <si>
    <t>3.3.CARPINTERIA METALICA</t>
  </si>
  <si>
    <t>3.3.1</t>
  </si>
  <si>
    <t>3.4.PISOS</t>
  </si>
  <si>
    <t>3.4.1</t>
  </si>
  <si>
    <t>3.4.2</t>
  </si>
  <si>
    <t>3.4.3</t>
  </si>
  <si>
    <t>3.4.4</t>
  </si>
  <si>
    <t>3.4.5</t>
  </si>
  <si>
    <t>3.5.BAÑOS</t>
  </si>
  <si>
    <t>3.5.1</t>
  </si>
  <si>
    <t>3.5.2</t>
  </si>
  <si>
    <t>3.5.3</t>
  </si>
  <si>
    <t xml:space="preserve">3.6.CIELO RASO </t>
  </si>
  <si>
    <t>3.6.1</t>
  </si>
  <si>
    <t>4.ARQUITECTONICO PISO 2 AULAS NIVEL -1  NF -3,8 M</t>
  </si>
  <si>
    <t>4.1.MUROS Y ACABADOS</t>
  </si>
  <si>
    <t>4.1.1</t>
  </si>
  <si>
    <t>4.1.2</t>
  </si>
  <si>
    <t>4.1.3</t>
  </si>
  <si>
    <t>4.1.4</t>
  </si>
  <si>
    <t xml:space="preserve">4.2.CARPINTERIA EN ALUMINIO </t>
  </si>
  <si>
    <t>4.2.1</t>
  </si>
  <si>
    <t>4.2.2</t>
  </si>
  <si>
    <t>4.2.3</t>
  </si>
  <si>
    <t>4.3.CARPINTERIA METALICA</t>
  </si>
  <si>
    <t>4.3.1</t>
  </si>
  <si>
    <t>4.4.PISOS</t>
  </si>
  <si>
    <t>4.4.1</t>
  </si>
  <si>
    <t>4.4.2</t>
  </si>
  <si>
    <t>4.4.3</t>
  </si>
  <si>
    <t>4.4.4</t>
  </si>
  <si>
    <t>4.4.5</t>
  </si>
  <si>
    <t>4.4.6</t>
  </si>
  <si>
    <t>4.5.BAÑOS</t>
  </si>
  <si>
    <t>4.5.1</t>
  </si>
  <si>
    <t>4.5.2</t>
  </si>
  <si>
    <t>4.5.3</t>
  </si>
  <si>
    <t xml:space="preserve">4.6.CIELO RASO </t>
  </si>
  <si>
    <t>4.6.1</t>
  </si>
  <si>
    <t xml:space="preserve">5. ARQUITECTONICO PISO 3 AULAS NIVEL -2  NF -7,65 M </t>
  </si>
  <si>
    <t>5.1.MUROS Y ACABADOS</t>
  </si>
  <si>
    <t>5.1.1</t>
  </si>
  <si>
    <t>5.1.2</t>
  </si>
  <si>
    <t>5.1.3</t>
  </si>
  <si>
    <t>5.1.4</t>
  </si>
  <si>
    <t xml:space="preserve">5.2.CARPINTERIA EN ALUMINIO </t>
  </si>
  <si>
    <t>5.2.1</t>
  </si>
  <si>
    <t>5.2.2</t>
  </si>
  <si>
    <t>5.2.3</t>
  </si>
  <si>
    <t>5.2.4</t>
  </si>
  <si>
    <t>5.2.5</t>
  </si>
  <si>
    <t>5.3.CARPINTERIA METALICA</t>
  </si>
  <si>
    <t>5.3.1</t>
  </si>
  <si>
    <t>5.4.1</t>
  </si>
  <si>
    <t>5.4.2</t>
  </si>
  <si>
    <t>5.4.3</t>
  </si>
  <si>
    <t>5.4.4</t>
  </si>
  <si>
    <t>5.4.5</t>
  </si>
  <si>
    <t>5.4.6</t>
  </si>
  <si>
    <t>5.5.BAÑOS</t>
  </si>
  <si>
    <t>5.5.1</t>
  </si>
  <si>
    <t>5.5.2</t>
  </si>
  <si>
    <t>5.5.3</t>
  </si>
  <si>
    <t>5.5.4</t>
  </si>
  <si>
    <t>5.5.5</t>
  </si>
  <si>
    <t xml:space="preserve">5.6.CIELO RASO </t>
  </si>
  <si>
    <t>5.6.1</t>
  </si>
  <si>
    <t xml:space="preserve">6.ARQUITECTONICO PISO 4 JAC Y COMERCIO NIVEL -3  NF -11,70 M </t>
  </si>
  <si>
    <t>6.1.MUROS Y ACABADOS</t>
  </si>
  <si>
    <t>6.1.1</t>
  </si>
  <si>
    <t>6.1.2</t>
  </si>
  <si>
    <t>6.1.3</t>
  </si>
  <si>
    <t>6.1.4</t>
  </si>
  <si>
    <t xml:space="preserve">6.2.CARPINTERIA EN ALUMINIO </t>
  </si>
  <si>
    <t>6.2.1</t>
  </si>
  <si>
    <t>6.2.2</t>
  </si>
  <si>
    <t>6.2.3</t>
  </si>
  <si>
    <t>6.3.CARPINTERIA METALICA</t>
  </si>
  <si>
    <t>6.3.1</t>
  </si>
  <si>
    <t>6.3.2</t>
  </si>
  <si>
    <t>6.4.PISOS</t>
  </si>
  <si>
    <t>6.4.1</t>
  </si>
  <si>
    <t>6.4.2</t>
  </si>
  <si>
    <t>6.4.3</t>
  </si>
  <si>
    <t>6.4.4</t>
  </si>
  <si>
    <t>6.4.5</t>
  </si>
  <si>
    <t>6.5.BAÑOS</t>
  </si>
  <si>
    <t>6.5.1</t>
  </si>
  <si>
    <t>6.5.2</t>
  </si>
  <si>
    <t>6.5.3</t>
  </si>
  <si>
    <t>6.5.4</t>
  </si>
  <si>
    <t>6.5.5</t>
  </si>
  <si>
    <t>6.5.6</t>
  </si>
  <si>
    <t xml:space="preserve">6.6.CIELO RASO </t>
  </si>
  <si>
    <t>6.6.1</t>
  </si>
  <si>
    <t>7. ACABADO DE FACHADA</t>
  </si>
  <si>
    <t>7.1</t>
  </si>
  <si>
    <t>7.2</t>
  </si>
  <si>
    <t>7.3</t>
  </si>
  <si>
    <t>7.4</t>
  </si>
  <si>
    <t>8. COMPONENTE ESTRUCTURAL</t>
  </si>
  <si>
    <t>8.1.PILOTES</t>
  </si>
  <si>
    <t>8.1.1</t>
  </si>
  <si>
    <t>8.1.2</t>
  </si>
  <si>
    <t>8.1.3</t>
  </si>
  <si>
    <t>8.2.CAISSONS</t>
  </si>
  <si>
    <t>8.2.1</t>
  </si>
  <si>
    <t>8.2.2</t>
  </si>
  <si>
    <t>8.2.3</t>
  </si>
  <si>
    <t>8.2.4</t>
  </si>
  <si>
    <t>8.2.5</t>
  </si>
  <si>
    <t>8.3.ZAPATAS</t>
  </si>
  <si>
    <t>8.3.1</t>
  </si>
  <si>
    <t>8.3.2</t>
  </si>
  <si>
    <t>8.3.3</t>
  </si>
  <si>
    <t>8.4.VIGAS DE CIMENTACIÓN</t>
  </si>
  <si>
    <t>8.4.1</t>
  </si>
  <si>
    <t>8.4.2</t>
  </si>
  <si>
    <t>8.4.3</t>
  </si>
  <si>
    <t>8.5.MUROS DE CONTENCIÓN</t>
  </si>
  <si>
    <t>8.5.1</t>
  </si>
  <si>
    <t>8.5.2</t>
  </si>
  <si>
    <t>8.5.3</t>
  </si>
  <si>
    <t>8.5.4</t>
  </si>
  <si>
    <t>8.5.5</t>
  </si>
  <si>
    <t>8.5.6</t>
  </si>
  <si>
    <t>8.5.7</t>
  </si>
  <si>
    <t>8.6.COLUMNAS</t>
  </si>
  <si>
    <t>8.6.1</t>
  </si>
  <si>
    <t>8.6.2</t>
  </si>
  <si>
    <t>8.7.VIGAS</t>
  </si>
  <si>
    <t>8.7.1</t>
  </si>
  <si>
    <t>8.7.2</t>
  </si>
  <si>
    <t>8.8.LOSAS</t>
  </si>
  <si>
    <t>8.8.1</t>
  </si>
  <si>
    <t>8.8.2</t>
  </si>
  <si>
    <t>8.8.3</t>
  </si>
  <si>
    <t>8.8.4</t>
  </si>
  <si>
    <t>8.9.MACHONES</t>
  </si>
  <si>
    <t>8.9.1</t>
  </si>
  <si>
    <t>8.9.2</t>
  </si>
  <si>
    <t xml:space="preserve">8.10.COLUMNA DE CONFINAMIENTO </t>
  </si>
  <si>
    <t>8.10.1</t>
  </si>
  <si>
    <t>8.10.2</t>
  </si>
  <si>
    <t>9. COMPONENTE ELECTRICO-EDIFICIO</t>
  </si>
  <si>
    <t>9.1</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</si>
  <si>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</si>
  <si>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</si>
  <si>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</si>
  <si>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</si>
  <si>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</si>
  <si>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</si>
  <si>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</si>
  <si>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</si>
  <si>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</si>
  <si>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</si>
  <si>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</si>
  <si>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</si>
  <si>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</si>
  <si>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</si>
  <si>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</si>
  <si>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</si>
  <si>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</si>
  <si>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</si>
  <si>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</si>
  <si>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</si>
  <si>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</si>
  <si>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</si>
  <si>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</si>
  <si>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</si>
  <si>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</si>
  <si>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</si>
  <si>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</si>
  <si>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</si>
  <si>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</si>
  <si>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</si>
  <si>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</si>
  <si>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</si>
  <si>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</si>
  <si>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</si>
  <si>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</si>
  <si>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CE-1</t>
  </si>
  <si>
    <t>10. COMPONENTE HIDROSANITARIO EDIFICIO Y PARQUE</t>
  </si>
  <si>
    <t>10.1.RED ALCANTARILLADO Y ACUEDUCTO</t>
  </si>
  <si>
    <t>10.1.1</t>
  </si>
  <si>
    <t>10.1.2</t>
  </si>
  <si>
    <t>10.1.3</t>
  </si>
  <si>
    <t>10.1.4</t>
  </si>
  <si>
    <t>10.1.5</t>
  </si>
  <si>
    <t>10.1.6</t>
  </si>
  <si>
    <t>10.1.7</t>
  </si>
  <si>
    <t>10.1.8</t>
  </si>
  <si>
    <t>10.1.9</t>
  </si>
  <si>
    <t>10.1.10</t>
  </si>
  <si>
    <t>10.1.11</t>
  </si>
  <si>
    <t>10.1.12</t>
  </si>
  <si>
    <t>10.1.13</t>
  </si>
  <si>
    <t>10.1.14</t>
  </si>
  <si>
    <t>10.1.15</t>
  </si>
  <si>
    <t>10.1.16</t>
  </si>
  <si>
    <t>10.2.RED PLUVIAL</t>
  </si>
  <si>
    <t>10.2.1</t>
  </si>
  <si>
    <t>10.2.2</t>
  </si>
  <si>
    <t>10.2.3</t>
  </si>
  <si>
    <t>10.2.4</t>
  </si>
  <si>
    <t>10.2.5</t>
  </si>
  <si>
    <t>10.2.6</t>
  </si>
  <si>
    <t>10.2.7</t>
  </si>
  <si>
    <t>10.2.8</t>
  </si>
  <si>
    <t>10.2.9</t>
  </si>
  <si>
    <t>10.2.10</t>
  </si>
  <si>
    <t>10.2.11</t>
  </si>
  <si>
    <t>10.2.12</t>
  </si>
  <si>
    <t>10.2.13</t>
  </si>
  <si>
    <t>10.2.14</t>
  </si>
  <si>
    <t>10.3.RED DE ACUEDUCTO</t>
  </si>
  <si>
    <t>10.3.1</t>
  </si>
  <si>
    <t>10.3.2</t>
  </si>
  <si>
    <t>10.3.3</t>
  </si>
  <si>
    <t>10.3.4</t>
  </si>
  <si>
    <t>10.3.5</t>
  </si>
  <si>
    <t>10.3.6</t>
  </si>
  <si>
    <t>10.3.7</t>
  </si>
  <si>
    <t>10.3.8</t>
  </si>
  <si>
    <t>10.4.RED CONTRA INCENDIOS</t>
  </si>
  <si>
    <t>10.4.1</t>
  </si>
  <si>
    <t>10.4.2</t>
  </si>
  <si>
    <t>10.4.3</t>
  </si>
  <si>
    <t>11. COMPONENTE URBANISTICO</t>
  </si>
  <si>
    <t>11.1.1.OBRAS DE URBANISMO</t>
  </si>
  <si>
    <t>11.1</t>
  </si>
  <si>
    <t>11.2</t>
  </si>
  <si>
    <t>11.3</t>
  </si>
  <si>
    <t>11.4</t>
  </si>
  <si>
    <t>11.5</t>
  </si>
  <si>
    <t>11.6</t>
  </si>
  <si>
    <t>11.7</t>
  </si>
  <si>
    <t>11.8</t>
  </si>
  <si>
    <t>11.9</t>
  </si>
  <si>
    <t>11.10</t>
  </si>
  <si>
    <t>11.11</t>
  </si>
  <si>
    <t>11.12</t>
  </si>
  <si>
    <t>11.13</t>
  </si>
  <si>
    <t>11.14</t>
  </si>
  <si>
    <t>11.15</t>
  </si>
  <si>
    <t>11.16</t>
  </si>
  <si>
    <t>11.17</t>
  </si>
  <si>
    <t>11.18</t>
  </si>
  <si>
    <t>11.19</t>
  </si>
  <si>
    <t>11.20</t>
  </si>
  <si>
    <t>11.21</t>
  </si>
  <si>
    <t>11.22</t>
  </si>
  <si>
    <t>11.23</t>
  </si>
  <si>
    <t>11.24</t>
  </si>
  <si>
    <t>11.1.1.CANCHA SINTETICA</t>
  </si>
  <si>
    <t>11.1.1</t>
  </si>
  <si>
    <t>11.1.2</t>
  </si>
  <si>
    <t>11.1.3</t>
  </si>
  <si>
    <t>11.1.4</t>
  </si>
  <si>
    <t>11.1.5</t>
  </si>
  <si>
    <t>11.1.6</t>
  </si>
  <si>
    <t>11.1.7</t>
  </si>
  <si>
    <t>11.1.8</t>
  </si>
  <si>
    <t>11.1.9</t>
  </si>
  <si>
    <t>11.1.10</t>
  </si>
  <si>
    <t>11.1.11</t>
  </si>
  <si>
    <t>11.1.12</t>
  </si>
  <si>
    <t>11.1.13</t>
  </si>
  <si>
    <t>11.1.14</t>
  </si>
  <si>
    <t>11.2.CANCHA MULTIFUNCIONAL</t>
  </si>
  <si>
    <t>11.2.1</t>
  </si>
  <si>
    <t>11.2.2</t>
  </si>
  <si>
    <t>11.2.3</t>
  </si>
  <si>
    <t>11.2.4</t>
  </si>
  <si>
    <t>11.2.5</t>
  </si>
  <si>
    <t>11.2.6</t>
  </si>
  <si>
    <t>11.2.7</t>
  </si>
  <si>
    <t>11.2.8</t>
  </si>
  <si>
    <t>11.2.9</t>
  </si>
  <si>
    <t>11.2.10</t>
  </si>
  <si>
    <t>11.2.11</t>
  </si>
  <si>
    <t>12.CUBIERTA</t>
  </si>
  <si>
    <t>12.1</t>
  </si>
  <si>
    <t>12.2</t>
  </si>
  <si>
    <t>12.3</t>
  </si>
  <si>
    <t>12.4</t>
  </si>
  <si>
    <t>12.6</t>
  </si>
  <si>
    <t>5.4 PISOS</t>
  </si>
  <si>
    <t>SUMINISTRO E INSTALACIÓN DE ALIMENTADOR ELÉCTRICO TRIFÁSICO SIN CANALIZAR EN CABLE DE COBRE N° 6 AWG LSZH (LÍBRE DE HALÓGENOS), INCLUYE: CABLE DE COBRE 4XNº 6 AWG + 1XN° 6T AWG, CÓDIGO DE COLORES Y ACCESORIOS.</t>
  </si>
  <si>
    <t>ANALISIS DEL AIU</t>
  </si>
  <si>
    <t>Valor estimado de la Obra (Costo Directo).</t>
  </si>
  <si>
    <t>Valor</t>
  </si>
  <si>
    <t>Plazo estimado de ejecución.</t>
  </si>
  <si>
    <t>Meses</t>
  </si>
  <si>
    <t>CAPITULO</t>
  </si>
  <si>
    <t>TIPO DE GASTO</t>
  </si>
  <si>
    <t>CANTIDAD.</t>
  </si>
  <si>
    <t>DEDICACION</t>
  </si>
  <si>
    <t>VALOR UNITARIO (mes)</t>
  </si>
  <si>
    <t>FACTOR PRESTACIONAL O FACTOR AIU (PARA INDIRECTOS)</t>
  </si>
  <si>
    <t>SUMA</t>
  </si>
  <si>
    <t>GASTOS GENERALES.</t>
  </si>
  <si>
    <t>MANO DE OBRA Y GASTOS DE OFICINA</t>
  </si>
  <si>
    <t xml:space="preserve">Ingeniero Director </t>
  </si>
  <si>
    <t xml:space="preserve">Ingeniero Residente </t>
  </si>
  <si>
    <t xml:space="preserve">Maestro de Obra </t>
  </si>
  <si>
    <t>Residente de Salud Ocupacional</t>
  </si>
  <si>
    <t>Profesional ambiental</t>
  </si>
  <si>
    <t>Trabajador social</t>
  </si>
  <si>
    <t xml:space="preserve">Almacenista </t>
  </si>
  <si>
    <t>Secretaria</t>
  </si>
  <si>
    <t>Contador</t>
  </si>
  <si>
    <t>Oficina y/o campamento (Incluye Equipo de Oficina, Escritorio, pc, impresora, sillas, papeleria, consumo servicios publicos etc)</t>
  </si>
  <si>
    <t>Mes</t>
  </si>
  <si>
    <t>Plan de Salud ocupacional y seguridad industrial</t>
  </si>
  <si>
    <t>Sistema de gestion ambiental</t>
  </si>
  <si>
    <t>Sistema de gestion de calidad incluye ensayos de laboratorio solicitados por norma</t>
  </si>
  <si>
    <t>Costos financiero</t>
  </si>
  <si>
    <t>GASTOS INDIRECTOS.</t>
  </si>
  <si>
    <t>LEGALIZACION.</t>
  </si>
  <si>
    <t>AIU ITERACION</t>
  </si>
  <si>
    <t>POLIZAS</t>
  </si>
  <si>
    <t>Anticipo</t>
  </si>
  <si>
    <t>%</t>
  </si>
  <si>
    <t>Cumplimiento</t>
  </si>
  <si>
    <t>Estabilidad</t>
  </si>
  <si>
    <t>Prestaciones Sociales</t>
  </si>
  <si>
    <t>Responsabilidad Civil</t>
  </si>
  <si>
    <t>VALLAS Y SEÑALIZACION</t>
  </si>
  <si>
    <t xml:space="preserve">Vallas incluye estructura de fijacion </t>
  </si>
  <si>
    <t>IMPUESTOS Y CONTRIBUCIONES</t>
  </si>
  <si>
    <t xml:space="preserve">Contribuación Especial </t>
  </si>
  <si>
    <t>Estampillas para el bienestar del adulto mayor</t>
  </si>
  <si>
    <t>Estampillas Pro -  Universidades.</t>
  </si>
  <si>
    <t xml:space="preserve">Estampilla pro cultura </t>
  </si>
  <si>
    <t>Estampilla pro justicia familiar</t>
  </si>
  <si>
    <t>Gasto bancarios4x1000 y retiros</t>
  </si>
  <si>
    <t>Industria y Comercio 3,7 x 1.000 sobre valor total</t>
  </si>
  <si>
    <t xml:space="preserve">Tasa pro deporte y recreación </t>
  </si>
  <si>
    <t>TOTAL GASTOS INDIRECTOS DE ADMINISTRACION.</t>
  </si>
  <si>
    <t>UTILIDAD:</t>
  </si>
  <si>
    <t>A.U.</t>
  </si>
  <si>
    <t>NO MOVER</t>
  </si>
  <si>
    <t>GASTOS REEMBOLSABLES PARA COSTOS FIDUCIARIOS (Para manejo del anticipo, requiere presentación de soportes para su pago)</t>
  </si>
  <si>
    <t>Ins C1</t>
  </si>
  <si>
    <t>Ins E43</t>
  </si>
  <si>
    <t>Ins E71</t>
  </si>
  <si>
    <t>Ins E24</t>
  </si>
  <si>
    <t>Ins H2</t>
  </si>
  <si>
    <t>Ins I1565</t>
  </si>
  <si>
    <t>Ins I425</t>
  </si>
  <si>
    <t>Ins I447</t>
  </si>
  <si>
    <t>Ins I986</t>
  </si>
  <si>
    <t>Ins I1558</t>
  </si>
  <si>
    <t>Ins I1559</t>
  </si>
  <si>
    <t>Ins I282</t>
  </si>
  <si>
    <t>Ins C22</t>
  </si>
  <si>
    <t>Ins E141</t>
  </si>
  <si>
    <t>Ins E37</t>
  </si>
  <si>
    <t>Ins I271</t>
  </si>
  <si>
    <t>Ins E27</t>
  </si>
  <si>
    <t>Ins I1564</t>
  </si>
  <si>
    <t>Ins E12</t>
  </si>
  <si>
    <t>Ins E18</t>
  </si>
  <si>
    <t>Ins C44</t>
  </si>
  <si>
    <t>Ins E47</t>
  </si>
  <si>
    <t>Ins I2414</t>
  </si>
  <si>
    <t>Ins E25</t>
  </si>
  <si>
    <t>Ins E21</t>
  </si>
  <si>
    <t>Ins H1</t>
  </si>
  <si>
    <t>Ins C29</t>
  </si>
  <si>
    <t>Ins E111</t>
  </si>
  <si>
    <t>Ins C36</t>
  </si>
  <si>
    <t>Ins E114</t>
  </si>
  <si>
    <t>Ins C23</t>
  </si>
  <si>
    <t>Ins I435</t>
  </si>
  <si>
    <t>Ins I2</t>
  </si>
  <si>
    <t>Ins I241</t>
  </si>
  <si>
    <t>Ins I239</t>
  </si>
  <si>
    <t>Ins I2559</t>
  </si>
  <si>
    <t>Ins I944</t>
  </si>
  <si>
    <t>Ins C9</t>
  </si>
  <si>
    <t>Ins I521</t>
  </si>
  <si>
    <t>Ins I576</t>
  </si>
  <si>
    <t>Ins I614</t>
  </si>
  <si>
    <t>Ins I647</t>
  </si>
  <si>
    <t>Ins I754</t>
  </si>
  <si>
    <t>Ins I795</t>
  </si>
  <si>
    <t>Ins I575</t>
  </si>
  <si>
    <t>Ins I750</t>
  </si>
  <si>
    <t>Ins I794</t>
  </si>
  <si>
    <t>Ins I574</t>
  </si>
  <si>
    <t>Ins I752</t>
  </si>
  <si>
    <t>Ins I825</t>
  </si>
  <si>
    <t>Ins I827</t>
  </si>
  <si>
    <t>Ins I751</t>
  </si>
  <si>
    <t>Ins C16</t>
  </si>
  <si>
    <t>Ins I749</t>
  </si>
  <si>
    <t>Ins I793</t>
  </si>
  <si>
    <t>Ins E1</t>
  </si>
  <si>
    <t>Ins I534</t>
  </si>
  <si>
    <t>Ins I700</t>
  </si>
  <si>
    <t>Ins I701</t>
  </si>
  <si>
    <t>Ins I48</t>
  </si>
  <si>
    <t>Ins I513</t>
  </si>
  <si>
    <t>Ins I731</t>
  </si>
  <si>
    <t>Ins C4</t>
  </si>
  <si>
    <t>Ins I1001</t>
  </si>
  <si>
    <t>Ins I1002</t>
  </si>
  <si>
    <t>Ins I427</t>
  </si>
  <si>
    <t>Ins I404</t>
  </si>
  <si>
    <t>Ins I636</t>
  </si>
  <si>
    <t>Ins E101</t>
  </si>
  <si>
    <t>Ins I966</t>
  </si>
  <si>
    <t>Ins I975</t>
  </si>
  <si>
    <t>Ins I981</t>
  </si>
  <si>
    <t>Ins C2</t>
  </si>
  <si>
    <t>Ins I1912</t>
  </si>
  <si>
    <t>Ins I729</t>
  </si>
  <si>
    <t>Ins I577</t>
  </si>
  <si>
    <t>Ins I730</t>
  </si>
  <si>
    <t>Ins I2334</t>
  </si>
  <si>
    <t>Ins I2335</t>
  </si>
  <si>
    <t>Ins I2662</t>
  </si>
  <si>
    <t>Ins C15</t>
  </si>
  <si>
    <t>Ins I423</t>
  </si>
  <si>
    <t>Ins I515</t>
  </si>
  <si>
    <t>Ins C8</t>
  </si>
  <si>
    <t>Ins I3</t>
  </si>
  <si>
    <t>Ins I5</t>
  </si>
  <si>
    <t>Ins I957</t>
  </si>
  <si>
    <t>Ins I979</t>
  </si>
  <si>
    <t>Ins I976</t>
  </si>
  <si>
    <t>Ins I977</t>
  </si>
  <si>
    <t>Ins I441</t>
  </si>
  <si>
    <t>Ins I990</t>
  </si>
  <si>
    <t>Ins I432</t>
  </si>
  <si>
    <t>Ins E103</t>
  </si>
  <si>
    <t>Ins I8</t>
  </si>
  <si>
    <t>Ins E108</t>
  </si>
  <si>
    <t>Ins E59</t>
  </si>
  <si>
    <t>Ins E9</t>
  </si>
  <si>
    <t>Ins E99</t>
  </si>
  <si>
    <t>Ins I414</t>
  </si>
  <si>
    <t>Ins I439</t>
  </si>
  <si>
    <t>Ins E105</t>
  </si>
  <si>
    <t>Ins I442</t>
  </si>
  <si>
    <t>Ins I443</t>
  </si>
  <si>
    <t>Ins I958</t>
  </si>
  <si>
    <t>Ins I978</t>
  </si>
  <si>
    <t>Ins C18</t>
  </si>
  <si>
    <t>Ins E78</t>
  </si>
  <si>
    <t>Ins I1789</t>
  </si>
  <si>
    <t>Ins I2219</t>
  </si>
  <si>
    <t>Ins E35</t>
  </si>
  <si>
    <t>Ins P8</t>
  </si>
  <si>
    <t>Ins I2428</t>
  </si>
  <si>
    <t>Ins I941</t>
  </si>
  <si>
    <t>Ins C43</t>
  </si>
  <si>
    <t>Ins E60</t>
  </si>
  <si>
    <t>Ins I420</t>
  </si>
  <si>
    <t>Ins I1892</t>
  </si>
  <si>
    <t>Ins I501</t>
  </si>
  <si>
    <t>Ins I545</t>
  </si>
  <si>
    <t>Ins I569</t>
  </si>
  <si>
    <t>Ins I624</t>
  </si>
  <si>
    <t>Ins I803</t>
  </si>
  <si>
    <t>Ins I564</t>
  </si>
  <si>
    <t>Ins I807</t>
  </si>
  <si>
    <t>Ins I528</t>
  </si>
  <si>
    <t>Ins I673</t>
  </si>
  <si>
    <t>Ins I747</t>
  </si>
  <si>
    <t>Ins I532</t>
  </si>
  <si>
    <t>Ins I2582</t>
  </si>
  <si>
    <t>Ins I697</t>
  </si>
  <si>
    <t>Ins I769</t>
  </si>
  <si>
    <t>Ins I554</t>
  </si>
  <si>
    <t>Ins I619</t>
  </si>
  <si>
    <t>Ins I1624</t>
  </si>
  <si>
    <t>Ins I1625</t>
  </si>
  <si>
    <t>Ins I1626</t>
  </si>
  <si>
    <t>Ins I1871</t>
  </si>
  <si>
    <t>Ins I1873</t>
  </si>
  <si>
    <t>Ins I2352</t>
  </si>
  <si>
    <t>Ins I549</t>
  </si>
  <si>
    <t>Ins I1665</t>
  </si>
  <si>
    <t>Ins I2356</t>
  </si>
  <si>
    <t>Ins I2403</t>
  </si>
  <si>
    <t>Ins C13</t>
  </si>
  <si>
    <t>Ins I1179</t>
  </si>
  <si>
    <t>Ins I1189</t>
  </si>
  <si>
    <t>Ins I1469</t>
  </si>
  <si>
    <t>Ins I1394</t>
  </si>
  <si>
    <t>Ins I1403</t>
  </si>
  <si>
    <t>Ins I1293</t>
  </si>
  <si>
    <t>Ins I1314</t>
  </si>
  <si>
    <t>Ins I1110</t>
  </si>
  <si>
    <t>Ins I1147</t>
  </si>
  <si>
    <t>Ins I1490</t>
  </si>
  <si>
    <t>Ins C6</t>
  </si>
  <si>
    <t>Ins I1745</t>
  </si>
  <si>
    <t>Ins I1968</t>
  </si>
  <si>
    <t>Ins I1409</t>
  </si>
  <si>
    <t>Ins I1528</t>
  </si>
  <si>
    <t>Ins I1721</t>
  </si>
  <si>
    <t>Ins I1740</t>
  </si>
  <si>
    <t>Ins I2122</t>
  </si>
  <si>
    <t>Ins I2125</t>
  </si>
  <si>
    <t>Ins I2144</t>
  </si>
  <si>
    <t>Ins I2161</t>
  </si>
  <si>
    <t>Ins I1207</t>
  </si>
  <si>
    <t>Ins I1375</t>
  </si>
  <si>
    <t>Ins I2126</t>
  </si>
  <si>
    <t>Ins I2138</t>
  </si>
  <si>
    <t>Ins I2139</t>
  </si>
  <si>
    <t>Ins I2165</t>
  </si>
  <si>
    <t>Ins I2166</t>
  </si>
  <si>
    <t>Ins I2188</t>
  </si>
  <si>
    <t>Ins I2298</t>
  </si>
  <si>
    <t>Ins E82</t>
  </si>
  <si>
    <t>Ins I1145</t>
  </si>
  <si>
    <t>Ins I2783</t>
  </si>
  <si>
    <t>Ins I1529</t>
  </si>
  <si>
    <t>Ins I1757</t>
  </si>
  <si>
    <t>Ins I1333</t>
  </si>
  <si>
    <t>Ins C34</t>
  </si>
  <si>
    <t>Ins I2806</t>
  </si>
  <si>
    <t>Ins I1290</t>
  </si>
  <si>
    <t>Ins I1761</t>
  </si>
  <si>
    <t>Ins I2807</t>
  </si>
  <si>
    <t>Ins I2812</t>
  </si>
  <si>
    <t>Ins I2809</t>
  </si>
  <si>
    <t>Ins I2137</t>
  </si>
  <si>
    <t>Ins I2080</t>
  </si>
  <si>
    <t>Ins I2970</t>
  </si>
  <si>
    <t>Ins I2282</t>
  </si>
  <si>
    <t>Ins I1697</t>
  </si>
  <si>
    <t>Ins I2962</t>
  </si>
  <si>
    <t>Ins I2964</t>
  </si>
  <si>
    <t>Ins I1196</t>
  </si>
  <si>
    <t>Ins I1470</t>
  </si>
  <si>
    <t>Ins I1463</t>
  </si>
  <si>
    <t>Ins I2976</t>
  </si>
  <si>
    <t>Ins I3045</t>
  </si>
  <si>
    <t>Ins I3046</t>
  </si>
  <si>
    <t>Ins I3040</t>
  </si>
  <si>
    <t>Ins I2952</t>
  </si>
  <si>
    <t>Ins NI004</t>
  </si>
  <si>
    <t>Ins NI005</t>
  </si>
  <si>
    <t>Ins NI006</t>
  </si>
  <si>
    <t>Ins I2953</t>
  </si>
  <si>
    <t>Ins I2954</t>
  </si>
  <si>
    <t>Ins I3041</t>
  </si>
  <si>
    <t>Ins I2956</t>
  </si>
  <si>
    <t>Ins I3042</t>
  </si>
  <si>
    <t>Ins I2957</t>
  </si>
  <si>
    <t>Ins I1732</t>
  </si>
  <si>
    <t>Ins I1733</t>
  </si>
  <si>
    <t>Ins I2830</t>
  </si>
  <si>
    <t>Ins I3047</t>
  </si>
  <si>
    <t>Ins I1736</t>
  </si>
  <si>
    <t>Ins I1737</t>
  </si>
  <si>
    <t>Ins I3048</t>
  </si>
  <si>
    <t>Ins I1692</t>
  </si>
  <si>
    <t>Ins I1693</t>
  </si>
  <si>
    <t>Ins I1694</t>
  </si>
  <si>
    <t>Ins I1695</t>
  </si>
  <si>
    <t>Ins I3080</t>
  </si>
  <si>
    <t>Ins I2102</t>
  </si>
  <si>
    <t>Ins I3081</t>
  </si>
  <si>
    <t>Ins I2791</t>
  </si>
  <si>
    <t>Ins I2659</t>
  </si>
  <si>
    <t>Ins I2903</t>
  </si>
  <si>
    <t>Ins I1273</t>
  </si>
  <si>
    <t>Ins I3082</t>
  </si>
  <si>
    <t>Ins I1372</t>
  </si>
  <si>
    <t>Ins I3083</t>
  </si>
  <si>
    <t>Ins I1352</t>
  </si>
  <si>
    <t>Ins I1268</t>
  </si>
  <si>
    <t>Ins I1271</t>
  </si>
  <si>
    <t>Ins I1148</t>
  </si>
  <si>
    <t>Ins I3084</t>
  </si>
  <si>
    <t>Ins I3085</t>
  </si>
  <si>
    <t>Ins I1204</t>
  </si>
  <si>
    <t>Ins I2093</t>
  </si>
  <si>
    <t>Ins I2275</t>
  </si>
  <si>
    <t>Ins I1231</t>
  </si>
  <si>
    <t>Ins I1180</t>
  </si>
  <si>
    <t>Ins I1461</t>
  </si>
  <si>
    <t>Ins I1209</t>
  </si>
  <si>
    <t>Ins I2895</t>
  </si>
  <si>
    <t>Ins I2996</t>
  </si>
  <si>
    <t>Ins I2997</t>
  </si>
  <si>
    <t>Ins I2317</t>
  </si>
  <si>
    <t>Ins I1129</t>
  </si>
  <si>
    <t>Ins I3117</t>
  </si>
  <si>
    <t>Ins I1443</t>
  </si>
  <si>
    <t>Ins I1458</t>
  </si>
  <si>
    <t>Ins I2106</t>
  </si>
  <si>
    <t>Ins I2128</t>
  </si>
  <si>
    <t>Ins I2135</t>
  </si>
  <si>
    <t>Ins I2140</t>
  </si>
  <si>
    <t>Ins I1431</t>
  </si>
  <si>
    <t>Ins I3118</t>
  </si>
  <si>
    <t>Ins I2115</t>
  </si>
  <si>
    <t>Ins I2163</t>
  </si>
  <si>
    <t>Ins I2164</t>
  </si>
  <si>
    <t>Ins I2323</t>
  </si>
  <si>
    <t>Ins I2328</t>
  </si>
  <si>
    <t>Ins I3119</t>
  </si>
  <si>
    <t>Ins I2897</t>
  </si>
  <si>
    <t>Ins I1407</t>
  </si>
  <si>
    <t>Ins I1724</t>
  </si>
  <si>
    <t>Ins I1739</t>
  </si>
  <si>
    <t>Ins I2119</t>
  </si>
  <si>
    <t>Ins I1137</t>
  </si>
  <si>
    <t>Ins I2325</t>
  </si>
  <si>
    <t>Ins I1205</t>
  </si>
  <si>
    <t>Ins I1430</t>
  </si>
  <si>
    <t>Ins I1473</t>
  </si>
  <si>
    <t>Ins I1489</t>
  </si>
  <si>
    <t>Ins I2905</t>
  </si>
  <si>
    <t>Ins I3106</t>
  </si>
  <si>
    <t>Ins I1496</t>
  </si>
  <si>
    <t>Ins C11</t>
  </si>
  <si>
    <t>Ins I985</t>
  </si>
  <si>
    <t>Ins I3131</t>
  </si>
  <si>
    <t>Ins I405</t>
  </si>
  <si>
    <t>Ins I2437</t>
  </si>
  <si>
    <t>Ins E19</t>
  </si>
  <si>
    <t>Ins I2549</t>
  </si>
  <si>
    <t>Ins I2550</t>
  </si>
  <si>
    <t>Ins C12</t>
  </si>
  <si>
    <t>Ins I1008</t>
  </si>
  <si>
    <t>Ins I1021</t>
  </si>
  <si>
    <t>Ins I326</t>
  </si>
  <si>
    <t>Ins I330</t>
  </si>
  <si>
    <t>Ins I2496</t>
  </si>
  <si>
    <t>Ins I334</t>
  </si>
  <si>
    <t>Ins I2494</t>
  </si>
  <si>
    <t>Ins I341</t>
  </si>
  <si>
    <t>Ins I342</t>
  </si>
  <si>
    <t>Ins I343</t>
  </si>
  <si>
    <t>Ins I344</t>
  </si>
  <si>
    <t>Ins I2493</t>
  </si>
  <si>
    <t>Ins I1043</t>
  </si>
  <si>
    <t>Ins I2715</t>
  </si>
  <si>
    <t>Ins I418</t>
  </si>
  <si>
    <t>Ins I49</t>
  </si>
  <si>
    <t>Ins I2417</t>
  </si>
  <si>
    <t>Ins I399</t>
  </si>
  <si>
    <t>Ins E8</t>
  </si>
  <si>
    <t>Ins I3006</t>
  </si>
  <si>
    <t>Ins I2433</t>
  </si>
  <si>
    <t>Ins I144</t>
  </si>
  <si>
    <t>Ins I218</t>
  </si>
  <si>
    <t>Ins C45</t>
  </si>
  <si>
    <t>Ins I1022</t>
  </si>
  <si>
    <t>Ins I1023</t>
  </si>
  <si>
    <t>Ins I1787</t>
  </si>
  <si>
    <t>Ins I1866</t>
  </si>
  <si>
    <t>Ins I295</t>
  </si>
  <si>
    <t>Ins I684</t>
  </si>
  <si>
    <t>Ins I2003</t>
  </si>
  <si>
    <t>Ins I2424</t>
  </si>
  <si>
    <t>Ins I2425</t>
  </si>
  <si>
    <t>Ins I2426</t>
  </si>
  <si>
    <t>Ins I2671</t>
  </si>
  <si>
    <t>Ins I2672</t>
  </si>
  <si>
    <t>Ins I2683</t>
  </si>
  <si>
    <t>Ins I2562</t>
  </si>
  <si>
    <t>Ins I437</t>
  </si>
  <si>
    <t>Ins I240</t>
  </si>
  <si>
    <t>Ins AB20</t>
  </si>
  <si>
    <t>Ins I2859</t>
  </si>
  <si>
    <t>Ins I1629</t>
  </si>
  <si>
    <t>Ins I324</t>
  </si>
  <si>
    <t>Ins C3</t>
  </si>
  <si>
    <t>Ins I1004</t>
  </si>
  <si>
    <t>Ins I417</t>
  </si>
  <si>
    <t>Ins I1000</t>
  </si>
  <si>
    <t>Ins I1018</t>
  </si>
  <si>
    <t>Ins I1003</t>
  </si>
  <si>
    <t>Ins I1009</t>
  </si>
  <si>
    <t>Ins I1632</t>
  </si>
  <si>
    <t>Ins I372</t>
  </si>
  <si>
    <t>Ins I374</t>
  </si>
  <si>
    <t>Ins I373</t>
  </si>
  <si>
    <t>Ins E104</t>
  </si>
  <si>
    <t>Ins I422</t>
  </si>
  <si>
    <t>Ins I1014</t>
  </si>
  <si>
    <t>Ins I1036</t>
  </si>
  <si>
    <t>Ins I1637</t>
  </si>
  <si>
    <t>Ins I1639</t>
  </si>
  <si>
    <t>Ins I1648</t>
  </si>
  <si>
    <t>Ins I166</t>
  </si>
  <si>
    <t>Ins I327</t>
  </si>
  <si>
    <t>Ins I4</t>
  </si>
  <si>
    <t>Ins I936</t>
  </si>
  <si>
    <t>Ins I2489</t>
  </si>
  <si>
    <t>Ins I32</t>
  </si>
  <si>
    <t>Ins I2525</t>
  </si>
  <si>
    <t>Ins I2656</t>
  </si>
  <si>
    <t>Ins I2657</t>
  </si>
  <si>
    <t>Ins I2658</t>
  </si>
  <si>
    <t>Ins I494</t>
  </si>
  <si>
    <t>Ins I2535</t>
  </si>
  <si>
    <t>Ins I424</t>
  </si>
  <si>
    <t>Ins I478</t>
  </si>
  <si>
    <t>Ins E135</t>
  </si>
  <si>
    <t>Ins NI016</t>
  </si>
  <si>
    <t>Ins I2793</t>
  </si>
  <si>
    <t>Ins I2790</t>
  </si>
  <si>
    <t>Ins I276</t>
  </si>
  <si>
    <t>Ins I2792</t>
  </si>
  <si>
    <t>Ins I2794</t>
  </si>
  <si>
    <t>Ins I169</t>
  </si>
  <si>
    <t>Ins I243</t>
  </si>
  <si>
    <t>Ins E4</t>
  </si>
  <si>
    <t>Ins E6</t>
  </si>
  <si>
    <t>Ins I367</t>
  </si>
  <si>
    <t>Ins I50</t>
  </si>
  <si>
    <t>Ins I987</t>
  </si>
  <si>
    <t>Ins I9</t>
  </si>
  <si>
    <t>Ins AB5</t>
  </si>
  <si>
    <t>Ins I20</t>
  </si>
  <si>
    <t>Ins I2580</t>
  </si>
  <si>
    <t>Ins C35</t>
  </si>
  <si>
    <t>Ins E13</t>
  </si>
  <si>
    <t>Ins I1450</t>
  </si>
  <si>
    <t>Ins I1173</t>
  </si>
  <si>
    <t>Ins E77</t>
  </si>
  <si>
    <t>Ins E147</t>
  </si>
  <si>
    <t>Ins E146</t>
  </si>
  <si>
    <t>Ins I753</t>
  </si>
  <si>
    <t>Ins E7</t>
  </si>
  <si>
    <t>Ins E29</t>
  </si>
  <si>
    <t>Ins I1561</t>
  </si>
  <si>
    <t>Ins I956</t>
  </si>
  <si>
    <t>Ins I1630</t>
  </si>
  <si>
    <t>Ins I1652</t>
  </si>
  <si>
    <t>Ins I1883</t>
  </si>
  <si>
    <t>Ins I34</t>
  </si>
  <si>
    <t>Ins I2068</t>
  </si>
  <si>
    <t>Ins I6</t>
  </si>
  <si>
    <t>Ins E109</t>
  </si>
  <si>
    <t>Ins I989</t>
  </si>
  <si>
    <t>Ins E110</t>
  </si>
  <si>
    <t>Ins I1621</t>
  </si>
  <si>
    <t>Ins I1869</t>
  </si>
  <si>
    <t>Ins I2466</t>
  </si>
  <si>
    <t>Ins I2448</t>
  </si>
  <si>
    <t>Ins I2449</t>
  </si>
  <si>
    <t>Ins I2451</t>
  </si>
  <si>
    <t>Ins I2452</t>
  </si>
  <si>
    <t>Ins I2453</t>
  </si>
  <si>
    <t>Ins I2454</t>
  </si>
  <si>
    <t>Ins I2455</t>
  </si>
  <si>
    <t>Ins I2719</t>
  </si>
  <si>
    <t>Ins I2721</t>
  </si>
  <si>
    <t>Ins I1557</t>
  </si>
  <si>
    <t>Ins NI014</t>
  </si>
  <si>
    <t>Ins I167</t>
  </si>
  <si>
    <t>Elaboró</t>
  </si>
  <si>
    <t>Ingeniero Juan Jose Gomez Gomez</t>
  </si>
  <si>
    <t>Revisó</t>
  </si>
  <si>
    <t>Ingeniero Fernando Gomez Echeverry</t>
  </si>
  <si>
    <t>SUMINISTRO, TRANSPORTE E INSTALACION DE INDIVIDUOS ARBORESOS HASTA H=1.80M (INCLUYE TIERRA NEGRA)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</si>
</sst>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4" formatCode="_-&quot;$&quot;\ * #,##0.00_-;\-&quot;$&quot;\ * #,##0.00_-;_-&quot;$&quot;\ * &quot;-&quot;??_-;_-@_-"/>
    <numFmt numFmtId="164" formatCode="#,##0.00000"/>
    <numFmt numFmtId="165" formatCode="_ * #,##0.00_ ;_ * \-#,##0.00_ ;_ * &quot;-&quot;??_ ;_ @_ "/>
    <numFmt numFmtId="166" formatCode="_ * #,##0_ ;_ * \-#,##0_ ;_ * &quot;-&quot;??_ ;_ @_ "/>
    <numFmt numFmtId="168" formatCode="0#.00\ \L\t"/>
    <numFmt numFmtId="169" formatCode="_-[$$-240A]\ * #,##0.00_ ;_-[$$-240A]\ * \-#,##0.00\ ;_-[$$-240A]\ * &quot;-&quot;??_ ;_-@_ "/>
    <numFmt numFmtId="170" formatCode="_ [$$-240A]\ * #,##0.00_ ;_ [$$-240A]\ * \-#,##0.00_ ;_ [$$-240A]\ * &quot;-&quot;??_ ;_ @_ "/>
    <numFmt numFmtId="171" formatCode="_([$$-240A]\ * #,##0_);_([$$-240A]\ * \(#,##0\);_([$$-240A]\ * &quot;-&quot;??_);_(@_)"/>
    <numFmt numFmtId="172" formatCode="_-* #,##0.00\ &quot;Pts&quot;_-;\-* #,##0.00\ &quot;Pts&quot;_-;_-* &quot;-&quot;??\ &quot;Pts&quot;_-;_-@_-"/>
    <numFmt numFmtId="173" formatCode="_([$$-240A]\ * #,##0.00_);_([$$-240A]\ * \(#,##0.00\);_([$$-240A]\ * &quot;-&quot;??_);_(@_)"/>
    <numFmt numFmtId="174" formatCode="_-[$$-240A]* #,##0.00_-;\-[$$-240A]* #,##0.00_-;_-[$$-240A]* &quot;-&quot;??_-;_-@_-"/>
    <numFmt numFmtId="175" formatCode="_-[$$-240A]* #,##0_-;\-[$$-240A]* #,##0_-;_-[$$-240A]* &quot;-&quot;??_-;_-@_-"/>
    <numFmt numFmtId="176" formatCode="_ &quot;$&quot;\ * #,##0_ ;_ &quot;$&quot;\ * \-#,##0_ ;_ &quot;$&quot;\ * &quot;-&quot;_ ;_ @_ "/>
    <numFmt numFmtId="177" formatCode="&quot;$&quot;\ #,##0"/>
    <numFmt numFmtId="178" formatCode="_ &quot;$&quot;\ * #,##0.00_ ;_ &quot;$&quot;\ * \-#,##0.00_ ;_ &quot;$&quot;\ * &quot;-&quot;??_ ;_ @_ "/>
    <numFmt numFmtId="179" formatCode="&quot;$&quot;\ #,##0_);\(&quot;$&quot;\ #,##0\)"/>
    <numFmt numFmtId="180" formatCode="#,##0.0"/>
    <numFmt numFmtId="181" formatCode="0.000"/>
    <numFmt numFmtId="182" formatCode="_-* #,##0\ _€_-;\-* #,##0\ _€_-;_-* &quot;-&quot;\ _€_-;_-@_-"/>
    <numFmt numFmtId="183" formatCode="0.0000"/>
    <numFmt numFmtId="186" formatCode="_-&quot;$&quot;\ * #,##0_-;\-&quot;$&quot;\ * #,##0_-;_-&quot;$&quot;\ * &quot;-&quot;??_-;_-@_-"/>
    <numFmt numFmtId="187" formatCode="&quot;$&quot;\ #,##0.00"/>
    <numFmt numFmtId="188" formatCode="_-[$$-240A]\ * #,##0.00_-;\-[$$-240A]\ * #,##0.00_-;_-[$$-240A]\ * &quot;-&quot;??_-;_-@_-"/>
  </numFmts>
  <fonts count="24" x14ac:knownFonts="1">
    <font>
      <sz val="11"/>
      <color theme="1"/>
      <name val="Calibri"/>
      <family val="2"/>
      <scheme val="minor"/>
    </font>
    <font>
      <sz val="11"/>
      <color theme="1"/>
      <name val="Calibri"/>
      <family val="2"/>
      <scheme val="minor"/>
    </font>
    <font>
      <sz val="11"/>
      <name val="Arial Narrow"/>
      <family val="2"/>
    </font>
    <font>
      <sz val="12"/>
      <name val="Arial Narrow"/>
      <family val="2"/>
    </font>
    <font>
      <sz val="10"/>
      <name val="Arial"/>
      <family val="2"/>
    </font>
    <font>
      <sz val="11"/>
      <name val="Arial"/>
      <family val="2"/>
    </font>
    <font>
      <sz val="10"/>
      <name val="Arial Narrow"/>
      <family val="2"/>
    </font>
    <font>
      <b/>
      <sz val="11"/>
      <name val="Arial"/>
      <family val="2"/>
    </font>
    <font>
      <sz val="8"/>
      <name val="Arial Narrow"/>
      <family val="2"/>
    </font>
    <font>
      <b/>
      <sz val="14"/>
      <name val="Arial Narrow"/>
      <family val="2"/>
    </font>
    <font>
      <b/>
      <sz val="12"/>
      <name val="Arial Narrow"/>
      <family val="2"/>
    </font>
    <font>
      <b/>
      <u/>
      <sz val="11"/>
      <name val="Arial"/>
      <family val="2"/>
    </font>
    <font>
      <sz val="8"/>
      <name val="Arial"/>
      <family val="2"/>
      <charset val="1"/>
    </font>
    <font>
      <b/>
      <sz val="8"/>
      <name val="Arial"/>
      <family val="2"/>
      <charset val="1"/>
    </font>
    <font>
      <sz val="9"/>
      <name val="Arial Narrow"/>
      <family val="2"/>
    </font>
    <font>
      <b/>
      <sz val="9"/>
      <name val="Arial"/>
      <family val="2"/>
    </font>
    <font>
      <b/>
      <sz val="14"/>
      <name val="Arial"/>
      <family val="2"/>
    </font>
    <font>
      <sz val="14"/>
      <name val="Arial"/>
      <family val="2"/>
    </font>
    <font>
      <b/>
      <sz val="10"/>
      <name val="Arial"/>
      <family val="2"/>
    </font>
    <font>
      <u/>
      <sz val="10"/>
      <color theme="10"/>
      <name val="Arial"/>
      <family val="2"/>
    </font>
    <font>
      <b/>
      <sz val="16"/>
      <name val="Arial"/>
      <family val="2"/>
    </font>
    <font>
      <b/>
      <sz val="10"/>
      <color theme="0"/>
      <name val="Arial"/>
      <family val="2"/>
    </font>
    <font>
      <b/>
      <sz val="10"/>
      <color theme="1" tint="0.499984740745262"/>
      <name val="Arial"/>
      <family val="2"/>
    </font>
    <font>
      <b/>
      <u val="singleAccounting"/>
      <sz val="11"/>
      <color rgb="FFFF0000"/>
      <name val="Arial"/>
      <family val="2"/>
    </font>
  </fonts>
  <fills count="14">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rgb="FFFFC00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indexed="22"/>
        <bgColor indexed="64"/>
      </patternFill>
    </fill>
    <fill>
      <patternFill patternType="solid">
        <fgColor rgb="FFFFFF99"/>
        <bgColor indexed="64"/>
      </patternFill>
    </fill>
    <fill>
      <patternFill patternType="solid">
        <fgColor theme="3"/>
        <bgColor indexed="64"/>
      </patternFill>
    </fill>
    <fill>
      <patternFill patternType="solid">
        <fgColor theme="0" tint="-4.9989318521683403E-2"/>
        <bgColor indexed="64"/>
      </patternFill>
    </fill>
  </fills>
  <borders count="56">
    <border>
      <left/>
      <right/>
      <top/>
      <bottom/>
      <diagonal/>
    </border>
    <border>
      <left/>
      <right style="double">
        <color auto="1"/>
      </right>
      <top/>
      <bottom style="double">
        <color auto="1"/>
      </bottom>
      <diagonal/>
    </border>
    <border>
      <left/>
      <right/>
      <top/>
      <bottom style="double">
        <color auto="1"/>
      </bottom>
      <diagonal/>
    </border>
    <border>
      <left style="double">
        <color auto="1"/>
      </left>
      <right/>
      <top/>
      <bottom style="double">
        <color auto="1"/>
      </bottom>
      <diagonal/>
    </border>
    <border>
      <left/>
      <right style="double">
        <color indexed="64"/>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double">
        <color indexed="64"/>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auto="1"/>
      </left>
      <right style="thin">
        <color auto="1"/>
      </right>
      <top/>
      <bottom style="thin">
        <color auto="1"/>
      </bottom>
      <diagonal/>
    </border>
    <border>
      <left/>
      <right style="medium">
        <color indexed="64"/>
      </right>
      <top style="medium">
        <color indexed="64"/>
      </top>
      <bottom style="thin">
        <color auto="1"/>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auto="1"/>
      </left>
      <right style="medium">
        <color indexed="64"/>
      </right>
      <top style="medium">
        <color indexed="64"/>
      </top>
      <bottom style="thin">
        <color auto="1"/>
      </bottom>
      <diagonal/>
    </border>
    <border>
      <left/>
      <right style="thin">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top/>
      <bottom/>
      <diagonal/>
    </border>
    <border>
      <left style="thin">
        <color auto="1"/>
      </left>
      <right style="thin">
        <color auto="1"/>
      </right>
      <top style="medium">
        <color indexed="64"/>
      </top>
      <bottom style="thin">
        <color auto="1"/>
      </bottom>
      <diagonal/>
    </border>
    <border>
      <left style="medium">
        <color indexed="64"/>
      </left>
      <right style="thin">
        <color auto="1"/>
      </right>
      <top style="medium">
        <color indexed="64"/>
      </top>
      <bottom style="thin">
        <color auto="1"/>
      </bottom>
      <diagonal/>
    </border>
    <border>
      <left/>
      <right style="medium">
        <color indexed="64"/>
      </right>
      <top style="thin">
        <color indexed="64"/>
      </top>
      <bottom style="medium">
        <color indexed="64"/>
      </bottom>
      <diagonal/>
    </border>
    <border>
      <left/>
      <right style="medium">
        <color indexed="64"/>
      </right>
      <top style="thin">
        <color auto="1"/>
      </top>
      <bottom style="thin">
        <color auto="1"/>
      </bottom>
      <diagonal/>
    </border>
    <border>
      <left/>
      <right/>
      <top style="thin">
        <color auto="1"/>
      </top>
      <bottom style="thin">
        <color auto="1"/>
      </bottom>
      <diagonal/>
    </border>
    <border>
      <left style="medium">
        <color indexed="64"/>
      </left>
      <right/>
      <top style="thin">
        <color indexed="64"/>
      </top>
      <bottom style="thin">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dotted">
        <color indexed="64"/>
      </left>
      <right style="dotted">
        <color indexed="64"/>
      </right>
      <top/>
      <bottom/>
      <diagonal/>
    </border>
    <border>
      <left style="hair">
        <color indexed="64"/>
      </left>
      <right style="hair">
        <color indexed="64"/>
      </right>
      <top style="hair">
        <color indexed="64"/>
      </top>
      <bottom style="hair">
        <color indexed="64"/>
      </bottom>
      <diagonal/>
    </border>
    <border>
      <left/>
      <right style="double">
        <color indexed="64"/>
      </right>
      <top style="double">
        <color indexed="64"/>
      </top>
      <bottom/>
      <diagonal/>
    </border>
    <border>
      <left/>
      <right/>
      <top style="double">
        <color auto="1"/>
      </top>
      <bottom/>
      <diagonal/>
    </border>
    <border>
      <left style="double">
        <color indexed="64"/>
      </left>
      <right/>
      <top style="double">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diagonal/>
    </border>
    <border>
      <left/>
      <right style="medium">
        <color indexed="64"/>
      </right>
      <top/>
      <bottom/>
      <diagonal/>
    </border>
  </borders>
  <cellStyleXfs count="24">
    <xf numFmtId="0" fontId="0" fillId="0" borderId="0"/>
    <xf numFmtId="44" fontId="1" fillId="0" borderId="0" applyFont="0" applyFill="0" applyBorder="0" applyAlignment="0" applyProtection="0"/>
    <xf numFmtId="0" fontId="1" fillId="0" borderId="0"/>
    <xf numFmtId="165" fontId="4" fillId="0" borderId="0" applyFont="0" applyFill="0" applyBorder="0" applyAlignment="0" applyProtection="0"/>
    <xf numFmtId="0" fontId="4" fillId="0" borderId="0"/>
    <xf numFmtId="0" fontId="1" fillId="0" borderId="0"/>
    <xf numFmtId="0" fontId="4" fillId="0" borderId="0"/>
    <xf numFmtId="9" fontId="4" fillId="0" borderId="0" applyFont="0" applyFill="0" applyBorder="0" applyAlignment="0" applyProtection="0"/>
    <xf numFmtId="168" fontId="4"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0" fontId="4" fillId="0" borderId="0"/>
    <xf numFmtId="176" fontId="4" fillId="0" borderId="0" applyFont="0" applyFill="0" applyBorder="0" applyAlignment="0" applyProtection="0"/>
    <xf numFmtId="178" fontId="4" fillId="0" borderId="0" applyFont="0" applyFill="0" applyBorder="0" applyAlignment="0" applyProtection="0"/>
    <xf numFmtId="44" fontId="4" fillId="0" borderId="0" applyFont="0" applyFill="0" applyBorder="0" applyAlignment="0" applyProtection="0"/>
    <xf numFmtId="182" fontId="4" fillId="0" borderId="0" applyFont="0" applyFill="0" applyBorder="0" applyAlignment="0" applyProtection="0"/>
    <xf numFmtId="0" fontId="19" fillId="0" borderId="0" applyNumberFormat="0" applyFill="0" applyBorder="0" applyAlignment="0" applyProtection="0"/>
    <xf numFmtId="0" fontId="4" fillId="0" borderId="0"/>
    <xf numFmtId="0" fontId="4" fillId="0" borderId="0"/>
    <xf numFmtId="44" fontId="1" fillId="0" borderId="0" applyFont="0" applyFill="0" applyBorder="0" applyAlignment="0" applyProtection="0"/>
    <xf numFmtId="9" fontId="4" fillId="0" borderId="0" applyFont="0" applyFill="0" applyBorder="0" applyAlignment="0" applyProtection="0"/>
    <xf numFmtId="0" fontId="1" fillId="0" borderId="0"/>
    <xf numFmtId="0" fontId="1" fillId="0" borderId="0"/>
  </cellStyleXfs>
  <cellXfs count="272">
    <xf numFmtId="0" fontId="0" fillId="0" borderId="0" xfId="0"/>
    <xf numFmtId="0" fontId="2" fillId="0" borderId="0" xfId="2" applyFont="1"/>
    <xf numFmtId="164" fontId="2" fillId="0" borderId="0" xfId="2" applyNumberFormat="1" applyFont="1"/>
    <xf numFmtId="0" fontId="2" fillId="0" borderId="0" xfId="2" applyFont="1" applyAlignment="1">
      <alignment horizontal="justify"/>
    </xf>
    <xf numFmtId="0" fontId="3" fillId="0" borderId="0" xfId="2" applyFont="1"/>
    <xf numFmtId="164" fontId="3" fillId="0" borderId="0" xfId="2" applyNumberFormat="1" applyFont="1"/>
    <xf numFmtId="0" fontId="3" fillId="0" borderId="0" xfId="2" applyFont="1" applyAlignment="1">
      <alignment horizontal="justify"/>
    </xf>
    <xf numFmtId="0" fontId="3" fillId="0" borderId="1" xfId="2" applyFont="1" applyBorder="1"/>
    <xf numFmtId="0" fontId="3" fillId="0" borderId="2" xfId="2" applyFont="1" applyBorder="1"/>
    <xf numFmtId="164" fontId="3" fillId="0" borderId="2" xfId="2" applyNumberFormat="1" applyFont="1" applyBorder="1"/>
    <xf numFmtId="166" fontId="3" fillId="0" borderId="2" xfId="3" applyNumberFormat="1" applyFont="1" applyBorder="1" applyAlignment="1">
      <alignment horizontal="justify"/>
    </xf>
    <xf numFmtId="0" fontId="3" fillId="0" borderId="3" xfId="4" applyFont="1" applyBorder="1"/>
    <xf numFmtId="0" fontId="3" fillId="0" borderId="4" xfId="2" applyFont="1" applyBorder="1"/>
    <xf numFmtId="0" fontId="5" fillId="0" borderId="7" xfId="6" applyFont="1" applyBorder="1" applyAlignment="1">
      <alignment horizontal="justify" vertical="center" wrapText="1"/>
    </xf>
    <xf numFmtId="0" fontId="5" fillId="0" borderId="8" xfId="6" applyFont="1" applyBorder="1" applyAlignment="1">
      <alignment vertical="center" wrapText="1"/>
    </xf>
    <xf numFmtId="0" fontId="5" fillId="0" borderId="9" xfId="6" applyFont="1" applyBorder="1" applyAlignment="1">
      <alignment vertical="center" wrapText="1"/>
    </xf>
    <xf numFmtId="0" fontId="3" fillId="0" borderId="10" xfId="2" applyFont="1" applyBorder="1"/>
    <xf numFmtId="0" fontId="6" fillId="0" borderId="0" xfId="4" applyFont="1"/>
    <xf numFmtId="0" fontId="3" fillId="0" borderId="0" xfId="4" applyFont="1"/>
    <xf numFmtId="0" fontId="3" fillId="0" borderId="4" xfId="4" applyFont="1" applyBorder="1"/>
    <xf numFmtId="169" fontId="7" fillId="4" borderId="12" xfId="8" applyNumberFormat="1" applyFont="1" applyFill="1" applyBorder="1" applyAlignment="1">
      <alignment horizontal="center" vertical="center"/>
    </xf>
    <xf numFmtId="0" fontId="3" fillId="0" borderId="10" xfId="4" applyFont="1" applyBorder="1"/>
    <xf numFmtId="0" fontId="8" fillId="0" borderId="0" xfId="4" applyFont="1"/>
    <xf numFmtId="170" fontId="3" fillId="0" borderId="4" xfId="4" applyNumberFormat="1" applyFont="1" applyBorder="1"/>
    <xf numFmtId="169" fontId="7" fillId="4" borderId="16" xfId="8" applyNumberFormat="1" applyFont="1" applyFill="1" applyBorder="1" applyAlignment="1">
      <alignment horizontal="center" vertical="center"/>
    </xf>
    <xf numFmtId="171" fontId="3" fillId="0" borderId="4" xfId="4" applyNumberFormat="1" applyFont="1" applyBorder="1"/>
    <xf numFmtId="0" fontId="7" fillId="0" borderId="20" xfId="9" applyFont="1" applyBorder="1" applyAlignment="1">
      <alignment vertical="center"/>
    </xf>
    <xf numFmtId="39" fontId="7" fillId="0" borderId="0" xfId="10" applyNumberFormat="1" applyFont="1" applyAlignment="1">
      <alignment vertical="center"/>
    </xf>
    <xf numFmtId="173" fontId="5" fillId="0" borderId="0" xfId="10" applyNumberFormat="1" applyFont="1"/>
    <xf numFmtId="164" fontId="5" fillId="0" borderId="0" xfId="11" applyNumberFormat="1" applyFont="1"/>
    <xf numFmtId="0" fontId="5" fillId="0" borderId="0" xfId="11" applyFont="1"/>
    <xf numFmtId="0" fontId="5" fillId="0" borderId="0" xfId="11" applyFont="1" applyAlignment="1">
      <alignment horizontal="justify"/>
    </xf>
    <xf numFmtId="0" fontId="5" fillId="0" borderId="0" xfId="11" applyFont="1" applyAlignment="1">
      <alignment horizontal="center"/>
    </xf>
    <xf numFmtId="174" fontId="7" fillId="3" borderId="21" xfId="6" applyNumberFormat="1" applyFont="1" applyFill="1" applyBorder="1" applyAlignment="1">
      <alignment vertical="center"/>
    </xf>
    <xf numFmtId="175" fontId="8" fillId="0" borderId="0" xfId="4" applyNumberFormat="1" applyFont="1"/>
    <xf numFmtId="173" fontId="5" fillId="0" borderId="25" xfId="10" applyNumberFormat="1" applyFont="1" applyBorder="1" applyAlignment="1">
      <alignment vertical="center"/>
    </xf>
    <xf numFmtId="169" fontId="7" fillId="0" borderId="0" xfId="12" applyNumberFormat="1" applyFont="1" applyAlignment="1">
      <alignment vertical="center"/>
    </xf>
    <xf numFmtId="49" fontId="7" fillId="0" borderId="0" xfId="12" applyNumberFormat="1" applyFont="1" applyAlignment="1">
      <alignment horizontal="right" vertical="center"/>
    </xf>
    <xf numFmtId="164" fontId="7" fillId="0" borderId="0" xfId="12" applyNumberFormat="1" applyFont="1" applyAlignment="1">
      <alignment horizontal="right" vertical="center"/>
    </xf>
    <xf numFmtId="49" fontId="7" fillId="0" borderId="0" xfId="12" applyNumberFormat="1" applyFont="1" applyAlignment="1">
      <alignment horizontal="justify" vertical="center"/>
    </xf>
    <xf numFmtId="177" fontId="9" fillId="0" borderId="27" xfId="13" applyNumberFormat="1" applyFont="1" applyBorder="1" applyAlignment="1">
      <alignment horizontal="right" vertical="center"/>
    </xf>
    <xf numFmtId="0" fontId="10" fillId="6" borderId="22" xfId="6" applyFont="1" applyFill="1" applyBorder="1" applyAlignment="1">
      <alignment vertical="center"/>
    </xf>
    <xf numFmtId="164" fontId="10" fillId="6" borderId="23" xfId="6" applyNumberFormat="1" applyFont="1" applyFill="1" applyBorder="1" applyAlignment="1">
      <alignment vertical="center"/>
    </xf>
    <xf numFmtId="0" fontId="10" fillId="6" borderId="23" xfId="6" applyFont="1" applyFill="1" applyBorder="1" applyAlignment="1">
      <alignment vertical="center"/>
    </xf>
    <xf numFmtId="0" fontId="10" fillId="6" borderId="24" xfId="6" applyFont="1" applyFill="1" applyBorder="1" applyAlignment="1">
      <alignment vertical="center"/>
    </xf>
    <xf numFmtId="0" fontId="5" fillId="0" borderId="12" xfId="6" applyFont="1" applyBorder="1" applyAlignment="1">
      <alignment horizontal="left" vertical="center"/>
    </xf>
    <xf numFmtId="0" fontId="5" fillId="0" borderId="12" xfId="6" applyFont="1" applyBorder="1" applyAlignment="1">
      <alignment horizontal="justify" vertical="center"/>
    </xf>
    <xf numFmtId="49" fontId="3" fillId="0" borderId="12" xfId="6" applyNumberFormat="1" applyFont="1" applyBorder="1" applyAlignment="1">
      <alignment horizontal="center" vertical="center"/>
    </xf>
    <xf numFmtId="0" fontId="2" fillId="0" borderId="0" xfId="2" applyFont="1" applyAlignment="1">
      <alignment wrapText="1"/>
    </xf>
    <xf numFmtId="0" fontId="2" fillId="0" borderId="0" xfId="2" applyFont="1" applyAlignment="1">
      <alignment vertical="center" wrapText="1"/>
    </xf>
    <xf numFmtId="44" fontId="2" fillId="0" borderId="0" xfId="15" applyFont="1"/>
    <xf numFmtId="44" fontId="2" fillId="0" borderId="0" xfId="2" applyNumberFormat="1" applyFont="1"/>
    <xf numFmtId="0" fontId="3" fillId="0" borderId="35" xfId="2" applyFont="1" applyBorder="1"/>
    <xf numFmtId="0" fontId="2" fillId="2" borderId="0" xfId="2" applyFont="1" applyFill="1"/>
    <xf numFmtId="0" fontId="3" fillId="2" borderId="0" xfId="2" applyFont="1" applyFill="1"/>
    <xf numFmtId="0" fontId="3" fillId="2" borderId="4" xfId="2" applyFont="1" applyFill="1" applyBorder="1"/>
    <xf numFmtId="0" fontId="3" fillId="2" borderId="35" xfId="2" applyFont="1" applyFill="1" applyBorder="1"/>
    <xf numFmtId="0" fontId="12" fillId="0" borderId="37" xfId="6" applyFont="1" applyBorder="1" applyAlignment="1">
      <alignment horizontal="left" vertical="center"/>
    </xf>
    <xf numFmtId="0" fontId="13" fillId="0" borderId="37" xfId="6" applyFont="1" applyBorder="1" applyAlignment="1">
      <alignment horizontal="left" vertical="center"/>
    </xf>
    <xf numFmtId="0" fontId="3" fillId="0" borderId="39" xfId="2" applyFont="1" applyBorder="1"/>
    <xf numFmtId="0" fontId="3" fillId="0" borderId="40" xfId="2" applyFont="1" applyBorder="1"/>
    <xf numFmtId="164" fontId="3" fillId="0" borderId="40" xfId="2" applyNumberFormat="1" applyFont="1" applyBorder="1"/>
    <xf numFmtId="0" fontId="3" fillId="0" borderId="40" xfId="2" applyFont="1" applyBorder="1" applyAlignment="1">
      <alignment horizontal="justify"/>
    </xf>
    <xf numFmtId="0" fontId="3" fillId="0" borderId="41" xfId="2" applyFont="1" applyBorder="1"/>
    <xf numFmtId="180" fontId="3" fillId="0" borderId="12" xfId="13" applyNumberFormat="1" applyFont="1" applyBorder="1" applyAlignment="1">
      <alignment vertical="center" wrapText="1"/>
    </xf>
    <xf numFmtId="0" fontId="10" fillId="9" borderId="12" xfId="6" applyFont="1" applyFill="1" applyBorder="1" applyAlignment="1">
      <alignment horizontal="center" vertical="center"/>
    </xf>
    <xf numFmtId="49" fontId="10" fillId="9" borderId="12" xfId="6" applyNumberFormat="1" applyFont="1" applyFill="1" applyBorder="1" applyAlignment="1">
      <alignment vertical="center"/>
    </xf>
    <xf numFmtId="0" fontId="10" fillId="9" borderId="12" xfId="6" applyFont="1" applyFill="1" applyBorder="1" applyAlignment="1">
      <alignment horizontal="left" vertical="center" wrapText="1"/>
    </xf>
    <xf numFmtId="164" fontId="10" fillId="9" borderId="12" xfId="6" applyNumberFormat="1" applyFont="1" applyFill="1" applyBorder="1" applyAlignment="1">
      <alignment vertical="center"/>
    </xf>
    <xf numFmtId="177" fontId="10" fillId="9" borderId="12" xfId="6" applyNumberFormat="1" applyFont="1" applyFill="1" applyBorder="1" applyAlignment="1">
      <alignment horizontal="right" vertical="center"/>
    </xf>
    <xf numFmtId="0" fontId="10" fillId="9" borderId="12" xfId="6" applyFont="1" applyFill="1" applyBorder="1" applyAlignment="1">
      <alignment vertical="center"/>
    </xf>
    <xf numFmtId="0" fontId="10" fillId="0" borderId="12" xfId="6" applyFont="1" applyBorder="1" applyAlignment="1">
      <alignment horizontal="center" vertical="center"/>
    </xf>
    <xf numFmtId="49" fontId="10" fillId="0" borderId="12" xfId="6" applyNumberFormat="1" applyFont="1" applyBorder="1" applyAlignment="1">
      <alignment vertical="center"/>
    </xf>
    <xf numFmtId="0" fontId="10" fillId="7" borderId="12" xfId="6" applyFont="1" applyFill="1" applyBorder="1" applyAlignment="1">
      <alignment horizontal="left" vertical="center" wrapText="1"/>
    </xf>
    <xf numFmtId="0" fontId="10" fillId="7" borderId="12" xfId="6" applyFont="1" applyFill="1" applyBorder="1" applyAlignment="1">
      <alignment horizontal="center" vertical="center"/>
    </xf>
    <xf numFmtId="164" fontId="10" fillId="7" borderId="12" xfId="6" applyNumberFormat="1" applyFont="1" applyFill="1" applyBorder="1" applyAlignment="1">
      <alignment vertical="center"/>
    </xf>
    <xf numFmtId="177" fontId="10" fillId="7" borderId="12" xfId="6" applyNumberFormat="1" applyFont="1" applyFill="1" applyBorder="1" applyAlignment="1">
      <alignment horizontal="right" vertical="center"/>
    </xf>
    <xf numFmtId="0" fontId="10" fillId="7" borderId="12" xfId="6" applyFont="1" applyFill="1" applyBorder="1" applyAlignment="1">
      <alignment vertical="center"/>
    </xf>
    <xf numFmtId="0" fontId="3" fillId="0" borderId="12" xfId="6" applyFont="1" applyBorder="1" applyAlignment="1">
      <alignment horizontal="center" vertical="center"/>
    </xf>
    <xf numFmtId="179" fontId="3" fillId="0" borderId="12" xfId="14" applyNumberFormat="1" applyFont="1" applyFill="1" applyBorder="1" applyAlignment="1">
      <alignment horizontal="right" vertical="center" wrapText="1"/>
    </xf>
    <xf numFmtId="0" fontId="10" fillId="0" borderId="12" xfId="6" applyFont="1" applyBorder="1" applyAlignment="1">
      <alignment vertical="center"/>
    </xf>
    <xf numFmtId="164" fontId="10" fillId="0" borderId="12" xfId="6" applyNumberFormat="1" applyFont="1" applyBorder="1" applyAlignment="1">
      <alignment vertical="center"/>
    </xf>
    <xf numFmtId="177" fontId="9" fillId="0" borderId="12" xfId="13" applyNumberFormat="1" applyFont="1" applyBorder="1" applyAlignment="1">
      <alignment horizontal="right" vertical="center"/>
    </xf>
    <xf numFmtId="49" fontId="15" fillId="10" borderId="12" xfId="6" applyNumberFormat="1" applyFont="1" applyFill="1" applyBorder="1" applyAlignment="1" applyProtection="1">
      <alignment horizontal="center" vertical="center" wrapText="1"/>
      <protection hidden="1"/>
    </xf>
    <xf numFmtId="49" fontId="15" fillId="10" borderId="15" xfId="6" applyNumberFormat="1" applyFont="1" applyFill="1" applyBorder="1" applyAlignment="1" applyProtection="1">
      <alignment horizontal="center" vertical="center" wrapText="1"/>
      <protection hidden="1"/>
    </xf>
    <xf numFmtId="0" fontId="15" fillId="10" borderId="15" xfId="6" applyFont="1" applyFill="1" applyBorder="1" applyAlignment="1" applyProtection="1">
      <alignment horizontal="center" vertical="center" wrapText="1"/>
      <protection hidden="1"/>
    </xf>
    <xf numFmtId="0" fontId="15" fillId="10" borderId="12" xfId="6" applyFont="1" applyFill="1" applyBorder="1" applyAlignment="1" applyProtection="1">
      <alignment horizontal="center" vertical="center" wrapText="1"/>
      <protection hidden="1"/>
    </xf>
    <xf numFmtId="181" fontId="15" fillId="10" borderId="12" xfId="6" applyNumberFormat="1" applyFont="1" applyFill="1" applyBorder="1" applyAlignment="1" applyProtection="1">
      <alignment horizontal="center" vertical="center" wrapText="1"/>
      <protection hidden="1"/>
    </xf>
    <xf numFmtId="177" fontId="15" fillId="10" borderId="12" xfId="16" applyNumberFormat="1" applyFont="1" applyFill="1" applyBorder="1" applyAlignment="1" applyProtection="1">
      <alignment horizontal="center" vertical="center" wrapText="1"/>
      <protection hidden="1"/>
    </xf>
    <xf numFmtId="0" fontId="4" fillId="0" borderId="0" xfId="6" applyAlignment="1">
      <alignment vertical="center"/>
    </xf>
    <xf numFmtId="49" fontId="18" fillId="6" borderId="0" xfId="6" applyNumberFormat="1" applyFont="1" applyFill="1" applyAlignment="1">
      <alignment vertical="center"/>
    </xf>
    <xf numFmtId="0" fontId="18" fillId="6" borderId="0" xfId="6" applyFont="1" applyFill="1" applyAlignment="1">
      <alignment vertical="center"/>
    </xf>
    <xf numFmtId="0" fontId="18" fillId="6" borderId="0" xfId="6" applyFont="1" applyFill="1" applyAlignment="1">
      <alignment horizontal="justify" vertical="center" wrapText="1"/>
    </xf>
    <xf numFmtId="0" fontId="18" fillId="6" borderId="0" xfId="6" applyFont="1" applyFill="1" applyAlignment="1">
      <alignment horizontal="center" vertical="center"/>
    </xf>
    <xf numFmtId="181" fontId="18" fillId="6" borderId="0" xfId="6" applyNumberFormat="1" applyFont="1" applyFill="1" applyAlignment="1">
      <alignment vertical="center"/>
    </xf>
    <xf numFmtId="177" fontId="18" fillId="6" borderId="0" xfId="6" applyNumberFormat="1" applyFont="1" applyFill="1" applyAlignment="1">
      <alignment vertical="center"/>
    </xf>
    <xf numFmtId="49" fontId="4" fillId="0" borderId="0" xfId="6" applyNumberFormat="1" applyAlignment="1">
      <alignment vertical="center"/>
    </xf>
    <xf numFmtId="0" fontId="4" fillId="0" borderId="0" xfId="6" applyAlignment="1">
      <alignment horizontal="justify" vertical="center" wrapText="1"/>
    </xf>
    <xf numFmtId="0" fontId="4" fillId="0" borderId="0" xfId="6" applyAlignment="1">
      <alignment horizontal="center" vertical="center"/>
    </xf>
    <xf numFmtId="181" fontId="4" fillId="0" borderId="0" xfId="6" applyNumberFormat="1" applyAlignment="1">
      <alignment vertical="center"/>
    </xf>
    <xf numFmtId="177" fontId="4" fillId="0" borderId="0" xfId="6" applyNumberFormat="1" applyAlignment="1">
      <alignment vertical="center"/>
    </xf>
    <xf numFmtId="0" fontId="19" fillId="0" borderId="0" xfId="17" applyAlignment="1">
      <alignment vertical="center"/>
    </xf>
    <xf numFmtId="183" fontId="4" fillId="0" borderId="0" xfId="6" applyNumberFormat="1" applyAlignment="1">
      <alignment vertical="center"/>
    </xf>
    <xf numFmtId="0" fontId="4" fillId="0" borderId="0" xfId="18" applyAlignment="1">
      <alignment vertical="center"/>
    </xf>
    <xf numFmtId="0" fontId="4" fillId="0" borderId="0" xfId="18" applyAlignment="1">
      <alignment vertical="center" wrapText="1"/>
    </xf>
    <xf numFmtId="0" fontId="4" fillId="0" borderId="0" xfId="18" applyAlignment="1">
      <alignment horizontal="center" vertical="center"/>
    </xf>
    <xf numFmtId="181" fontId="4" fillId="0" borderId="0" xfId="18" applyNumberFormat="1" applyAlignment="1">
      <alignment vertical="center"/>
    </xf>
    <xf numFmtId="177" fontId="4" fillId="0" borderId="0" xfId="18" applyNumberFormat="1" applyAlignment="1">
      <alignment vertical="center"/>
    </xf>
    <xf numFmtId="0" fontId="5" fillId="0" borderId="0" xfId="18" applyFont="1" applyAlignment="1">
      <alignment vertical="center"/>
    </xf>
    <xf numFmtId="0" fontId="4" fillId="0" borderId="0" xfId="18" applyAlignment="1">
      <alignment horizontal="left" vertical="center"/>
    </xf>
    <xf numFmtId="181" fontId="4" fillId="0" borderId="0" xfId="18" applyNumberFormat="1" applyAlignment="1">
      <alignment horizontal="right" vertical="center"/>
    </xf>
    <xf numFmtId="0" fontId="5" fillId="0" borderId="0" xfId="18" applyFont="1" applyAlignment="1">
      <alignment vertical="center" wrapText="1"/>
    </xf>
    <xf numFmtId="0" fontId="7" fillId="6" borderId="0" xfId="18" applyFont="1" applyFill="1" applyAlignment="1">
      <alignment vertical="center"/>
    </xf>
    <xf numFmtId="0" fontId="7" fillId="6" borderId="0" xfId="18" applyFont="1" applyFill="1" applyAlignment="1">
      <alignment horizontal="center" vertical="center" wrapText="1"/>
    </xf>
    <xf numFmtId="0" fontId="7" fillId="6" borderId="0" xfId="18" applyFont="1" applyFill="1" applyAlignment="1">
      <alignment horizontal="left" vertical="center" wrapText="1"/>
    </xf>
    <xf numFmtId="181" fontId="7" fillId="6" borderId="0" xfId="18" applyNumberFormat="1" applyFont="1" applyFill="1" applyAlignment="1">
      <alignment horizontal="center" vertical="center" wrapText="1"/>
    </xf>
    <xf numFmtId="177" fontId="7" fillId="6" borderId="0" xfId="18" applyNumberFormat="1" applyFont="1" applyFill="1" applyAlignment="1">
      <alignment horizontal="center" vertical="center" wrapText="1"/>
    </xf>
    <xf numFmtId="0" fontId="5" fillId="6" borderId="0" xfId="18" applyFont="1" applyFill="1" applyAlignment="1">
      <alignment vertical="center" wrapText="1"/>
    </xf>
    <xf numFmtId="2" fontId="7" fillId="6" borderId="0" xfId="18" applyNumberFormat="1" applyFont="1" applyFill="1" applyAlignment="1">
      <alignment horizontal="center" vertical="center" wrapText="1"/>
    </xf>
    <xf numFmtId="0" fontId="5" fillId="6" borderId="0" xfId="18" applyFont="1" applyFill="1" applyAlignment="1">
      <alignment vertical="center"/>
    </xf>
    <xf numFmtId="177" fontId="4" fillId="0" borderId="0" xfId="16" applyNumberFormat="1" applyFont="1" applyAlignment="1">
      <alignment vertical="center"/>
    </xf>
    <xf numFmtId="0" fontId="4" fillId="0" borderId="0" xfId="6"/>
    <xf numFmtId="49" fontId="4" fillId="0" borderId="0" xfId="6" applyNumberFormat="1"/>
    <xf numFmtId="44" fontId="5" fillId="0" borderId="12" xfId="1" applyFont="1" applyBorder="1" applyAlignment="1">
      <alignment horizontal="justify" vertical="center"/>
    </xf>
    <xf numFmtId="0" fontId="10" fillId="0" borderId="12" xfId="6" applyFont="1" applyBorder="1" applyAlignment="1">
      <alignment horizontal="right" vertical="center"/>
    </xf>
    <xf numFmtId="49" fontId="10" fillId="0" borderId="12" xfId="6" applyNumberFormat="1" applyFont="1" applyBorder="1" applyAlignment="1">
      <alignment horizontal="center" vertical="center"/>
    </xf>
    <xf numFmtId="0" fontId="4" fillId="0" borderId="0" xfId="19" applyAlignment="1">
      <alignment horizontal="left" vertical="center"/>
    </xf>
    <xf numFmtId="0" fontId="4" fillId="0" borderId="0" xfId="19" applyAlignment="1">
      <alignment vertical="center"/>
    </xf>
    <xf numFmtId="4" fontId="4" fillId="0" borderId="0" xfId="19" applyNumberFormat="1" applyAlignment="1">
      <alignment horizontal="center" vertical="center"/>
    </xf>
    <xf numFmtId="0" fontId="4" fillId="0" borderId="0" xfId="19" applyAlignment="1">
      <alignment horizontal="center" vertical="center"/>
    </xf>
    <xf numFmtId="4" fontId="4" fillId="0" borderId="0" xfId="19" applyNumberFormat="1" applyAlignment="1">
      <alignment vertical="center"/>
    </xf>
    <xf numFmtId="3" fontId="4" fillId="0" borderId="0" xfId="19" applyNumberFormat="1" applyAlignment="1">
      <alignment vertical="center"/>
    </xf>
    <xf numFmtId="177" fontId="4" fillId="0" borderId="0" xfId="19" applyNumberFormat="1" applyAlignment="1">
      <alignment vertical="center"/>
    </xf>
    <xf numFmtId="17" fontId="4" fillId="0" borderId="0" xfId="19" applyNumberFormat="1" applyAlignment="1">
      <alignment vertical="center"/>
    </xf>
    <xf numFmtId="4" fontId="4" fillId="3" borderId="45" xfId="19" applyNumberFormat="1" applyFill="1" applyBorder="1" applyAlignment="1">
      <alignment horizontal="left" vertical="center"/>
    </xf>
    <xf numFmtId="0" fontId="4" fillId="3" borderId="46" xfId="19" applyFill="1" applyBorder="1" applyAlignment="1">
      <alignment vertical="center"/>
    </xf>
    <xf numFmtId="0" fontId="4" fillId="3" borderId="46" xfId="19" applyFill="1" applyBorder="1" applyAlignment="1">
      <alignment horizontal="center" vertical="center"/>
    </xf>
    <xf numFmtId="4" fontId="4" fillId="3" borderId="46" xfId="19" applyNumberFormat="1" applyFill="1" applyBorder="1" applyAlignment="1">
      <alignment horizontal="center" vertical="center"/>
    </xf>
    <xf numFmtId="177" fontId="10" fillId="3" borderId="47" xfId="20" applyNumberFormat="1" applyFont="1" applyFill="1" applyBorder="1" applyAlignment="1">
      <alignment horizontal="right" vertical="center" wrapText="1"/>
    </xf>
    <xf numFmtId="186" fontId="3" fillId="0" borderId="0" xfId="20" applyNumberFormat="1" applyFont="1" applyFill="1" applyBorder="1" applyAlignment="1">
      <alignment horizontal="center" vertical="center" wrapText="1"/>
    </xf>
    <xf numFmtId="186" fontId="4" fillId="0" borderId="0" xfId="1" applyNumberFormat="1" applyFont="1" applyAlignment="1">
      <alignment vertical="center"/>
    </xf>
    <xf numFmtId="10" fontId="4" fillId="0" borderId="0" xfId="19" applyNumberFormat="1" applyAlignment="1">
      <alignment vertical="center"/>
    </xf>
    <xf numFmtId="4" fontId="4" fillId="3" borderId="9" xfId="19" applyNumberFormat="1" applyFill="1" applyBorder="1" applyAlignment="1">
      <alignment horizontal="left" vertical="center"/>
    </xf>
    <xf numFmtId="0" fontId="4" fillId="3" borderId="8" xfId="19" applyFill="1" applyBorder="1" applyAlignment="1">
      <alignment vertical="center"/>
    </xf>
    <xf numFmtId="0" fontId="4" fillId="3" borderId="8" xfId="19" applyFill="1" applyBorder="1" applyAlignment="1">
      <alignment horizontal="center" vertical="center"/>
    </xf>
    <xf numFmtId="4" fontId="4" fillId="3" borderId="8" xfId="19" applyNumberFormat="1" applyFill="1" applyBorder="1" applyAlignment="1">
      <alignment horizontal="center" vertical="center"/>
    </xf>
    <xf numFmtId="4" fontId="18" fillId="3" borderId="48" xfId="19" applyNumberFormat="1" applyFont="1" applyFill="1" applyBorder="1" applyAlignment="1">
      <alignment vertical="center"/>
    </xf>
    <xf numFmtId="4" fontId="18" fillId="0" borderId="49" xfId="19" applyNumberFormat="1" applyFont="1" applyBorder="1" applyAlignment="1">
      <alignment horizontal="center" vertical="center" wrapText="1"/>
    </xf>
    <xf numFmtId="0" fontId="18" fillId="0" borderId="49" xfId="19" applyFont="1" applyBorder="1" applyAlignment="1">
      <alignment horizontal="center" vertical="center" wrapText="1"/>
    </xf>
    <xf numFmtId="3" fontId="18" fillId="0" borderId="49" xfId="19" applyNumberFormat="1" applyFont="1" applyBorder="1" applyAlignment="1">
      <alignment horizontal="center" vertical="center" wrapText="1"/>
    </xf>
    <xf numFmtId="177" fontId="18" fillId="0" borderId="49" xfId="19" applyNumberFormat="1" applyFont="1" applyBorder="1" applyAlignment="1">
      <alignment horizontal="center" vertical="center" wrapText="1"/>
    </xf>
    <xf numFmtId="10" fontId="18" fillId="0" borderId="49" xfId="19" applyNumberFormat="1" applyFont="1" applyBorder="1" applyAlignment="1">
      <alignment horizontal="center" vertical="center" wrapText="1"/>
    </xf>
    <xf numFmtId="0" fontId="18" fillId="0" borderId="0" xfId="19" applyFont="1" applyAlignment="1">
      <alignment horizontal="left" vertical="center" wrapText="1"/>
    </xf>
    <xf numFmtId="0" fontId="18" fillId="0" borderId="0" xfId="19" applyFont="1" applyAlignment="1">
      <alignment horizontal="center" vertical="center" wrapText="1"/>
    </xf>
    <xf numFmtId="4" fontId="18" fillId="0" borderId="30" xfId="19" applyNumberFormat="1" applyFont="1" applyBorder="1" applyAlignment="1">
      <alignment horizontal="center" vertical="center"/>
    </xf>
    <xf numFmtId="0" fontId="18" fillId="10" borderId="29" xfId="19" applyFont="1" applyFill="1" applyBorder="1" applyAlignment="1">
      <alignment horizontal="center" vertical="center" wrapText="1"/>
    </xf>
    <xf numFmtId="0" fontId="4" fillId="0" borderId="29" xfId="19" applyBorder="1" applyAlignment="1">
      <alignment horizontal="center" vertical="center"/>
    </xf>
    <xf numFmtId="4" fontId="4" fillId="0" borderId="29" xfId="19" applyNumberFormat="1" applyBorder="1" applyAlignment="1">
      <alignment vertical="center"/>
    </xf>
    <xf numFmtId="3" fontId="4" fillId="0" borderId="29" xfId="19" applyNumberFormat="1" applyBorder="1" applyAlignment="1">
      <alignment vertical="center"/>
    </xf>
    <xf numFmtId="0" fontId="4" fillId="0" borderId="29" xfId="19" applyBorder="1" applyAlignment="1">
      <alignment vertical="center"/>
    </xf>
    <xf numFmtId="177" fontId="4" fillId="0" borderId="29" xfId="19" applyNumberFormat="1" applyBorder="1" applyAlignment="1">
      <alignment vertical="center"/>
    </xf>
    <xf numFmtId="10" fontId="18" fillId="10" borderId="25" xfId="19" applyNumberFormat="1" applyFont="1" applyFill="1" applyBorder="1" applyAlignment="1">
      <alignment vertical="center"/>
    </xf>
    <xf numFmtId="4" fontId="18" fillId="0" borderId="13" xfId="19" applyNumberFormat="1" applyFont="1" applyBorder="1" applyAlignment="1">
      <alignment horizontal="center" vertical="center"/>
    </xf>
    <xf numFmtId="0" fontId="18" fillId="0" borderId="12" xfId="19" applyFont="1" applyBorder="1" applyAlignment="1">
      <alignment horizontal="center" vertical="center"/>
    </xf>
    <xf numFmtId="0" fontId="4" fillId="0" borderId="12" xfId="19" applyBorder="1" applyAlignment="1">
      <alignment horizontal="center" vertical="center"/>
    </xf>
    <xf numFmtId="4" fontId="4" fillId="0" borderId="12" xfId="19" applyNumberFormat="1" applyBorder="1" applyAlignment="1">
      <alignment vertical="center"/>
    </xf>
    <xf numFmtId="3" fontId="4" fillId="0" borderId="12" xfId="19" applyNumberFormat="1" applyBorder="1" applyAlignment="1">
      <alignment vertical="center"/>
    </xf>
    <xf numFmtId="0" fontId="4" fillId="0" borderId="12" xfId="19" applyBorder="1" applyAlignment="1">
      <alignment vertical="center"/>
    </xf>
    <xf numFmtId="177" fontId="4" fillId="0" borderId="12" xfId="19" applyNumberFormat="1" applyBorder="1" applyAlignment="1">
      <alignment vertical="center"/>
    </xf>
    <xf numFmtId="177" fontId="18" fillId="0" borderId="12" xfId="19" applyNumberFormat="1" applyFont="1" applyBorder="1" applyAlignment="1">
      <alignment vertical="center"/>
    </xf>
    <xf numFmtId="10" fontId="18" fillId="0" borderId="11" xfId="19" applyNumberFormat="1" applyFont="1" applyBorder="1" applyAlignment="1">
      <alignment vertical="center"/>
    </xf>
    <xf numFmtId="10" fontId="4" fillId="0" borderId="0" xfId="19" applyNumberFormat="1" applyAlignment="1">
      <alignment horizontal="left" vertical="center"/>
    </xf>
    <xf numFmtId="44" fontId="4" fillId="0" borderId="0" xfId="19" applyNumberFormat="1" applyAlignment="1">
      <alignment vertical="center"/>
    </xf>
    <xf numFmtId="9" fontId="4" fillId="0" borderId="12" xfId="7" applyFont="1" applyBorder="1" applyAlignment="1">
      <alignment vertical="center"/>
    </xf>
    <xf numFmtId="10" fontId="4" fillId="0" borderId="12" xfId="19" applyNumberFormat="1" applyBorder="1" applyAlignment="1">
      <alignment vertical="center"/>
    </xf>
    <xf numFmtId="10" fontId="4" fillId="0" borderId="11" xfId="19" applyNumberFormat="1" applyBorder="1" applyAlignment="1">
      <alignment vertical="center"/>
    </xf>
    <xf numFmtId="44" fontId="4" fillId="0" borderId="0" xfId="1" applyFont="1" applyAlignment="1">
      <alignment vertical="center"/>
    </xf>
    <xf numFmtId="44" fontId="4" fillId="5" borderId="0" xfId="19" applyNumberFormat="1" applyFill="1" applyAlignment="1">
      <alignment vertical="center"/>
    </xf>
    <xf numFmtId="0" fontId="4" fillId="0" borderId="12" xfId="19" applyBorder="1" applyAlignment="1">
      <alignment vertical="center" wrapText="1"/>
    </xf>
    <xf numFmtId="177" fontId="4" fillId="11" borderId="12" xfId="19" applyNumberFormat="1" applyFill="1" applyBorder="1" applyAlignment="1">
      <alignment vertical="center"/>
    </xf>
    <xf numFmtId="9" fontId="4" fillId="0" borderId="12" xfId="21" applyFont="1" applyFill="1" applyBorder="1" applyAlignment="1">
      <alignment vertical="center"/>
    </xf>
    <xf numFmtId="0" fontId="18" fillId="10" borderId="12" xfId="19" applyFont="1" applyFill="1" applyBorder="1" applyAlignment="1">
      <alignment horizontal="center" vertical="center"/>
    </xf>
    <xf numFmtId="10" fontId="18" fillId="10" borderId="11" xfId="19" applyNumberFormat="1" applyFont="1" applyFill="1" applyBorder="1" applyAlignment="1">
      <alignment vertical="center"/>
    </xf>
    <xf numFmtId="183" fontId="21" fillId="12" borderId="12" xfId="19" applyNumberFormat="1" applyFont="1" applyFill="1" applyBorder="1" applyAlignment="1">
      <alignment vertical="center"/>
    </xf>
    <xf numFmtId="183" fontId="4" fillId="0" borderId="12" xfId="19" applyNumberFormat="1" applyBorder="1" applyAlignment="1">
      <alignment vertical="center"/>
    </xf>
    <xf numFmtId="9" fontId="4" fillId="0" borderId="12" xfId="21" applyFont="1" applyBorder="1" applyAlignment="1">
      <alignment vertical="center"/>
    </xf>
    <xf numFmtId="187" fontId="6" fillId="0" borderId="50" xfId="22" applyNumberFormat="1" applyFont="1" applyBorder="1" applyAlignment="1">
      <alignment horizontal="right" vertical="center"/>
    </xf>
    <xf numFmtId="10" fontId="4" fillId="0" borderId="12" xfId="19" applyNumberFormat="1" applyBorder="1"/>
    <xf numFmtId="4" fontId="4" fillId="0" borderId="12" xfId="19" applyNumberFormat="1" applyBorder="1"/>
    <xf numFmtId="183" fontId="4" fillId="0" borderId="12" xfId="19" applyNumberFormat="1" applyBorder="1"/>
    <xf numFmtId="2" fontId="4" fillId="11" borderId="12" xfId="19" applyNumberFormat="1" applyFill="1" applyBorder="1" applyAlignment="1">
      <alignment vertical="center"/>
    </xf>
    <xf numFmtId="2" fontId="4" fillId="0" borderId="12" xfId="19" applyNumberFormat="1" applyBorder="1" applyAlignment="1">
      <alignment vertical="center"/>
    </xf>
    <xf numFmtId="4" fontId="4" fillId="3" borderId="51" xfId="19" applyNumberFormat="1" applyFill="1" applyBorder="1" applyAlignment="1">
      <alignment horizontal="center" vertical="center"/>
    </xf>
    <xf numFmtId="0" fontId="18" fillId="3" borderId="52" xfId="19" applyFont="1" applyFill="1" applyBorder="1" applyAlignment="1">
      <alignment vertical="center"/>
    </xf>
    <xf numFmtId="0" fontId="4" fillId="3" borderId="52" xfId="19" applyFill="1" applyBorder="1" applyAlignment="1">
      <alignment horizontal="center" vertical="center"/>
    </xf>
    <xf numFmtId="4" fontId="4" fillId="3" borderId="52" xfId="19" applyNumberFormat="1" applyFill="1" applyBorder="1" applyAlignment="1">
      <alignment vertical="center"/>
    </xf>
    <xf numFmtId="3" fontId="4" fillId="3" borderId="52" xfId="19" applyNumberFormat="1" applyFill="1" applyBorder="1" applyAlignment="1">
      <alignment vertical="center"/>
    </xf>
    <xf numFmtId="0" fontId="4" fillId="3" borderId="52" xfId="19" applyFill="1" applyBorder="1" applyAlignment="1">
      <alignment vertical="center"/>
    </xf>
    <xf numFmtId="177" fontId="4" fillId="3" borderId="53" xfId="19" applyNumberFormat="1" applyFill="1" applyBorder="1" applyAlignment="1">
      <alignment vertical="center"/>
    </xf>
    <xf numFmtId="177" fontId="18" fillId="3" borderId="49" xfId="19" applyNumberFormat="1" applyFont="1" applyFill="1" applyBorder="1" applyAlignment="1">
      <alignment vertical="center"/>
    </xf>
    <xf numFmtId="10" fontId="18" fillId="3" borderId="49" xfId="19" applyNumberFormat="1" applyFont="1" applyFill="1" applyBorder="1" applyAlignment="1">
      <alignment vertical="center"/>
    </xf>
    <xf numFmtId="4" fontId="4" fillId="0" borderId="13" xfId="19" applyNumberFormat="1" applyBorder="1" applyAlignment="1">
      <alignment horizontal="center" vertical="center"/>
    </xf>
    <xf numFmtId="0" fontId="18" fillId="0" borderId="12" xfId="19" applyFont="1" applyBorder="1" applyAlignment="1">
      <alignment vertical="center"/>
    </xf>
    <xf numFmtId="4" fontId="17" fillId="5" borderId="51" xfId="19" applyNumberFormat="1" applyFont="1" applyFill="1" applyBorder="1" applyAlignment="1">
      <alignment horizontal="center" vertical="center"/>
    </xf>
    <xf numFmtId="0" fontId="16" fillId="5" borderId="52" xfId="19" applyFont="1" applyFill="1" applyBorder="1" applyAlignment="1">
      <alignment vertical="center"/>
    </xf>
    <xf numFmtId="0" fontId="17" fillId="5" borderId="52" xfId="19" applyFont="1" applyFill="1" applyBorder="1" applyAlignment="1">
      <alignment horizontal="center" vertical="center"/>
    </xf>
    <xf numFmtId="4" fontId="17" fillId="5" borderId="52" xfId="19" applyNumberFormat="1" applyFont="1" applyFill="1" applyBorder="1" applyAlignment="1">
      <alignment vertical="center"/>
    </xf>
    <xf numFmtId="3" fontId="17" fillId="5" borderId="52" xfId="19" applyNumberFormat="1" applyFont="1" applyFill="1" applyBorder="1" applyAlignment="1">
      <alignment vertical="center"/>
    </xf>
    <xf numFmtId="0" fontId="17" fillId="5" borderId="52" xfId="19" applyFont="1" applyFill="1" applyBorder="1" applyAlignment="1">
      <alignment vertical="center"/>
    </xf>
    <xf numFmtId="177" fontId="17" fillId="5" borderId="53" xfId="19" applyNumberFormat="1" applyFont="1" applyFill="1" applyBorder="1" applyAlignment="1">
      <alignment vertical="center"/>
    </xf>
    <xf numFmtId="177" fontId="16" fillId="5" borderId="49" xfId="19" applyNumberFormat="1" applyFont="1" applyFill="1" applyBorder="1" applyAlignment="1">
      <alignment vertical="center"/>
    </xf>
    <xf numFmtId="10" fontId="16" fillId="5" borderId="49" xfId="19" applyNumberFormat="1" applyFont="1" applyFill="1" applyBorder="1" applyAlignment="1">
      <alignment vertical="center"/>
    </xf>
    <xf numFmtId="0" fontId="4" fillId="0" borderId="0" xfId="23" applyFont="1" applyAlignment="1">
      <alignment vertical="center"/>
    </xf>
    <xf numFmtId="183" fontId="22" fillId="13" borderId="0" xfId="19" applyNumberFormat="1" applyFont="1" applyFill="1" applyAlignment="1">
      <alignment vertical="center"/>
    </xf>
    <xf numFmtId="4" fontId="18" fillId="0" borderId="0" xfId="19" applyNumberFormat="1" applyFont="1" applyAlignment="1">
      <alignment horizontal="center" vertical="center" wrapText="1"/>
    </xf>
    <xf numFmtId="177" fontId="18" fillId="0" borderId="0" xfId="19" applyNumberFormat="1" applyFont="1" applyAlignment="1">
      <alignment horizontal="left" vertical="center"/>
    </xf>
    <xf numFmtId="177" fontId="18" fillId="0" borderId="0" xfId="19" applyNumberFormat="1" applyFont="1" applyAlignment="1">
      <alignment horizontal="center" vertical="center" wrapText="1"/>
    </xf>
    <xf numFmtId="10" fontId="18" fillId="0" borderId="0" xfId="19" applyNumberFormat="1" applyFont="1" applyAlignment="1">
      <alignment horizontal="center" vertical="center" wrapText="1"/>
    </xf>
    <xf numFmtId="10" fontId="5" fillId="3" borderId="11" xfId="7" applyNumberFormat="1" applyFont="1" applyFill="1" applyBorder="1" applyAlignment="1">
      <alignment horizontal="right" vertical="center"/>
    </xf>
    <xf numFmtId="44" fontId="8" fillId="0" borderId="0" xfId="1" applyFont="1"/>
    <xf numFmtId="188" fontId="8" fillId="0" borderId="0" xfId="4" applyNumberFormat="1" applyFont="1"/>
    <xf numFmtId="0" fontId="7" fillId="0" borderId="28" xfId="11" applyFont="1" applyBorder="1" applyAlignment="1">
      <alignment horizontal="left" vertical="center" wrapText="1"/>
    </xf>
    <xf numFmtId="0" fontId="7" fillId="0" borderId="0" xfId="11" applyFont="1" applyAlignment="1">
      <alignment horizontal="left" vertical="center" wrapText="1"/>
    </xf>
    <xf numFmtId="0" fontId="7" fillId="0" borderId="54" xfId="11" applyFont="1" applyBorder="1" applyAlignment="1">
      <alignment horizontal="left" vertical="center" wrapText="1"/>
    </xf>
    <xf numFmtId="0" fontId="7" fillId="0" borderId="20" xfId="11" applyFont="1" applyBorder="1" applyAlignment="1">
      <alignment vertical="center" wrapText="1"/>
    </xf>
    <xf numFmtId="0" fontId="7" fillId="0" borderId="19" xfId="11" applyFont="1" applyBorder="1" applyAlignment="1">
      <alignment vertical="center" wrapText="1"/>
    </xf>
    <xf numFmtId="0" fontId="7" fillId="0" borderId="26" xfId="11" applyFont="1" applyBorder="1" applyAlignment="1">
      <alignment vertical="center" wrapText="1"/>
    </xf>
    <xf numFmtId="0" fontId="7" fillId="0" borderId="24" xfId="11" applyFont="1" applyBorder="1" applyAlignment="1">
      <alignment vertical="center"/>
    </xf>
    <xf numFmtId="0" fontId="7" fillId="0" borderId="23" xfId="11" applyFont="1" applyBorder="1" applyAlignment="1">
      <alignment vertical="center"/>
    </xf>
    <xf numFmtId="0" fontId="7" fillId="0" borderId="22" xfId="11" applyFont="1" applyBorder="1" applyAlignment="1">
      <alignment vertical="center"/>
    </xf>
    <xf numFmtId="173" fontId="5" fillId="0" borderId="55" xfId="10" applyNumberFormat="1" applyFont="1" applyBorder="1" applyAlignment="1">
      <alignment vertical="center"/>
    </xf>
    <xf numFmtId="0" fontId="5" fillId="2" borderId="6" xfId="5" applyFont="1" applyFill="1" applyBorder="1" applyAlignment="1">
      <alignment horizontal="center" vertical="center" wrapText="1"/>
    </xf>
    <xf numFmtId="0" fontId="5" fillId="2" borderId="5" xfId="5" applyFont="1" applyFill="1" applyBorder="1" applyAlignment="1">
      <alignment horizontal="center" vertical="center" wrapText="1"/>
    </xf>
    <xf numFmtId="0" fontId="5" fillId="4" borderId="13" xfId="5" applyFont="1" applyFill="1" applyBorder="1" applyAlignment="1">
      <alignment vertical="center" wrapText="1"/>
    </xf>
    <xf numFmtId="0" fontId="5" fillId="4" borderId="12" xfId="5" applyFont="1" applyFill="1" applyBorder="1" applyAlignment="1">
      <alignment vertical="center" wrapText="1"/>
    </xf>
    <xf numFmtId="3" fontId="7" fillId="4" borderId="12" xfId="5" applyNumberFormat="1" applyFont="1" applyFill="1" applyBorder="1" applyAlignment="1">
      <alignment horizontal="center" vertical="center"/>
    </xf>
    <xf numFmtId="3" fontId="7" fillId="4" borderId="15" xfId="5" applyNumberFormat="1" applyFont="1" applyFill="1" applyBorder="1" applyAlignment="1">
      <alignment horizontal="center" vertical="center" wrapText="1"/>
    </xf>
    <xf numFmtId="3" fontId="7" fillId="4" borderId="14" xfId="5" applyNumberFormat="1" applyFont="1" applyFill="1" applyBorder="1" applyAlignment="1">
      <alignment horizontal="center" vertical="center" wrapText="1"/>
    </xf>
    <xf numFmtId="0" fontId="7" fillId="5" borderId="13" xfId="5" applyFont="1" applyFill="1" applyBorder="1" applyAlignment="1">
      <alignment vertical="center" wrapText="1"/>
    </xf>
    <xf numFmtId="0" fontId="7" fillId="5" borderId="12" xfId="5" applyFont="1" applyFill="1" applyBorder="1" applyAlignment="1">
      <alignment vertical="center" wrapText="1"/>
    </xf>
    <xf numFmtId="4" fontId="7" fillId="2" borderId="25" xfId="6" applyNumberFormat="1" applyFont="1" applyFill="1" applyBorder="1" applyAlignment="1">
      <alignment horizontal="center" vertical="center" wrapText="1"/>
    </xf>
    <xf numFmtId="4" fontId="7" fillId="2" borderId="44" xfId="6" applyNumberFormat="1" applyFont="1" applyFill="1" applyBorder="1" applyAlignment="1">
      <alignment horizontal="center" vertical="center" wrapText="1"/>
    </xf>
    <xf numFmtId="0" fontId="5" fillId="0" borderId="19" xfId="9" applyFont="1" applyBorder="1" applyAlignment="1">
      <alignment horizontal="center" vertical="center"/>
    </xf>
    <xf numFmtId="0" fontId="5" fillId="0" borderId="18" xfId="9" applyFont="1" applyBorder="1" applyAlignment="1">
      <alignment horizontal="center" vertical="center"/>
    </xf>
    <xf numFmtId="3" fontId="7" fillId="4" borderId="17" xfId="5" applyNumberFormat="1" applyFont="1" applyFill="1" applyBorder="1" applyAlignment="1">
      <alignment horizontal="center" vertical="center" wrapText="1"/>
    </xf>
    <xf numFmtId="0" fontId="7" fillId="2" borderId="30" xfId="6" applyFont="1" applyFill="1" applyBorder="1" applyAlignment="1">
      <alignment horizontal="center" vertical="center" wrapText="1"/>
    </xf>
    <xf numFmtId="0" fontId="7" fillId="2" borderId="42" xfId="6" applyFont="1" applyFill="1" applyBorder="1" applyAlignment="1">
      <alignment horizontal="center" vertical="center" wrapText="1"/>
    </xf>
    <xf numFmtId="0" fontId="7" fillId="2" borderId="29" xfId="6" applyFont="1" applyFill="1" applyBorder="1" applyAlignment="1">
      <alignment horizontal="center" vertical="center" wrapText="1"/>
    </xf>
    <xf numFmtId="0" fontId="7" fillId="2" borderId="43" xfId="6" applyFont="1" applyFill="1" applyBorder="1" applyAlignment="1">
      <alignment horizontal="center" vertical="center" wrapText="1"/>
    </xf>
    <xf numFmtId="0" fontId="7" fillId="2" borderId="30" xfId="6" applyFont="1" applyFill="1" applyBorder="1" applyAlignment="1">
      <alignment horizontal="justify" vertical="center" wrapText="1"/>
    </xf>
    <xf numFmtId="0" fontId="7" fillId="2" borderId="42" xfId="6" applyFont="1" applyFill="1" applyBorder="1" applyAlignment="1">
      <alignment horizontal="justify" vertical="center" wrapText="1"/>
    </xf>
    <xf numFmtId="164" fontId="7" fillId="2" borderId="29" xfId="6" applyNumberFormat="1" applyFont="1" applyFill="1" applyBorder="1" applyAlignment="1">
      <alignment horizontal="center" vertical="center" wrapText="1"/>
    </xf>
    <xf numFmtId="164" fontId="7" fillId="2" borderId="43" xfId="6" applyNumberFormat="1" applyFont="1" applyFill="1" applyBorder="1" applyAlignment="1">
      <alignment horizontal="center" vertical="center" wrapText="1"/>
    </xf>
    <xf numFmtId="4" fontId="7" fillId="2" borderId="29" xfId="6" applyNumberFormat="1" applyFont="1" applyFill="1" applyBorder="1" applyAlignment="1">
      <alignment horizontal="center" vertical="center" wrapText="1"/>
    </xf>
    <xf numFmtId="4" fontId="7" fillId="2" borderId="43" xfId="6" applyNumberFormat="1" applyFont="1" applyFill="1" applyBorder="1" applyAlignment="1">
      <alignment horizontal="center" vertical="center" wrapText="1"/>
    </xf>
    <xf numFmtId="0" fontId="7" fillId="8" borderId="24" xfId="6" applyFont="1" applyFill="1" applyBorder="1" applyAlignment="1">
      <alignment horizontal="center" vertical="center"/>
    </xf>
    <xf numFmtId="0" fontId="7" fillId="8" borderId="23" xfId="6" applyFont="1" applyFill="1" applyBorder="1" applyAlignment="1">
      <alignment horizontal="center" vertical="center"/>
    </xf>
    <xf numFmtId="0" fontId="7" fillId="8" borderId="31" xfId="6" applyFont="1" applyFill="1" applyBorder="1" applyAlignment="1">
      <alignment horizontal="center" vertical="center"/>
    </xf>
    <xf numFmtId="0" fontId="14" fillId="0" borderId="38" xfId="2" applyFont="1" applyBorder="1" applyAlignment="1">
      <alignment horizontal="center" wrapText="1"/>
    </xf>
    <xf numFmtId="0" fontId="7" fillId="0" borderId="12" xfId="5" applyFont="1" applyBorder="1" applyAlignment="1">
      <alignment horizontal="center" vertical="top"/>
    </xf>
    <xf numFmtId="0" fontId="7" fillId="0" borderId="12" xfId="5" applyFont="1" applyBorder="1" applyAlignment="1">
      <alignment horizontal="center"/>
    </xf>
    <xf numFmtId="0" fontId="5" fillId="3" borderId="36" xfId="2" applyFont="1" applyFill="1" applyBorder="1" applyAlignment="1">
      <alignment horizontal="left" vertical="center" wrapText="1"/>
    </xf>
    <xf numFmtId="0" fontId="5" fillId="3" borderId="17" xfId="2" applyFont="1" applyFill="1" applyBorder="1" applyAlignment="1">
      <alignment horizontal="left" vertical="center" wrapText="1"/>
    </xf>
    <xf numFmtId="0" fontId="5" fillId="3" borderId="16" xfId="2" applyFont="1" applyFill="1" applyBorder="1" applyAlignment="1">
      <alignment horizontal="left" vertical="center" wrapText="1"/>
    </xf>
    <xf numFmtId="0" fontId="5" fillId="3" borderId="13" xfId="2" applyFont="1" applyFill="1" applyBorder="1" applyAlignment="1">
      <alignment horizontal="left" vertical="center" wrapText="1"/>
    </xf>
    <xf numFmtId="0" fontId="5" fillId="3" borderId="12" xfId="2" applyFont="1" applyFill="1" applyBorder="1" applyAlignment="1">
      <alignment horizontal="left" vertical="center" wrapText="1"/>
    </xf>
    <xf numFmtId="0" fontId="5" fillId="3" borderId="11" xfId="2" applyFont="1" applyFill="1" applyBorder="1" applyAlignment="1">
      <alignment horizontal="left" vertical="center" wrapText="1"/>
    </xf>
    <xf numFmtId="0" fontId="5" fillId="4" borderId="34" xfId="2" applyFont="1" applyFill="1" applyBorder="1" applyAlignment="1">
      <alignment horizontal="center" vertical="center" wrapText="1"/>
    </xf>
    <xf numFmtId="0" fontId="5" fillId="4" borderId="33" xfId="2" applyFont="1" applyFill="1" applyBorder="1" applyAlignment="1">
      <alignment horizontal="center" vertical="center" wrapText="1"/>
    </xf>
    <xf numFmtId="0" fontId="5" fillId="4" borderId="32" xfId="2" applyFont="1" applyFill="1" applyBorder="1" applyAlignment="1">
      <alignment horizontal="center" vertical="center" wrapText="1"/>
    </xf>
    <xf numFmtId="4" fontId="20" fillId="3" borderId="12" xfId="19" applyNumberFormat="1" applyFont="1" applyFill="1" applyBorder="1" applyAlignment="1">
      <alignment horizontal="center" vertical="center"/>
    </xf>
    <xf numFmtId="173" fontId="23" fillId="0" borderId="55" xfId="10" applyNumberFormat="1" applyFont="1" applyBorder="1" applyAlignment="1">
      <alignment vertical="center"/>
    </xf>
  </cellXfs>
  <cellStyles count="24">
    <cellStyle name="Hipervínculo" xfId="17" builtinId="8"/>
    <cellStyle name="Millares [0] 2" xfId="16" xr:uid="{67ED6C87-82F3-4D35-BABC-3342A431C38B}"/>
    <cellStyle name="Millares 2 2" xfId="13" xr:uid="{D17A3000-A58C-409B-AB06-D66C0047D83F}"/>
    <cellStyle name="Millares 3" xfId="3" xr:uid="{3F5B243C-A075-4CBE-B670-61D07E0B7511}"/>
    <cellStyle name="Millares_FORMULARIO 4 - M-OFERENTE PPTA ECONOMICA" xfId="8" xr:uid="{DACDD6A8-DA90-4388-87D1-42CB341AB0A7}"/>
    <cellStyle name="Moneda" xfId="1" builtinId="4"/>
    <cellStyle name="Moneda 2 2 2 2 2" xfId="10" xr:uid="{D0B4D794-0267-4FA6-970A-7CB05548D4A7}"/>
    <cellStyle name="Moneda 2 3" xfId="14" xr:uid="{D8E1CCF5-0CF8-4785-BE74-7A933276A7B7}"/>
    <cellStyle name="Moneda 3" xfId="15" xr:uid="{4EA643FA-9844-41B4-8490-62722572B45D}"/>
    <cellStyle name="Moneda 4" xfId="20" xr:uid="{4BD20CD5-ADCA-4BB6-AE4F-5F5AEF1B2E32}"/>
    <cellStyle name="Normal" xfId="0" builtinId="0"/>
    <cellStyle name="Normal 11 2 2" xfId="23" xr:uid="{77FC5696-6A78-4165-9DFE-0421DB99BC59}"/>
    <cellStyle name="Normal 12 2 3 2" xfId="22" xr:uid="{1E6B3FA6-1CC1-4066-A740-1E7316855457}"/>
    <cellStyle name="Normal 2 10 3" xfId="6" xr:uid="{83445999-9273-4566-B9E1-DB359D118760}"/>
    <cellStyle name="Normal 2 2" xfId="9" xr:uid="{B2B39F87-6E20-4C57-9455-E04C15C33D64}"/>
    <cellStyle name="Normal 23 2" xfId="19" xr:uid="{3E9FD114-3FC6-45B0-A55B-A68129CA13B6}"/>
    <cellStyle name="Normal 3" xfId="2" xr:uid="{E865CB2E-2FBE-4D15-B1F5-42075A51BB5F}"/>
    <cellStyle name="Normal 3 11" xfId="5" xr:uid="{0CD67CDE-8F14-45C4-B75E-5AB3D871EA4F}"/>
    <cellStyle name="Normal 3 2" xfId="4" xr:uid="{10B69AC8-41A7-4E34-9FAF-87D539065C00}"/>
    <cellStyle name="Normal 3 2 2" xfId="11" xr:uid="{7F39526A-B317-452D-AFD7-9A104D3B0A08}"/>
    <cellStyle name="Normal 7" xfId="18" xr:uid="{86B5C9BB-9661-45A3-99E2-F5A431FF6600}"/>
    <cellStyle name="Normal_PTO OFICIAL PREPLIEGO (CORREGIDO) 2" xfId="12" xr:uid="{5C85AD94-D5A9-427B-AA16-0B30FF7A0B7D}"/>
    <cellStyle name="Porcentaje 2" xfId="7" xr:uid="{C55E0319-D2C0-42F5-B016-A8140B9670F5}"/>
    <cellStyle name="Porcentaje 2 2" xfId="21" xr:uid="{6367E5BD-D85C-4A35-A829-CFB0BEE532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styles" Target="styles.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sharedStrings" Target="sharedStrings.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calcChain" Target="calcChain.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theme" Target="theme/theme1.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90109-DFAB-44C7-8DB4-E841D0D6EE40}">
  <dimension ref="A1:L60"/>
  <sheetViews>
    <sheetView topLeftCell="A34" workbookViewId="0">
      <selection activeCell="B53" sqref="B53"/>
    </sheetView>
  </sheetViews>
  <sheetFormatPr baseColWidth="10" defaultColWidth="11.44140625" defaultRowHeight="13.2" x14ac:dyDescent="0.3"/>
  <cols>
    <col min="1" max="1" width="11.33203125" style="128" customWidth="1"/>
    <col min="2" max="2" width="57.88671875" style="127" customWidth="1"/>
    <col min="3" max="3" width="5.33203125" style="129" customWidth="1"/>
    <col min="4" max="4" width="12.33203125" style="130" bestFit="1" customWidth="1"/>
    <col min="5" max="5" width="23" style="130" customWidth="1"/>
    <col min="6" max="6" width="16.88671875" style="131" bestFit="1" customWidth="1"/>
    <col min="7" max="7" width="18.44140625" style="127" bestFit="1" customWidth="1"/>
    <col min="8" max="8" width="14.33203125" style="132" bestFit="1" customWidth="1"/>
    <col min="9" max="9" width="14.44140625" style="132" customWidth="1"/>
    <col min="10" max="10" width="13.33203125" style="141" bestFit="1" customWidth="1"/>
    <col min="11" max="11" width="2.88671875" style="126" customWidth="1"/>
    <col min="12" max="12" width="18.109375" style="127" bestFit="1" customWidth="1"/>
    <col min="13" max="16384" width="11.44140625" style="127"/>
  </cols>
  <sheetData>
    <row r="1" spans="1:12" ht="28.35" customHeight="1" x14ac:dyDescent="0.3">
      <c r="A1" s="270" t="s">
        <v>1632</v>
      </c>
      <c r="B1" s="270"/>
      <c r="C1" s="270"/>
      <c r="D1" s="270"/>
      <c r="E1" s="270"/>
      <c r="F1" s="270"/>
      <c r="G1" s="270"/>
      <c r="H1" s="270"/>
      <c r="I1" s="270"/>
      <c r="J1" s="270"/>
    </row>
    <row r="2" spans="1:12" ht="13.8" thickBot="1" x14ac:dyDescent="0.35">
      <c r="J2" s="133"/>
    </row>
    <row r="3" spans="1:12" ht="21.6" customHeight="1" x14ac:dyDescent="0.3">
      <c r="A3" s="134" t="s">
        <v>1633</v>
      </c>
      <c r="B3" s="135"/>
      <c r="C3" s="136"/>
      <c r="D3" s="137" t="s">
        <v>1634</v>
      </c>
      <c r="E3" s="138" t="e">
        <f>#REF!</f>
        <v>#REF!</v>
      </c>
      <c r="F3" s="139"/>
      <c r="G3" s="140"/>
    </row>
    <row r="4" spans="1:12" ht="21.6" customHeight="1" thickBot="1" x14ac:dyDescent="0.35">
      <c r="A4" s="142" t="s">
        <v>1635</v>
      </c>
      <c r="B4" s="143"/>
      <c r="C4" s="144"/>
      <c r="D4" s="145" t="s">
        <v>1636</v>
      </c>
      <c r="E4" s="146">
        <v>6</v>
      </c>
    </row>
    <row r="5" spans="1:12" ht="13.8" thickBot="1" x14ac:dyDescent="0.35"/>
    <row r="6" spans="1:12" s="153" customFormat="1" ht="66.599999999999994" customHeight="1" thickBot="1" x14ac:dyDescent="0.35">
      <c r="A6" s="147" t="s">
        <v>1637</v>
      </c>
      <c r="B6" s="148" t="s">
        <v>1638</v>
      </c>
      <c r="C6" s="148" t="s">
        <v>267</v>
      </c>
      <c r="D6" s="147" t="s">
        <v>1639</v>
      </c>
      <c r="E6" s="147" t="s">
        <v>1640</v>
      </c>
      <c r="F6" s="149" t="s">
        <v>1641</v>
      </c>
      <c r="G6" s="148" t="s">
        <v>1642</v>
      </c>
      <c r="H6" s="150" t="s">
        <v>12</v>
      </c>
      <c r="I6" s="150" t="s">
        <v>1643</v>
      </c>
      <c r="J6" s="151" t="s">
        <v>9</v>
      </c>
      <c r="K6" s="152"/>
    </row>
    <row r="7" spans="1:12" x14ac:dyDescent="0.3">
      <c r="A7" s="154">
        <v>1</v>
      </c>
      <c r="B7" s="155" t="s">
        <v>1644</v>
      </c>
      <c r="C7" s="156"/>
      <c r="D7" s="157"/>
      <c r="E7" s="157"/>
      <c r="F7" s="158"/>
      <c r="G7" s="159"/>
      <c r="H7" s="160"/>
      <c r="I7" s="160"/>
      <c r="J7" s="161" t="e">
        <f>+J8</f>
        <v>#REF!</v>
      </c>
    </row>
    <row r="8" spans="1:12" x14ac:dyDescent="0.3">
      <c r="A8" s="162">
        <v>1.1000000000000001</v>
      </c>
      <c r="B8" s="163" t="s">
        <v>1645</v>
      </c>
      <c r="C8" s="164"/>
      <c r="D8" s="165"/>
      <c r="E8" s="165"/>
      <c r="F8" s="166"/>
      <c r="G8" s="167"/>
      <c r="H8" s="168"/>
      <c r="I8" s="169">
        <f>SUM(H9:H23)</f>
        <v>233539192.91100001</v>
      </c>
      <c r="J8" s="170" t="e">
        <f>+I8/$E$3</f>
        <v>#REF!</v>
      </c>
      <c r="K8" s="171"/>
      <c r="L8" s="172">
        <f>G3</f>
        <v>0</v>
      </c>
    </row>
    <row r="9" spans="1:12" x14ac:dyDescent="0.3">
      <c r="A9" s="162"/>
      <c r="B9" s="167" t="s">
        <v>1646</v>
      </c>
      <c r="C9" s="164" t="s">
        <v>1030</v>
      </c>
      <c r="D9" s="165">
        <v>1</v>
      </c>
      <c r="E9" s="173">
        <v>1</v>
      </c>
      <c r="F9" s="168">
        <v>6700000</v>
      </c>
      <c r="G9" s="174">
        <v>0.65560000000000007</v>
      </c>
      <c r="H9" s="168">
        <f>+D9*E9*$E$4*F9*(1+G9)</f>
        <v>66555120.000000007</v>
      </c>
      <c r="I9" s="168"/>
      <c r="J9" s="175" t="e">
        <f>+H9/$E$3</f>
        <v>#REF!</v>
      </c>
      <c r="L9" s="176" t="e">
        <f>E3*J51</f>
        <v>#REF!</v>
      </c>
    </row>
    <row r="10" spans="1:12" x14ac:dyDescent="0.3">
      <c r="A10" s="162"/>
      <c r="B10" s="167" t="s">
        <v>1647</v>
      </c>
      <c r="C10" s="164" t="s">
        <v>1030</v>
      </c>
      <c r="D10" s="165">
        <v>1</v>
      </c>
      <c r="E10" s="173">
        <v>1</v>
      </c>
      <c r="F10" s="168">
        <v>4500000</v>
      </c>
      <c r="G10" s="174">
        <v>0.65560000000000007</v>
      </c>
      <c r="H10" s="168">
        <f t="shared" ref="H10:H17" si="0">+D10*E10*$E$4*F10*(1+G10)</f>
        <v>44701200.000000007</v>
      </c>
      <c r="I10" s="168"/>
      <c r="J10" s="175" t="e">
        <f>+H10/$E$3</f>
        <v>#REF!</v>
      </c>
      <c r="L10" s="177" t="e">
        <f>L8-L9</f>
        <v>#REF!</v>
      </c>
    </row>
    <row r="11" spans="1:12" x14ac:dyDescent="0.3">
      <c r="A11" s="162"/>
      <c r="B11" s="167" t="s">
        <v>1648</v>
      </c>
      <c r="C11" s="164" t="s">
        <v>1030</v>
      </c>
      <c r="D11" s="165">
        <v>1</v>
      </c>
      <c r="E11" s="173">
        <v>1</v>
      </c>
      <c r="F11" s="168">
        <v>3600000</v>
      </c>
      <c r="G11" s="174">
        <v>0.65560000000000007</v>
      </c>
      <c r="H11" s="168">
        <f>+D11*E11*$E$4*F11*(1+G11)</f>
        <v>35760960.000000007</v>
      </c>
      <c r="I11" s="168"/>
      <c r="J11" s="175" t="e">
        <f>+H11/$E$3</f>
        <v>#REF!</v>
      </c>
    </row>
    <row r="12" spans="1:12" x14ac:dyDescent="0.3">
      <c r="A12" s="162"/>
      <c r="B12" s="167" t="s">
        <v>1649</v>
      </c>
      <c r="C12" s="164" t="s">
        <v>1030</v>
      </c>
      <c r="D12" s="165">
        <v>1</v>
      </c>
      <c r="E12" s="173">
        <v>1</v>
      </c>
      <c r="F12" s="168">
        <v>3600000</v>
      </c>
      <c r="G12" s="174">
        <v>0.65560000000000007</v>
      </c>
      <c r="H12" s="168">
        <f t="shared" si="0"/>
        <v>35760960.000000007</v>
      </c>
      <c r="I12" s="168"/>
      <c r="J12" s="175" t="e">
        <f t="shared" ref="J12:J23" si="1">+H12/$E$3</f>
        <v>#REF!</v>
      </c>
    </row>
    <row r="13" spans="1:12" x14ac:dyDescent="0.3">
      <c r="A13" s="162"/>
      <c r="B13" s="167" t="s">
        <v>1650</v>
      </c>
      <c r="C13" s="164" t="s">
        <v>1030</v>
      </c>
      <c r="D13" s="165">
        <v>0</v>
      </c>
      <c r="E13" s="173">
        <v>0.5</v>
      </c>
      <c r="F13" s="168">
        <v>3600000</v>
      </c>
      <c r="G13" s="174">
        <v>0.65560000000000007</v>
      </c>
      <c r="H13" s="168">
        <f t="shared" si="0"/>
        <v>0</v>
      </c>
      <c r="I13" s="168"/>
      <c r="J13" s="175" t="e">
        <f t="shared" si="1"/>
        <v>#REF!</v>
      </c>
    </row>
    <row r="14" spans="1:12" x14ac:dyDescent="0.3">
      <c r="A14" s="162"/>
      <c r="B14" s="167" t="s">
        <v>1651</v>
      </c>
      <c r="C14" s="164" t="s">
        <v>1030</v>
      </c>
      <c r="D14" s="165">
        <v>1</v>
      </c>
      <c r="E14" s="173">
        <v>0.2</v>
      </c>
      <c r="F14" s="168">
        <v>3600000</v>
      </c>
      <c r="G14" s="174">
        <v>0.65560000000000007</v>
      </c>
      <c r="H14" s="168">
        <f t="shared" si="0"/>
        <v>7152192.0000000028</v>
      </c>
      <c r="I14" s="168"/>
      <c r="J14" s="175" t="e">
        <f t="shared" si="1"/>
        <v>#REF!</v>
      </c>
    </row>
    <row r="15" spans="1:12" x14ac:dyDescent="0.3">
      <c r="A15" s="162"/>
      <c r="B15" s="167" t="s">
        <v>1652</v>
      </c>
      <c r="C15" s="164" t="s">
        <v>1030</v>
      </c>
      <c r="D15" s="165">
        <v>1</v>
      </c>
      <c r="E15" s="173">
        <v>1</v>
      </c>
      <c r="F15" s="168">
        <v>1750905</v>
      </c>
      <c r="G15" s="174">
        <v>0.82900000000000007</v>
      </c>
      <c r="H15" s="168">
        <f t="shared" si="0"/>
        <v>19214431.470000003</v>
      </c>
      <c r="I15" s="168"/>
      <c r="J15" s="175" t="e">
        <f>+H15/$E$3</f>
        <v>#REF!</v>
      </c>
    </row>
    <row r="16" spans="1:12" x14ac:dyDescent="0.3">
      <c r="A16" s="162"/>
      <c r="B16" s="167" t="s">
        <v>1653</v>
      </c>
      <c r="C16" s="164" t="s">
        <v>1030</v>
      </c>
      <c r="D16" s="165">
        <v>1</v>
      </c>
      <c r="E16" s="173">
        <v>0.3</v>
      </c>
      <c r="F16" s="168">
        <v>1750905</v>
      </c>
      <c r="G16" s="174">
        <v>0.82900000000000007</v>
      </c>
      <c r="H16" s="168">
        <f t="shared" si="0"/>
        <v>5764329.4409999996</v>
      </c>
      <c r="I16" s="168"/>
      <c r="J16" s="175" t="e">
        <f t="shared" si="1"/>
        <v>#REF!</v>
      </c>
    </row>
    <row r="17" spans="1:11" x14ac:dyDescent="0.3">
      <c r="A17" s="162"/>
      <c r="B17" s="167" t="s">
        <v>1654</v>
      </c>
      <c r="C17" s="164" t="s">
        <v>1030</v>
      </c>
      <c r="D17" s="165">
        <v>1</v>
      </c>
      <c r="E17" s="173">
        <v>0.15</v>
      </c>
      <c r="F17" s="168">
        <v>3600000</v>
      </c>
      <c r="G17" s="174"/>
      <c r="H17" s="168">
        <f t="shared" si="0"/>
        <v>3239999.9999999995</v>
      </c>
      <c r="I17" s="168"/>
      <c r="J17" s="175" t="e">
        <f t="shared" si="1"/>
        <v>#REF!</v>
      </c>
      <c r="K17" s="171"/>
    </row>
    <row r="18" spans="1:11" ht="26.4" x14ac:dyDescent="0.3">
      <c r="A18" s="162"/>
      <c r="B18" s="178" t="s">
        <v>1655</v>
      </c>
      <c r="C18" s="164" t="s">
        <v>1656</v>
      </c>
      <c r="D18" s="165">
        <f>+$E$4</f>
        <v>6</v>
      </c>
      <c r="E18" s="173">
        <v>1</v>
      </c>
      <c r="F18" s="168">
        <v>800000</v>
      </c>
      <c r="G18" s="174"/>
      <c r="H18" s="168">
        <f>+D18*E18*F18*(1+G18)</f>
        <v>4800000</v>
      </c>
      <c r="I18" s="168"/>
      <c r="J18" s="175" t="e">
        <f t="shared" si="1"/>
        <v>#REF!</v>
      </c>
      <c r="K18" s="171"/>
    </row>
    <row r="19" spans="1:11" x14ac:dyDescent="0.3">
      <c r="A19" s="162"/>
      <c r="B19" s="167" t="s">
        <v>1657</v>
      </c>
      <c r="C19" s="164" t="s">
        <v>1656</v>
      </c>
      <c r="D19" s="165">
        <f>+$E$4</f>
        <v>6</v>
      </c>
      <c r="E19" s="173">
        <v>1</v>
      </c>
      <c r="F19" s="179">
        <v>500000</v>
      </c>
      <c r="G19" s="174"/>
      <c r="H19" s="168">
        <f>+D19*E19*F19*(1+G19)</f>
        <v>3000000</v>
      </c>
      <c r="I19" s="168"/>
      <c r="J19" s="175" t="e">
        <f t="shared" si="1"/>
        <v>#REF!</v>
      </c>
      <c r="K19" s="171"/>
    </row>
    <row r="20" spans="1:11" x14ac:dyDescent="0.3">
      <c r="A20" s="162"/>
      <c r="B20" s="167" t="s">
        <v>1658</v>
      </c>
      <c r="C20" s="164" t="s">
        <v>1656</v>
      </c>
      <c r="D20" s="165">
        <f>+$E$4</f>
        <v>6</v>
      </c>
      <c r="E20" s="173">
        <v>1</v>
      </c>
      <c r="F20" s="179">
        <v>300000</v>
      </c>
      <c r="G20" s="174"/>
      <c r="H20" s="168">
        <f>+D20*E20*F20*(1+G20)</f>
        <v>1800000</v>
      </c>
      <c r="I20" s="168"/>
      <c r="J20" s="175" t="e">
        <f t="shared" si="1"/>
        <v>#REF!</v>
      </c>
      <c r="K20" s="171"/>
    </row>
    <row r="21" spans="1:11" ht="27.75" customHeight="1" x14ac:dyDescent="0.3">
      <c r="A21" s="162"/>
      <c r="B21" s="178" t="s">
        <v>1659</v>
      </c>
      <c r="C21" s="164" t="s">
        <v>1656</v>
      </c>
      <c r="D21" s="165">
        <f>+$E$4</f>
        <v>6</v>
      </c>
      <c r="E21" s="173">
        <v>0.3</v>
      </c>
      <c r="F21" s="179">
        <v>3000000</v>
      </c>
      <c r="G21" s="174"/>
      <c r="H21" s="168">
        <f>+D21*E21*F21*(1+G21)</f>
        <v>5399999.9999999991</v>
      </c>
      <c r="I21" s="168"/>
      <c r="J21" s="175" t="e">
        <f t="shared" si="1"/>
        <v>#REF!</v>
      </c>
      <c r="K21" s="171"/>
    </row>
    <row r="22" spans="1:11" x14ac:dyDescent="0.3">
      <c r="A22" s="162"/>
      <c r="B22" s="167" t="s">
        <v>1660</v>
      </c>
      <c r="C22" s="164" t="s">
        <v>1656</v>
      </c>
      <c r="D22" s="165">
        <f>+$E$4</f>
        <v>6</v>
      </c>
      <c r="E22" s="173">
        <v>1</v>
      </c>
      <c r="F22" s="168">
        <v>65000</v>
      </c>
      <c r="G22" s="174"/>
      <c r="H22" s="168">
        <f>+D22*E22*F22*(1+G22)</f>
        <v>390000</v>
      </c>
      <c r="I22" s="168"/>
      <c r="J22" s="175" t="e">
        <f t="shared" si="1"/>
        <v>#REF!</v>
      </c>
      <c r="K22" s="171"/>
    </row>
    <row r="23" spans="1:11" x14ac:dyDescent="0.3">
      <c r="A23" s="162"/>
      <c r="B23" s="167"/>
      <c r="C23" s="164"/>
      <c r="D23" s="165"/>
      <c r="E23" s="180"/>
      <c r="F23" s="168"/>
      <c r="G23" s="174"/>
      <c r="H23" s="168">
        <f>F23</f>
        <v>0</v>
      </c>
      <c r="I23" s="168"/>
      <c r="J23" s="175" t="e">
        <f t="shared" si="1"/>
        <v>#REF!</v>
      </c>
      <c r="K23" s="171"/>
    </row>
    <row r="24" spans="1:11" x14ac:dyDescent="0.3">
      <c r="A24" s="162">
        <v>2</v>
      </c>
      <c r="B24" s="181" t="s">
        <v>1661</v>
      </c>
      <c r="C24" s="164"/>
      <c r="D24" s="165"/>
      <c r="E24" s="165"/>
      <c r="F24" s="168"/>
      <c r="G24" s="167"/>
      <c r="H24" s="168"/>
      <c r="I24" s="168"/>
      <c r="J24" s="182" t="e">
        <f>+J25+J27+J38+J34</f>
        <v>#REF!</v>
      </c>
    </row>
    <row r="25" spans="1:11" x14ac:dyDescent="0.3">
      <c r="A25" s="162">
        <v>2.1</v>
      </c>
      <c r="B25" s="163" t="s">
        <v>1662</v>
      </c>
      <c r="C25" s="164"/>
      <c r="D25" s="165"/>
      <c r="E25" s="165"/>
      <c r="F25" s="168"/>
      <c r="G25" s="167"/>
      <c r="H25" s="168"/>
      <c r="I25" s="169">
        <f>SUM(H26:H26)</f>
        <v>0</v>
      </c>
      <c r="J25" s="170" t="e">
        <f>+I25/$E$3</f>
        <v>#REF!</v>
      </c>
      <c r="K25" s="171"/>
    </row>
    <row r="26" spans="1:11" x14ac:dyDescent="0.3">
      <c r="A26" s="162"/>
      <c r="B26" s="167" t="s">
        <v>1663</v>
      </c>
      <c r="C26" s="164"/>
      <c r="D26" s="174"/>
      <c r="E26" s="165"/>
      <c r="F26" s="168"/>
      <c r="G26" s="183">
        <v>1.3422000000000001</v>
      </c>
      <c r="H26" s="168">
        <f>+F26*D26*G26</f>
        <v>0</v>
      </c>
      <c r="I26" s="168"/>
      <c r="J26" s="175"/>
    </row>
    <row r="27" spans="1:11" x14ac:dyDescent="0.3">
      <c r="A27" s="162">
        <v>2.2000000000000002</v>
      </c>
      <c r="B27" s="163" t="s">
        <v>1664</v>
      </c>
      <c r="C27" s="164"/>
      <c r="D27" s="165"/>
      <c r="E27" s="165"/>
      <c r="F27" s="168"/>
      <c r="G27" s="184"/>
      <c r="H27" s="168"/>
      <c r="I27" s="169" t="e">
        <f>SUM(H28:H32)</f>
        <v>#REF!</v>
      </c>
      <c r="J27" s="170" t="e">
        <f>+I27/$E$3</f>
        <v>#REF!</v>
      </c>
    </row>
    <row r="28" spans="1:11" ht="13.8" x14ac:dyDescent="0.3">
      <c r="A28" s="162"/>
      <c r="B28" s="167" t="s">
        <v>1665</v>
      </c>
      <c r="C28" s="164" t="s">
        <v>1666</v>
      </c>
      <c r="D28" s="174">
        <v>5.9999999999999995E-4</v>
      </c>
      <c r="E28" s="185">
        <v>0</v>
      </c>
      <c r="F28" s="168" t="e">
        <f>+$E$3*E28</f>
        <v>#REF!</v>
      </c>
      <c r="G28" s="184">
        <f>+$G$26</f>
        <v>1.3422000000000001</v>
      </c>
      <c r="H28" s="186" t="e">
        <f>+(((F28*G28*D28)/365)*($E$4*30+120))*1.19</f>
        <v>#REF!</v>
      </c>
      <c r="I28" s="168"/>
      <c r="J28" s="175" t="e">
        <f>+H28/$E$3</f>
        <v>#REF!</v>
      </c>
      <c r="K28" s="171"/>
    </row>
    <row r="29" spans="1:11" ht="13.8" x14ac:dyDescent="0.25">
      <c r="A29" s="162"/>
      <c r="B29" s="167" t="s">
        <v>1667</v>
      </c>
      <c r="C29" s="164" t="s">
        <v>1666</v>
      </c>
      <c r="D29" s="187">
        <v>5.9999999999999995E-4</v>
      </c>
      <c r="E29" s="188"/>
      <c r="F29" s="168" t="e">
        <f>+$E$3</f>
        <v>#REF!</v>
      </c>
      <c r="G29" s="189">
        <f>+$G$26</f>
        <v>1.3422000000000001</v>
      </c>
      <c r="H29" s="186" t="e">
        <f>+(((F29*G29*D29)/365)*($E$4*30+120))*1.19</f>
        <v>#REF!</v>
      </c>
      <c r="I29" s="168"/>
      <c r="J29" s="175" t="e">
        <f>+H29/$E$3</f>
        <v>#REF!</v>
      </c>
    </row>
    <row r="30" spans="1:11" ht="13.8" x14ac:dyDescent="0.25">
      <c r="A30" s="162"/>
      <c r="B30" s="167" t="s">
        <v>1668</v>
      </c>
      <c r="C30" s="164" t="s">
        <v>1666</v>
      </c>
      <c r="D30" s="187">
        <v>8.9999999999999998E-4</v>
      </c>
      <c r="E30" s="188"/>
      <c r="F30" s="168" t="e">
        <f>+$E$3</f>
        <v>#REF!</v>
      </c>
      <c r="G30" s="189">
        <f>+$G$26</f>
        <v>1.3422000000000001</v>
      </c>
      <c r="H30" s="186" t="e">
        <f>+(((F30*G30*D30)/365)*(1825))*1.19</f>
        <v>#REF!</v>
      </c>
      <c r="I30" s="168"/>
      <c r="J30" s="175" t="e">
        <f>+H30/$E$3</f>
        <v>#REF!</v>
      </c>
    </row>
    <row r="31" spans="1:11" ht="13.8" x14ac:dyDescent="0.25">
      <c r="A31" s="162"/>
      <c r="B31" s="167" t="s">
        <v>1669</v>
      </c>
      <c r="C31" s="164" t="s">
        <v>1666</v>
      </c>
      <c r="D31" s="187">
        <v>5.0000000000000001E-4</v>
      </c>
      <c r="E31" s="188"/>
      <c r="F31" s="168" t="e">
        <f>+$E$3</f>
        <v>#REF!</v>
      </c>
      <c r="G31" s="189">
        <f>+$G$26</f>
        <v>1.3422000000000001</v>
      </c>
      <c r="H31" s="186" t="e">
        <f>+(((F31*G31*D31)/365)*($E$4*30+1095))*1.19</f>
        <v>#REF!</v>
      </c>
      <c r="I31" s="168"/>
      <c r="J31" s="175" t="e">
        <f>+H31/$E$3</f>
        <v>#REF!</v>
      </c>
    </row>
    <row r="32" spans="1:11" ht="13.8" x14ac:dyDescent="0.25">
      <c r="A32" s="162"/>
      <c r="B32" s="167" t="s">
        <v>1670</v>
      </c>
      <c r="C32" s="164" t="s">
        <v>1666</v>
      </c>
      <c r="D32" s="187">
        <v>2.5000000000000001E-3</v>
      </c>
      <c r="E32" s="188"/>
      <c r="F32" s="168" t="e">
        <f>+$E$3</f>
        <v>#REF!</v>
      </c>
      <c r="G32" s="189">
        <f>+$G$26</f>
        <v>1.3422000000000001</v>
      </c>
      <c r="H32" s="186" t="e">
        <f>+(((F32*G32*D32)/365)*($E$4*30+0))*1.19</f>
        <v>#REF!</v>
      </c>
      <c r="I32" s="168"/>
      <c r="J32" s="175" t="e">
        <f>+H32/$E$3</f>
        <v>#REF!</v>
      </c>
    </row>
    <row r="33" spans="1:11" x14ac:dyDescent="0.3">
      <c r="A33" s="162"/>
      <c r="B33" s="167"/>
      <c r="C33" s="164"/>
      <c r="D33" s="174"/>
      <c r="E33" s="165"/>
      <c r="F33" s="168"/>
      <c r="G33" s="184"/>
      <c r="H33" s="168"/>
      <c r="I33" s="168"/>
      <c r="J33" s="175"/>
    </row>
    <row r="34" spans="1:11" x14ac:dyDescent="0.3">
      <c r="A34" s="162">
        <v>2.2999999999999998</v>
      </c>
      <c r="B34" s="163" t="s">
        <v>1671</v>
      </c>
      <c r="C34" s="164"/>
      <c r="D34" s="174"/>
      <c r="E34" s="165"/>
      <c r="F34" s="168"/>
      <c r="G34" s="184"/>
      <c r="H34" s="168"/>
      <c r="I34" s="169">
        <f>SUM(H35:H37)</f>
        <v>600000</v>
      </c>
      <c r="J34" s="170" t="e">
        <f>+I34/$E$3</f>
        <v>#REF!</v>
      </c>
    </row>
    <row r="35" spans="1:11" x14ac:dyDescent="0.3">
      <c r="A35" s="162"/>
      <c r="B35" s="167" t="s">
        <v>1672</v>
      </c>
      <c r="C35" s="164" t="s">
        <v>132</v>
      </c>
      <c r="D35" s="190">
        <v>2</v>
      </c>
      <c r="E35" s="179">
        <v>300000</v>
      </c>
      <c r="F35" s="168">
        <f>E35*D35</f>
        <v>600000</v>
      </c>
      <c r="G35" s="184"/>
      <c r="H35" s="168">
        <f>+F35</f>
        <v>600000</v>
      </c>
      <c r="I35" s="168"/>
      <c r="J35" s="175" t="e">
        <f>+H35/$E$3</f>
        <v>#REF!</v>
      </c>
    </row>
    <row r="36" spans="1:11" x14ac:dyDescent="0.3">
      <c r="A36" s="162"/>
      <c r="B36" s="167"/>
      <c r="C36" s="164"/>
      <c r="D36" s="191"/>
      <c r="E36" s="165"/>
      <c r="F36" s="168"/>
      <c r="G36" s="184"/>
      <c r="H36" s="168">
        <f>+F36*D36</f>
        <v>0</v>
      </c>
      <c r="I36" s="168"/>
      <c r="J36" s="175" t="e">
        <f>+H36/$E$3</f>
        <v>#REF!</v>
      </c>
    </row>
    <row r="37" spans="1:11" x14ac:dyDescent="0.3">
      <c r="A37" s="162"/>
      <c r="B37" s="167"/>
      <c r="C37" s="164"/>
      <c r="D37" s="174"/>
      <c r="E37" s="165"/>
      <c r="F37" s="168"/>
      <c r="G37" s="184"/>
      <c r="H37" s="168"/>
      <c r="I37" s="168"/>
      <c r="J37" s="175"/>
    </row>
    <row r="38" spans="1:11" ht="12" customHeight="1" x14ac:dyDescent="0.3">
      <c r="A38" s="162">
        <v>2.4</v>
      </c>
      <c r="B38" s="163" t="s">
        <v>1673</v>
      </c>
      <c r="C38" s="164"/>
      <c r="D38" s="165"/>
      <c r="E38" s="165"/>
      <c r="F38" s="168"/>
      <c r="G38" s="184"/>
      <c r="H38" s="168"/>
      <c r="I38" s="169" t="e">
        <f>SUM(H39:H46)</f>
        <v>#REF!</v>
      </c>
      <c r="J38" s="170" t="e">
        <f>+I38/$E$3</f>
        <v>#REF!</v>
      </c>
      <c r="K38" s="171"/>
    </row>
    <row r="39" spans="1:11" x14ac:dyDescent="0.3">
      <c r="A39" s="162"/>
      <c r="B39" s="167" t="s">
        <v>1674</v>
      </c>
      <c r="C39" s="164" t="s">
        <v>1666</v>
      </c>
      <c r="D39" s="174">
        <v>0.05</v>
      </c>
      <c r="E39" s="165"/>
      <c r="F39" s="168" t="e">
        <f t="shared" ref="F39:F46" si="2">+$E$3</f>
        <v>#REF!</v>
      </c>
      <c r="G39" s="184">
        <f t="shared" ref="G39:G46" si="3">+$G$26</f>
        <v>1.3422000000000001</v>
      </c>
      <c r="H39" s="168" t="e">
        <f t="shared" ref="H39:H46" si="4">+F39*D39*G39</f>
        <v>#REF!</v>
      </c>
      <c r="I39" s="168"/>
      <c r="J39" s="175" t="e">
        <f t="shared" ref="J39:J45" si="5">+H39/$E$3</f>
        <v>#REF!</v>
      </c>
    </row>
    <row r="40" spans="1:11" x14ac:dyDescent="0.3">
      <c r="A40" s="162"/>
      <c r="B40" s="167" t="s">
        <v>1675</v>
      </c>
      <c r="C40" s="164" t="s">
        <v>1666</v>
      </c>
      <c r="D40" s="174">
        <v>0.02</v>
      </c>
      <c r="E40" s="165"/>
      <c r="F40" s="168" t="e">
        <f t="shared" si="2"/>
        <v>#REF!</v>
      </c>
      <c r="G40" s="184">
        <f t="shared" si="3"/>
        <v>1.3422000000000001</v>
      </c>
      <c r="H40" s="168" t="e">
        <f t="shared" si="4"/>
        <v>#REF!</v>
      </c>
      <c r="I40" s="168"/>
      <c r="J40" s="175" t="e">
        <f>+H40/$E$3</f>
        <v>#REF!</v>
      </c>
    </row>
    <row r="41" spans="1:11" x14ac:dyDescent="0.3">
      <c r="A41" s="162"/>
      <c r="B41" s="167" t="s">
        <v>1676</v>
      </c>
      <c r="C41" s="164" t="s">
        <v>1666</v>
      </c>
      <c r="D41" s="174">
        <v>0.02</v>
      </c>
      <c r="E41" s="165"/>
      <c r="F41" s="168" t="e">
        <f t="shared" si="2"/>
        <v>#REF!</v>
      </c>
      <c r="G41" s="184">
        <f t="shared" si="3"/>
        <v>1.3422000000000001</v>
      </c>
      <c r="H41" s="168" t="e">
        <f t="shared" si="4"/>
        <v>#REF!</v>
      </c>
      <c r="I41" s="168"/>
      <c r="J41" s="175" t="e">
        <f t="shared" si="5"/>
        <v>#REF!</v>
      </c>
    </row>
    <row r="42" spans="1:11" x14ac:dyDescent="0.3">
      <c r="A42" s="162"/>
      <c r="B42" s="167" t="s">
        <v>1677</v>
      </c>
      <c r="C42" s="164" t="s">
        <v>1666</v>
      </c>
      <c r="D42" s="174">
        <v>0.02</v>
      </c>
      <c r="E42" s="165"/>
      <c r="F42" s="168" t="e">
        <f t="shared" si="2"/>
        <v>#REF!</v>
      </c>
      <c r="G42" s="184">
        <f t="shared" si="3"/>
        <v>1.3422000000000001</v>
      </c>
      <c r="H42" s="168" t="e">
        <f t="shared" si="4"/>
        <v>#REF!</v>
      </c>
      <c r="I42" s="168"/>
      <c r="J42" s="175" t="e">
        <f t="shared" si="5"/>
        <v>#REF!</v>
      </c>
    </row>
    <row r="43" spans="1:11" x14ac:dyDescent="0.3">
      <c r="A43" s="162"/>
      <c r="B43" s="167" t="s">
        <v>1678</v>
      </c>
      <c r="C43" s="164" t="s">
        <v>1666</v>
      </c>
      <c r="D43" s="174">
        <v>0.02</v>
      </c>
      <c r="E43" s="165"/>
      <c r="F43" s="168" t="e">
        <f t="shared" si="2"/>
        <v>#REF!</v>
      </c>
      <c r="G43" s="184">
        <f t="shared" si="3"/>
        <v>1.3422000000000001</v>
      </c>
      <c r="H43" s="168" t="e">
        <f t="shared" si="4"/>
        <v>#REF!</v>
      </c>
      <c r="I43" s="168"/>
      <c r="J43" s="175" t="e">
        <f t="shared" si="5"/>
        <v>#REF!</v>
      </c>
    </row>
    <row r="44" spans="1:11" x14ac:dyDescent="0.3">
      <c r="A44" s="162"/>
      <c r="B44" s="167" t="s">
        <v>1679</v>
      </c>
      <c r="C44" s="164" t="s">
        <v>1666</v>
      </c>
      <c r="D44" s="174">
        <v>4.0000000000000001E-3</v>
      </c>
      <c r="E44" s="165"/>
      <c r="F44" s="168" t="e">
        <f t="shared" si="2"/>
        <v>#REF!</v>
      </c>
      <c r="G44" s="184">
        <f t="shared" si="3"/>
        <v>1.3422000000000001</v>
      </c>
      <c r="H44" s="168" t="e">
        <f t="shared" si="4"/>
        <v>#REF!</v>
      </c>
      <c r="I44" s="168"/>
      <c r="J44" s="175" t="e">
        <f t="shared" si="5"/>
        <v>#REF!</v>
      </c>
    </row>
    <row r="45" spans="1:11" x14ac:dyDescent="0.3">
      <c r="A45" s="162"/>
      <c r="B45" s="167" t="s">
        <v>1680</v>
      </c>
      <c r="C45" s="164" t="s">
        <v>1666</v>
      </c>
      <c r="D45" s="174">
        <v>3.7000000000000002E-3</v>
      </c>
      <c r="E45" s="165"/>
      <c r="F45" s="168" t="e">
        <f t="shared" si="2"/>
        <v>#REF!</v>
      </c>
      <c r="G45" s="184">
        <f t="shared" si="3"/>
        <v>1.3422000000000001</v>
      </c>
      <c r="H45" s="168" t="e">
        <f t="shared" si="4"/>
        <v>#REF!</v>
      </c>
      <c r="I45" s="168"/>
      <c r="J45" s="175" t="e">
        <f t="shared" si="5"/>
        <v>#REF!</v>
      </c>
    </row>
    <row r="46" spans="1:11" ht="13.8" thickBot="1" x14ac:dyDescent="0.35">
      <c r="A46" s="162"/>
      <c r="B46" s="167" t="s">
        <v>1681</v>
      </c>
      <c r="C46" s="164" t="s">
        <v>1666</v>
      </c>
      <c r="D46" s="174">
        <v>5.0000000000000001E-3</v>
      </c>
      <c r="E46" s="165"/>
      <c r="F46" s="168" t="e">
        <f t="shared" si="2"/>
        <v>#REF!</v>
      </c>
      <c r="G46" s="184">
        <f t="shared" si="3"/>
        <v>1.3422000000000001</v>
      </c>
      <c r="H46" s="168" t="e">
        <f t="shared" si="4"/>
        <v>#REF!</v>
      </c>
      <c r="I46" s="168"/>
      <c r="J46" s="175" t="e">
        <f>+H46/$E$3</f>
        <v>#REF!</v>
      </c>
    </row>
    <row r="47" spans="1:11" ht="13.8" thickBot="1" x14ac:dyDescent="0.35">
      <c r="A47" s="192"/>
      <c r="B47" s="193" t="s">
        <v>1682</v>
      </c>
      <c r="C47" s="194"/>
      <c r="D47" s="195"/>
      <c r="E47" s="195"/>
      <c r="F47" s="196"/>
      <c r="G47" s="197"/>
      <c r="H47" s="198"/>
      <c r="I47" s="199" t="e">
        <f>SUM(I8:I46)</f>
        <v>#REF!</v>
      </c>
      <c r="J47" s="200" t="e">
        <f>ROUND(SUM(J7:J46)/3,4)</f>
        <v>#REF!</v>
      </c>
      <c r="K47" s="171"/>
    </row>
    <row r="48" spans="1:11" ht="21.6" customHeight="1" thickBot="1" x14ac:dyDescent="0.35">
      <c r="A48" s="201"/>
      <c r="B48" s="202" t="s">
        <v>1683</v>
      </c>
      <c r="C48" s="164"/>
      <c r="D48" s="165"/>
      <c r="E48" s="165"/>
      <c r="F48" s="166"/>
      <c r="G48" s="167"/>
      <c r="H48" s="168"/>
      <c r="I48" s="168"/>
      <c r="J48" s="175">
        <v>0.06</v>
      </c>
    </row>
    <row r="49" spans="1:11" ht="24" customHeight="1" thickBot="1" x14ac:dyDescent="0.35">
      <c r="A49" s="203"/>
      <c r="B49" s="204" t="s">
        <v>1684</v>
      </c>
      <c r="C49" s="205"/>
      <c r="D49" s="206"/>
      <c r="E49" s="206"/>
      <c r="F49" s="207"/>
      <c r="G49" s="208"/>
      <c r="H49" s="209"/>
      <c r="I49" s="210"/>
      <c r="J49" s="211" t="e">
        <f>ROUND(SUM(J47:J48),4)</f>
        <v>#REF!</v>
      </c>
      <c r="K49" s="171"/>
    </row>
    <row r="51" spans="1:11" x14ac:dyDescent="0.3">
      <c r="A51" s="212"/>
      <c r="B51" s="212"/>
      <c r="C51" s="212"/>
      <c r="I51" s="213" t="s">
        <v>1685</v>
      </c>
      <c r="J51" s="213" t="e">
        <f>1+J49</f>
        <v>#REF!</v>
      </c>
    </row>
    <row r="53" spans="1:11" s="153" customFormat="1" x14ac:dyDescent="0.3">
      <c r="A53" s="214"/>
      <c r="H53" s="215"/>
      <c r="I53" s="216"/>
      <c r="J53" s="217"/>
      <c r="K53" s="152"/>
    </row>
    <row r="54" spans="1:11" x14ac:dyDescent="0.3">
      <c r="C54" s="127"/>
      <c r="D54" s="127"/>
      <c r="E54" s="127"/>
      <c r="F54" s="127"/>
    </row>
    <row r="55" spans="1:11" x14ac:dyDescent="0.3">
      <c r="C55" s="127"/>
      <c r="D55" s="127"/>
      <c r="E55" s="127"/>
      <c r="F55" s="127"/>
    </row>
    <row r="56" spans="1:11" x14ac:dyDescent="0.3">
      <c r="C56" s="127"/>
      <c r="D56" s="127"/>
      <c r="E56" s="127"/>
      <c r="F56" s="127"/>
    </row>
    <row r="57" spans="1:11" x14ac:dyDescent="0.3">
      <c r="C57" s="127"/>
      <c r="D57" s="127"/>
      <c r="E57" s="127"/>
      <c r="F57" s="127"/>
    </row>
    <row r="58" spans="1:11" x14ac:dyDescent="0.3">
      <c r="C58" s="127"/>
      <c r="D58" s="127"/>
      <c r="E58" s="127"/>
      <c r="F58" s="127"/>
    </row>
    <row r="59" spans="1:11" x14ac:dyDescent="0.3">
      <c r="C59" s="127"/>
      <c r="D59" s="127"/>
      <c r="E59" s="127"/>
      <c r="F59" s="127"/>
    </row>
    <row r="60" spans="1:11" x14ac:dyDescent="0.3">
      <c r="C60" s="127"/>
      <c r="D60" s="127"/>
      <c r="E60" s="127"/>
      <c r="F60" s="127"/>
    </row>
  </sheetData>
  <mergeCells count="1">
    <mergeCell ref="A1:J1"/>
  </mergeCells>
  <pageMargins left="0.70866141732283472" right="0.70866141732283472" top="0.74803149606299213" bottom="0.74803149606299213" header="0.31496062992125984" footer="0.31496062992125984"/>
  <pageSetup paperSize="119" scale="5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14878-DA2E-472A-81B1-4DC41A7431F9}">
  <sheetPr>
    <pageSetUpPr fitToPage="1"/>
  </sheetPr>
  <dimension ref="A1:Q368"/>
  <sheetViews>
    <sheetView showGridLines="0" tabSelected="1" view="pageBreakPreview" topLeftCell="A341" zoomScale="55" zoomScaleNormal="100" zoomScaleSheetLayoutView="55" zoomScalePageLayoutView="55" workbookViewId="0">
      <selection activeCell="L358" sqref="L358"/>
    </sheetView>
  </sheetViews>
  <sheetFormatPr baseColWidth="10" defaultColWidth="11.44140625" defaultRowHeight="13.8" x14ac:dyDescent="0.25"/>
  <cols>
    <col min="1" max="2" width="3.44140625" style="1" customWidth="1"/>
    <col min="3" max="3" width="18.6640625" style="1" bestFit="1" customWidth="1"/>
    <col min="4" max="4" width="15.33203125" style="1" customWidth="1"/>
    <col min="5" max="5" width="113.109375" style="3" customWidth="1"/>
    <col min="6" max="6" width="10.5546875" style="1" bestFit="1" customWidth="1"/>
    <col min="7" max="7" width="18.88671875" style="2" customWidth="1"/>
    <col min="8" max="8" width="23.88671875" style="1" customWidth="1"/>
    <col min="9" max="9" width="30" style="1" customWidth="1"/>
    <col min="10" max="10" width="3.33203125" style="1" customWidth="1"/>
    <col min="11" max="11" width="2.6640625" style="1" customWidth="1"/>
    <col min="12" max="12" width="13.5546875" style="1" bestFit="1" customWidth="1"/>
    <col min="13" max="13" width="17.77734375" style="1" bestFit="1" customWidth="1"/>
    <col min="14" max="14" width="13.44140625" style="1" bestFit="1" customWidth="1"/>
    <col min="15" max="15" width="15.77734375" style="1" bestFit="1" customWidth="1"/>
    <col min="16" max="16384" width="11.44140625" style="1"/>
  </cols>
  <sheetData>
    <row r="1" spans="1:17" ht="16.2" thickBot="1" x14ac:dyDescent="0.35">
      <c r="A1" s="4"/>
      <c r="B1" s="4"/>
      <c r="C1" s="4"/>
      <c r="D1" s="4"/>
      <c r="E1" s="6"/>
      <c r="F1" s="4"/>
      <c r="G1" s="5"/>
      <c r="H1" s="4"/>
      <c r="I1" s="4"/>
      <c r="J1" s="4"/>
      <c r="K1" s="4"/>
    </row>
    <row r="2" spans="1:17" ht="16.2" thickTop="1" x14ac:dyDescent="0.3">
      <c r="A2" s="4"/>
      <c r="B2" s="63"/>
      <c r="C2" s="60"/>
      <c r="D2" s="60"/>
      <c r="E2" s="62"/>
      <c r="F2" s="60"/>
      <c r="G2" s="61"/>
      <c r="H2" s="60"/>
      <c r="I2" s="60"/>
      <c r="J2" s="59"/>
      <c r="K2" s="4"/>
    </row>
    <row r="3" spans="1:17" ht="27" customHeight="1" x14ac:dyDescent="0.3">
      <c r="A3" s="4"/>
      <c r="B3" s="16"/>
      <c r="C3" s="258" t="s">
        <v>26</v>
      </c>
      <c r="D3" s="258"/>
      <c r="E3" s="6"/>
      <c r="F3" s="4"/>
      <c r="G3" s="5"/>
      <c r="H3" s="4"/>
      <c r="I3" s="4"/>
      <c r="J3" s="12"/>
      <c r="K3" s="4"/>
    </row>
    <row r="4" spans="1:17" ht="15.6" x14ac:dyDescent="0.3">
      <c r="A4" s="4"/>
      <c r="B4" s="16"/>
      <c r="C4" s="58" t="s">
        <v>25</v>
      </c>
      <c r="D4" s="57" t="s">
        <v>24</v>
      </c>
      <c r="E4" s="6"/>
      <c r="F4" s="4"/>
      <c r="G4" s="5"/>
      <c r="H4" s="4"/>
      <c r="I4" s="4"/>
      <c r="J4" s="12"/>
      <c r="K4" s="4"/>
    </row>
    <row r="5" spans="1:17" ht="15.6" x14ac:dyDescent="0.3">
      <c r="A5" s="4"/>
      <c r="B5" s="16"/>
      <c r="C5" s="259" t="s">
        <v>23</v>
      </c>
      <c r="D5" s="259"/>
      <c r="E5" s="259"/>
      <c r="F5" s="259"/>
      <c r="G5" s="259"/>
      <c r="H5" s="259"/>
      <c r="I5" s="259"/>
      <c r="J5" s="12"/>
      <c r="K5" s="4"/>
    </row>
    <row r="6" spans="1:17" ht="15.6" x14ac:dyDescent="0.3">
      <c r="A6" s="4"/>
      <c r="B6" s="16"/>
      <c r="C6" s="260" t="s">
        <v>22</v>
      </c>
      <c r="D6" s="260"/>
      <c r="E6" s="260"/>
      <c r="F6" s="260"/>
      <c r="G6" s="260"/>
      <c r="H6" s="260"/>
      <c r="I6" s="260"/>
      <c r="J6" s="12"/>
      <c r="K6" s="4"/>
    </row>
    <row r="7" spans="1:17" s="53" customFormat="1" ht="15.6" x14ac:dyDescent="0.3">
      <c r="A7" s="54"/>
      <c r="B7" s="56"/>
      <c r="C7" s="261" t="s">
        <v>21</v>
      </c>
      <c r="D7" s="262"/>
      <c r="E7" s="262"/>
      <c r="F7" s="262"/>
      <c r="G7" s="262"/>
      <c r="H7" s="262"/>
      <c r="I7" s="263"/>
      <c r="J7" s="55"/>
      <c r="K7" s="54"/>
    </row>
    <row r="8" spans="1:17" ht="43.5" customHeight="1" x14ac:dyDescent="0.3">
      <c r="A8" s="4"/>
      <c r="B8" s="52"/>
      <c r="C8" s="264"/>
      <c r="D8" s="265"/>
      <c r="E8" s="265"/>
      <c r="F8" s="265"/>
      <c r="G8" s="265"/>
      <c r="H8" s="265"/>
      <c r="I8" s="266"/>
      <c r="J8" s="12"/>
      <c r="K8" s="4"/>
    </row>
    <row r="9" spans="1:17" ht="34.5" customHeight="1" x14ac:dyDescent="0.3">
      <c r="A9" s="4"/>
      <c r="B9" s="52"/>
      <c r="C9" s="267" t="s">
        <v>20</v>
      </c>
      <c r="D9" s="268"/>
      <c r="E9" s="268"/>
      <c r="F9" s="268"/>
      <c r="G9" s="268"/>
      <c r="H9" s="268"/>
      <c r="I9" s="269"/>
      <c r="J9" s="12"/>
      <c r="K9" s="4"/>
    </row>
    <row r="10" spans="1:17" ht="30" customHeight="1" thickBot="1" x14ac:dyDescent="0.35">
      <c r="A10" s="4"/>
      <c r="B10" s="16"/>
      <c r="C10" s="255" t="s">
        <v>27</v>
      </c>
      <c r="D10" s="256"/>
      <c r="E10" s="256"/>
      <c r="F10" s="256"/>
      <c r="G10" s="256"/>
      <c r="H10" s="256"/>
      <c r="I10" s="257"/>
      <c r="J10" s="12"/>
      <c r="K10" s="4"/>
    </row>
    <row r="11" spans="1:17" ht="30" customHeight="1" x14ac:dyDescent="0.3">
      <c r="A11" s="4"/>
      <c r="B11" s="16"/>
      <c r="C11" s="245" t="s">
        <v>19</v>
      </c>
      <c r="D11" s="247" t="s">
        <v>18</v>
      </c>
      <c r="E11" s="249" t="s">
        <v>10</v>
      </c>
      <c r="F11" s="247" t="s">
        <v>17</v>
      </c>
      <c r="G11" s="251" t="s">
        <v>16</v>
      </c>
      <c r="H11" s="253" t="s">
        <v>15</v>
      </c>
      <c r="I11" s="240" t="s">
        <v>14</v>
      </c>
      <c r="J11" s="12"/>
      <c r="K11" s="4"/>
    </row>
    <row r="12" spans="1:17" ht="30" customHeight="1" x14ac:dyDescent="0.3">
      <c r="A12" s="4"/>
      <c r="B12" s="16"/>
      <c r="C12" s="246"/>
      <c r="D12" s="248"/>
      <c r="E12" s="250"/>
      <c r="F12" s="248"/>
      <c r="G12" s="252"/>
      <c r="H12" s="254"/>
      <c r="I12" s="241"/>
      <c r="J12" s="12"/>
      <c r="K12" s="4"/>
    </row>
    <row r="13" spans="1:17" ht="30" customHeight="1" x14ac:dyDescent="0.3">
      <c r="A13" s="4"/>
      <c r="B13" s="16"/>
      <c r="C13" s="65"/>
      <c r="D13" s="66"/>
      <c r="E13" s="67" t="s">
        <v>28</v>
      </c>
      <c r="F13" s="65"/>
      <c r="G13" s="68"/>
      <c r="H13" s="69"/>
      <c r="I13" s="70"/>
      <c r="J13" s="12"/>
      <c r="K13" s="4"/>
    </row>
    <row r="14" spans="1:17" ht="30" customHeight="1" x14ac:dyDescent="0.3">
      <c r="A14" s="4"/>
      <c r="B14" s="16"/>
      <c r="C14" s="71"/>
      <c r="D14" s="72"/>
      <c r="E14" s="73" t="s">
        <v>29</v>
      </c>
      <c r="F14" s="74"/>
      <c r="G14" s="75"/>
      <c r="H14" s="76"/>
      <c r="I14" s="77"/>
      <c r="J14" s="12"/>
      <c r="K14" s="4"/>
      <c r="M14" s="48"/>
      <c r="N14" s="49"/>
      <c r="O14" s="48"/>
    </row>
    <row r="15" spans="1:17" ht="15.6" x14ac:dyDescent="0.3">
      <c r="A15" s="4"/>
      <c r="B15" s="16"/>
      <c r="C15" s="78" t="s">
        <v>30</v>
      </c>
      <c r="D15" s="47" t="s">
        <v>31</v>
      </c>
      <c r="E15" s="46" t="s">
        <v>1247</v>
      </c>
      <c r="F15" s="46" t="s">
        <v>132</v>
      </c>
      <c r="G15" s="64">
        <v>3500</v>
      </c>
      <c r="H15" s="123">
        <v>6597</v>
      </c>
      <c r="I15" s="79">
        <v>23089500</v>
      </c>
      <c r="J15" s="12"/>
      <c r="K15" s="4"/>
      <c r="M15" s="50"/>
      <c r="N15" s="51"/>
      <c r="O15" s="51"/>
      <c r="Q15" s="1">
        <v>9103.8599999999988</v>
      </c>
    </row>
    <row r="16" spans="1:17" ht="15.6" x14ac:dyDescent="0.3">
      <c r="A16" s="4"/>
      <c r="B16" s="16"/>
      <c r="C16" s="78" t="s">
        <v>32</v>
      </c>
      <c r="D16" s="47" t="s">
        <v>33</v>
      </c>
      <c r="E16" s="46" t="s">
        <v>167</v>
      </c>
      <c r="F16" s="46" t="s">
        <v>168</v>
      </c>
      <c r="G16" s="64">
        <v>2000</v>
      </c>
      <c r="H16" s="123">
        <v>21071</v>
      </c>
      <c r="I16" s="79">
        <v>42142000</v>
      </c>
      <c r="J16" s="12"/>
      <c r="K16" s="4"/>
      <c r="M16" s="50"/>
      <c r="N16" s="51"/>
      <c r="O16" s="51"/>
    </row>
    <row r="17" spans="1:15" ht="15.6" x14ac:dyDescent="0.3">
      <c r="A17" s="4"/>
      <c r="B17" s="16"/>
      <c r="C17" s="78" t="s">
        <v>34</v>
      </c>
      <c r="D17" s="47" t="s">
        <v>35</v>
      </c>
      <c r="E17" s="46" t="s">
        <v>1141</v>
      </c>
      <c r="F17" s="46" t="s">
        <v>132</v>
      </c>
      <c r="G17" s="64">
        <v>2500</v>
      </c>
      <c r="H17" s="123">
        <v>27961</v>
      </c>
      <c r="I17" s="79">
        <v>69902500</v>
      </c>
      <c r="J17" s="12"/>
      <c r="K17" s="4"/>
      <c r="M17" s="50"/>
      <c r="N17" s="51"/>
      <c r="O17" s="51"/>
    </row>
    <row r="18" spans="1:15" ht="15.6" x14ac:dyDescent="0.3">
      <c r="A18" s="4"/>
      <c r="B18" s="16"/>
      <c r="C18" s="78" t="s">
        <v>36</v>
      </c>
      <c r="D18" s="47" t="s">
        <v>37</v>
      </c>
      <c r="E18" s="46" t="s">
        <v>209</v>
      </c>
      <c r="F18" s="46" t="s">
        <v>93</v>
      </c>
      <c r="G18" s="64">
        <v>600</v>
      </c>
      <c r="H18" s="123">
        <v>89437</v>
      </c>
      <c r="I18" s="79">
        <v>53662200</v>
      </c>
      <c r="J18" s="12"/>
      <c r="K18" s="4"/>
      <c r="M18" s="50"/>
      <c r="N18" s="51"/>
      <c r="O18" s="51"/>
    </row>
    <row r="19" spans="1:15" ht="27.6" x14ac:dyDescent="0.3">
      <c r="A19" s="4"/>
      <c r="B19" s="16"/>
      <c r="C19" s="78" t="s">
        <v>38</v>
      </c>
      <c r="D19" s="47" t="s">
        <v>39</v>
      </c>
      <c r="E19" s="46" t="s">
        <v>220</v>
      </c>
      <c r="F19" s="46" t="s">
        <v>221</v>
      </c>
      <c r="G19" s="64">
        <v>971.59999999999991</v>
      </c>
      <c r="H19" s="123">
        <v>46482</v>
      </c>
      <c r="I19" s="79">
        <v>45161911</v>
      </c>
      <c r="J19" s="12"/>
      <c r="K19" s="4"/>
      <c r="M19" s="50"/>
      <c r="N19" s="51"/>
      <c r="O19" s="51"/>
    </row>
    <row r="20" spans="1:15" ht="15.6" x14ac:dyDescent="0.3">
      <c r="A20" s="4"/>
      <c r="B20" s="16"/>
      <c r="C20" s="78" t="s">
        <v>40</v>
      </c>
      <c r="D20" s="47" t="s">
        <v>41</v>
      </c>
      <c r="E20" s="46" t="s">
        <v>173</v>
      </c>
      <c r="F20" s="46" t="s">
        <v>90</v>
      </c>
      <c r="G20" s="64">
        <v>7</v>
      </c>
      <c r="H20" s="123">
        <v>120644</v>
      </c>
      <c r="I20" s="79">
        <v>844508</v>
      </c>
      <c r="J20" s="12"/>
      <c r="K20" s="4"/>
      <c r="M20" s="50"/>
      <c r="N20" s="51"/>
      <c r="O20" s="51"/>
    </row>
    <row r="21" spans="1:15" ht="15.6" x14ac:dyDescent="0.3">
      <c r="A21" s="4"/>
      <c r="B21" s="16"/>
      <c r="C21" s="78" t="s">
        <v>42</v>
      </c>
      <c r="D21" s="47" t="s">
        <v>43</v>
      </c>
      <c r="E21" s="46" t="s">
        <v>176</v>
      </c>
      <c r="F21" s="46" t="s">
        <v>90</v>
      </c>
      <c r="G21" s="64">
        <v>7</v>
      </c>
      <c r="H21" s="123">
        <v>107235</v>
      </c>
      <c r="I21" s="79">
        <v>750645</v>
      </c>
      <c r="J21" s="12"/>
      <c r="K21" s="4"/>
      <c r="M21" s="50"/>
      <c r="N21" s="51"/>
      <c r="O21" s="51"/>
    </row>
    <row r="22" spans="1:15" ht="30" customHeight="1" x14ac:dyDescent="0.3">
      <c r="A22" s="4"/>
      <c r="B22" s="16"/>
      <c r="C22" s="80"/>
      <c r="D22" s="80"/>
      <c r="E22" s="80"/>
      <c r="F22" s="80"/>
      <c r="G22" s="81"/>
      <c r="H22" s="124" t="s">
        <v>44</v>
      </c>
      <c r="I22" s="82">
        <v>235553264</v>
      </c>
      <c r="J22" s="12"/>
      <c r="K22" s="4"/>
    </row>
    <row r="23" spans="1:15" ht="15.6" x14ac:dyDescent="0.3">
      <c r="A23" s="4"/>
      <c r="B23" s="16"/>
      <c r="C23" s="71"/>
      <c r="D23" s="72"/>
      <c r="E23" s="73" t="s">
        <v>45</v>
      </c>
      <c r="F23" s="74"/>
      <c r="G23" s="75"/>
      <c r="H23" s="76"/>
      <c r="I23" s="77"/>
      <c r="J23" s="12"/>
      <c r="K23" s="4"/>
      <c r="M23" s="48"/>
      <c r="N23" s="49"/>
      <c r="O23" s="48"/>
    </row>
    <row r="24" spans="1:15" ht="15.6" x14ac:dyDescent="0.3">
      <c r="A24" s="4"/>
      <c r="B24" s="16"/>
      <c r="C24" s="71"/>
      <c r="D24" s="72"/>
      <c r="E24" s="73" t="s">
        <v>46</v>
      </c>
      <c r="F24" s="74"/>
      <c r="G24" s="75"/>
      <c r="H24" s="76"/>
      <c r="I24" s="77"/>
      <c r="J24" s="12"/>
      <c r="K24" s="4"/>
      <c r="M24" s="48"/>
      <c r="N24" s="49"/>
      <c r="O24" s="48"/>
    </row>
    <row r="25" spans="1:15" ht="15.6" x14ac:dyDescent="0.3">
      <c r="A25" s="4"/>
      <c r="B25" s="16"/>
      <c r="C25" s="78" t="s">
        <v>47</v>
      </c>
      <c r="D25" s="47" t="s">
        <v>48</v>
      </c>
      <c r="E25" s="46" t="s">
        <v>494</v>
      </c>
      <c r="F25" s="46" t="s">
        <v>93</v>
      </c>
      <c r="G25" s="64">
        <v>22</v>
      </c>
      <c r="H25" s="123">
        <v>2127239</v>
      </c>
      <c r="I25" s="79">
        <v>46799258</v>
      </c>
      <c r="J25" s="12"/>
      <c r="K25" s="4"/>
      <c r="M25" s="50"/>
      <c r="N25" s="50"/>
      <c r="O25" s="50"/>
    </row>
    <row r="26" spans="1:15" ht="27.6" x14ac:dyDescent="0.3">
      <c r="A26" s="4"/>
      <c r="B26" s="16"/>
      <c r="C26" s="78" t="s">
        <v>49</v>
      </c>
      <c r="D26" s="47" t="s">
        <v>50</v>
      </c>
      <c r="E26" s="46" t="s">
        <v>489</v>
      </c>
      <c r="F26" s="46" t="s">
        <v>77</v>
      </c>
      <c r="G26" s="64">
        <v>583.04999999999995</v>
      </c>
      <c r="H26" s="123">
        <v>10794</v>
      </c>
      <c r="I26" s="79">
        <v>6293442</v>
      </c>
      <c r="J26" s="12"/>
      <c r="K26" s="4"/>
      <c r="M26" s="50"/>
      <c r="N26" s="50"/>
      <c r="O26" s="50"/>
    </row>
    <row r="27" spans="1:15" ht="15.6" x14ac:dyDescent="0.3">
      <c r="A27" s="4"/>
      <c r="B27" s="16"/>
      <c r="C27" s="71"/>
      <c r="D27" s="72"/>
      <c r="E27" s="73" t="s">
        <v>51</v>
      </c>
      <c r="F27" s="74"/>
      <c r="G27" s="75"/>
      <c r="H27" s="76"/>
      <c r="I27" s="77"/>
      <c r="J27" s="12"/>
      <c r="K27" s="4"/>
      <c r="M27" s="48"/>
      <c r="N27" s="49"/>
      <c r="O27" s="48"/>
    </row>
    <row r="28" spans="1:15" ht="94.8" customHeight="1" x14ac:dyDescent="0.3">
      <c r="A28" s="4"/>
      <c r="B28" s="16"/>
      <c r="C28" s="71" t="s">
        <v>52</v>
      </c>
      <c r="D28" s="125" t="s">
        <v>62</v>
      </c>
      <c r="E28" s="46" t="s">
        <v>61</v>
      </c>
      <c r="F28" s="45" t="s">
        <v>17</v>
      </c>
      <c r="G28" s="64">
        <v>1</v>
      </c>
      <c r="H28" s="123">
        <v>228174000</v>
      </c>
      <c r="I28" s="79">
        <v>228174000</v>
      </c>
      <c r="J28" s="12"/>
      <c r="K28" s="4"/>
      <c r="M28" s="50"/>
      <c r="N28" s="50"/>
      <c r="O28" s="50"/>
    </row>
    <row r="29" spans="1:15" ht="15.6" x14ac:dyDescent="0.3">
      <c r="A29" s="4"/>
      <c r="B29" s="16"/>
      <c r="C29" s="78" t="s">
        <v>53</v>
      </c>
      <c r="D29" s="47" t="s">
        <v>54</v>
      </c>
      <c r="E29" s="46" t="s">
        <v>444</v>
      </c>
      <c r="F29" s="46" t="s">
        <v>93</v>
      </c>
      <c r="G29" s="64">
        <v>6</v>
      </c>
      <c r="H29" s="123">
        <v>1682207</v>
      </c>
      <c r="I29" s="79">
        <v>10093242</v>
      </c>
      <c r="J29" s="12"/>
      <c r="K29" s="4"/>
      <c r="M29" s="50"/>
      <c r="N29" s="50"/>
      <c r="O29" s="50"/>
    </row>
    <row r="30" spans="1:15" ht="49.2" customHeight="1" x14ac:dyDescent="0.3">
      <c r="A30" s="4"/>
      <c r="B30" s="16"/>
      <c r="C30" s="78" t="s">
        <v>55</v>
      </c>
      <c r="D30" s="47" t="s">
        <v>56</v>
      </c>
      <c r="E30" s="46" t="s">
        <v>916</v>
      </c>
      <c r="F30" s="46" t="s">
        <v>90</v>
      </c>
      <c r="G30" s="64">
        <v>6</v>
      </c>
      <c r="H30" s="123">
        <v>1192233</v>
      </c>
      <c r="I30" s="79">
        <v>7153398</v>
      </c>
      <c r="J30" s="12"/>
      <c r="K30" s="4"/>
      <c r="M30" s="50"/>
      <c r="N30" s="50"/>
      <c r="O30" s="50"/>
    </row>
    <row r="31" spans="1:15" ht="27.6" x14ac:dyDescent="0.3">
      <c r="A31" s="4"/>
      <c r="B31" s="16"/>
      <c r="C31" s="78" t="s">
        <v>57</v>
      </c>
      <c r="D31" s="47" t="s">
        <v>58</v>
      </c>
      <c r="E31" s="46" t="s">
        <v>920</v>
      </c>
      <c r="F31" s="46" t="s">
        <v>90</v>
      </c>
      <c r="G31" s="64">
        <v>8</v>
      </c>
      <c r="H31" s="123">
        <v>92878</v>
      </c>
      <c r="I31" s="79">
        <v>743024</v>
      </c>
      <c r="J31" s="12"/>
      <c r="K31" s="4"/>
      <c r="M31" s="50"/>
      <c r="N31" s="50"/>
      <c r="O31" s="50"/>
    </row>
    <row r="32" spans="1:15" ht="25.2" customHeight="1" x14ac:dyDescent="0.3">
      <c r="A32" s="4"/>
      <c r="B32" s="16"/>
      <c r="C32" s="71" t="s">
        <v>59</v>
      </c>
      <c r="D32" s="125" t="s">
        <v>60</v>
      </c>
      <c r="E32" s="46" t="s">
        <v>1325</v>
      </c>
      <c r="F32" s="46" t="s">
        <v>90</v>
      </c>
      <c r="G32" s="64">
        <v>1</v>
      </c>
      <c r="H32" s="123">
        <v>46977000</v>
      </c>
      <c r="I32" s="79">
        <v>46977000</v>
      </c>
      <c r="J32" s="12"/>
      <c r="K32" s="4"/>
      <c r="M32" s="50"/>
      <c r="N32" s="50"/>
      <c r="O32" s="50"/>
    </row>
    <row r="33" spans="1:15" ht="15.6" x14ac:dyDescent="0.3">
      <c r="A33" s="4"/>
      <c r="B33" s="16"/>
      <c r="C33" s="71"/>
      <c r="D33" s="72"/>
      <c r="E33" s="73" t="s">
        <v>1326</v>
      </c>
      <c r="F33" s="74"/>
      <c r="G33" s="75"/>
      <c r="H33" s="76"/>
      <c r="I33" s="77"/>
      <c r="J33" s="12"/>
      <c r="K33" s="4"/>
      <c r="M33" s="48"/>
      <c r="N33" s="49"/>
      <c r="O33" s="48"/>
    </row>
    <row r="34" spans="1:15" ht="41.4" x14ac:dyDescent="0.3">
      <c r="A34" s="4"/>
      <c r="B34" s="16"/>
      <c r="C34" s="78" t="s">
        <v>1327</v>
      </c>
      <c r="D34" s="47" t="s">
        <v>1078</v>
      </c>
      <c r="E34" s="46" t="s">
        <v>1079</v>
      </c>
      <c r="F34" s="45" t="s">
        <v>168</v>
      </c>
      <c r="G34" s="64">
        <v>45</v>
      </c>
      <c r="H34" s="123">
        <v>354817</v>
      </c>
      <c r="I34" s="79">
        <v>15966765</v>
      </c>
      <c r="J34" s="12"/>
      <c r="K34" s="4"/>
      <c r="M34" s="50"/>
      <c r="N34" s="50"/>
      <c r="O34" s="50"/>
    </row>
    <row r="35" spans="1:15" ht="27.6" x14ac:dyDescent="0.3">
      <c r="A35" s="4"/>
      <c r="B35" s="16"/>
      <c r="C35" s="78" t="s">
        <v>1328</v>
      </c>
      <c r="D35" s="47" t="s">
        <v>475</v>
      </c>
      <c r="E35" s="46" t="s">
        <v>476</v>
      </c>
      <c r="F35" s="45" t="s">
        <v>132</v>
      </c>
      <c r="G35" s="64">
        <v>30</v>
      </c>
      <c r="H35" s="123">
        <v>285175</v>
      </c>
      <c r="I35" s="79">
        <v>8555250</v>
      </c>
      <c r="J35" s="12"/>
      <c r="K35" s="4"/>
      <c r="M35" s="50"/>
      <c r="N35" s="50"/>
      <c r="O35" s="50"/>
    </row>
    <row r="36" spans="1:15" ht="27.6" x14ac:dyDescent="0.3">
      <c r="A36" s="4"/>
      <c r="B36" s="16"/>
      <c r="C36" s="78" t="s">
        <v>1329</v>
      </c>
      <c r="D36" s="47" t="s">
        <v>1267</v>
      </c>
      <c r="E36" s="46" t="s">
        <v>1268</v>
      </c>
      <c r="F36" s="45" t="s">
        <v>132</v>
      </c>
      <c r="G36" s="64">
        <v>30</v>
      </c>
      <c r="H36" s="123">
        <v>14896</v>
      </c>
      <c r="I36" s="79">
        <v>446880</v>
      </c>
      <c r="J36" s="12"/>
      <c r="K36" s="4"/>
      <c r="M36" s="50"/>
      <c r="N36" s="50"/>
      <c r="O36" s="50"/>
    </row>
    <row r="37" spans="1:15" ht="15.6" x14ac:dyDescent="0.3">
      <c r="A37" s="4"/>
      <c r="B37" s="16"/>
      <c r="C37" s="78" t="s">
        <v>1330</v>
      </c>
      <c r="D37" s="47" t="s">
        <v>495</v>
      </c>
      <c r="E37" s="46" t="s">
        <v>496</v>
      </c>
      <c r="F37" s="45" t="s">
        <v>132</v>
      </c>
      <c r="G37" s="64">
        <v>30</v>
      </c>
      <c r="H37" s="123">
        <v>8838</v>
      </c>
      <c r="I37" s="79">
        <v>265140</v>
      </c>
      <c r="J37" s="12"/>
      <c r="K37" s="4"/>
      <c r="M37" s="50"/>
      <c r="N37" s="50"/>
      <c r="O37" s="50"/>
    </row>
    <row r="38" spans="1:15" ht="15.6" x14ac:dyDescent="0.3">
      <c r="A38" s="4"/>
      <c r="B38" s="16"/>
      <c r="C38" s="78" t="s">
        <v>1331</v>
      </c>
      <c r="D38" s="47" t="s">
        <v>1097</v>
      </c>
      <c r="E38" s="46" t="s">
        <v>1098</v>
      </c>
      <c r="F38" s="45" t="s">
        <v>168</v>
      </c>
      <c r="G38" s="64">
        <v>4</v>
      </c>
      <c r="H38" s="123">
        <v>2674519</v>
      </c>
      <c r="I38" s="79">
        <v>10698076</v>
      </c>
      <c r="J38" s="12"/>
      <c r="K38" s="4"/>
      <c r="M38" s="50"/>
      <c r="N38" s="50"/>
      <c r="O38" s="50"/>
    </row>
    <row r="39" spans="1:15" ht="30" customHeight="1" x14ac:dyDescent="0.3">
      <c r="A39" s="4"/>
      <c r="B39" s="16"/>
      <c r="C39" s="80"/>
      <c r="D39" s="80"/>
      <c r="E39" s="80"/>
      <c r="F39" s="80"/>
      <c r="G39" s="81"/>
      <c r="H39" s="124" t="s">
        <v>44</v>
      </c>
      <c r="I39" s="82">
        <v>382165475</v>
      </c>
      <c r="J39" s="12"/>
      <c r="K39" s="4"/>
    </row>
    <row r="40" spans="1:15" ht="15.6" x14ac:dyDescent="0.3">
      <c r="A40" s="4"/>
      <c r="B40" s="16"/>
      <c r="C40" s="71"/>
      <c r="D40" s="72"/>
      <c r="E40" s="73" t="s">
        <v>1332</v>
      </c>
      <c r="F40" s="74"/>
      <c r="G40" s="75"/>
      <c r="H40" s="76"/>
      <c r="I40" s="77"/>
      <c r="J40" s="12"/>
      <c r="K40" s="4"/>
      <c r="M40" s="48"/>
      <c r="N40" s="49"/>
      <c r="O40" s="48"/>
    </row>
    <row r="41" spans="1:15" ht="15.6" x14ac:dyDescent="0.3">
      <c r="A41" s="4"/>
      <c r="B41" s="16"/>
      <c r="C41" s="71"/>
      <c r="D41" s="72"/>
      <c r="E41" s="73" t="s">
        <v>1333</v>
      </c>
      <c r="F41" s="74"/>
      <c r="G41" s="75"/>
      <c r="H41" s="76"/>
      <c r="I41" s="77"/>
      <c r="J41" s="12"/>
      <c r="K41" s="4"/>
      <c r="M41" s="48"/>
      <c r="N41" s="49"/>
      <c r="O41" s="48"/>
    </row>
    <row r="42" spans="1:15" ht="15.6" x14ac:dyDescent="0.3">
      <c r="A42" s="4"/>
      <c r="B42" s="16"/>
      <c r="C42" s="78" t="s">
        <v>1334</v>
      </c>
      <c r="D42" s="47" t="s">
        <v>503</v>
      </c>
      <c r="E42" s="46" t="s">
        <v>504</v>
      </c>
      <c r="F42" s="45" t="s">
        <v>132</v>
      </c>
      <c r="G42" s="64">
        <v>196</v>
      </c>
      <c r="H42" s="123">
        <v>112670</v>
      </c>
      <c r="I42" s="79">
        <v>22083320</v>
      </c>
      <c r="J42" s="12"/>
      <c r="K42" s="4"/>
      <c r="M42" s="50"/>
      <c r="N42" s="50"/>
      <c r="O42" s="50"/>
    </row>
    <row r="43" spans="1:15" ht="27.6" x14ac:dyDescent="0.3">
      <c r="A43" s="4"/>
      <c r="B43" s="16"/>
      <c r="C43" s="78" t="s">
        <v>1335</v>
      </c>
      <c r="D43" s="47" t="s">
        <v>995</v>
      </c>
      <c r="E43" s="46" t="s">
        <v>996</v>
      </c>
      <c r="F43" s="45" t="s">
        <v>132</v>
      </c>
      <c r="G43" s="64">
        <v>196</v>
      </c>
      <c r="H43" s="123">
        <v>49592</v>
      </c>
      <c r="I43" s="79">
        <v>9720032</v>
      </c>
      <c r="J43" s="12"/>
      <c r="K43" s="4"/>
      <c r="M43" s="50"/>
      <c r="N43" s="50"/>
      <c r="O43" s="50"/>
    </row>
    <row r="44" spans="1:15" ht="41.4" x14ac:dyDescent="0.3">
      <c r="A44" s="4"/>
      <c r="B44" s="16"/>
      <c r="C44" s="78" t="s">
        <v>1336</v>
      </c>
      <c r="D44" s="47" t="s">
        <v>1125</v>
      </c>
      <c r="E44" s="46" t="s">
        <v>1126</v>
      </c>
      <c r="F44" s="45" t="s">
        <v>132</v>
      </c>
      <c r="G44" s="64">
        <v>196</v>
      </c>
      <c r="H44" s="123">
        <v>40324</v>
      </c>
      <c r="I44" s="79">
        <v>7903504</v>
      </c>
      <c r="J44" s="12"/>
      <c r="K44" s="4"/>
      <c r="M44" s="50"/>
      <c r="N44" s="50"/>
      <c r="O44" s="50"/>
    </row>
    <row r="45" spans="1:15" ht="28.2" customHeight="1" x14ac:dyDescent="0.3">
      <c r="A45" s="4"/>
      <c r="B45" s="16"/>
      <c r="C45" s="78" t="s">
        <v>1337</v>
      </c>
      <c r="D45" s="47" t="s">
        <v>1137</v>
      </c>
      <c r="E45" s="46" t="s">
        <v>1138</v>
      </c>
      <c r="F45" s="45" t="s">
        <v>132</v>
      </c>
      <c r="G45" s="64">
        <v>38</v>
      </c>
      <c r="H45" s="123">
        <v>47173</v>
      </c>
      <c r="I45" s="79">
        <v>1792574</v>
      </c>
      <c r="J45" s="12"/>
      <c r="K45" s="4"/>
      <c r="M45" s="50"/>
      <c r="N45" s="50"/>
      <c r="O45" s="50"/>
    </row>
    <row r="46" spans="1:15" ht="15.6" x14ac:dyDescent="0.3">
      <c r="A46" s="4"/>
      <c r="B46" s="16"/>
      <c r="C46" s="71"/>
      <c r="D46" s="72"/>
      <c r="E46" s="73" t="s">
        <v>1338</v>
      </c>
      <c r="F46" s="74"/>
      <c r="G46" s="75"/>
      <c r="H46" s="76"/>
      <c r="I46" s="77"/>
      <c r="J46" s="12"/>
      <c r="K46" s="4"/>
      <c r="M46" s="48"/>
      <c r="N46" s="49"/>
      <c r="O46" s="48"/>
    </row>
    <row r="47" spans="1:15" ht="41.4" x14ac:dyDescent="0.3">
      <c r="A47" s="4"/>
      <c r="B47" s="16"/>
      <c r="C47" s="78" t="s">
        <v>1339</v>
      </c>
      <c r="D47" s="47" t="s">
        <v>1082</v>
      </c>
      <c r="E47" s="46" t="s">
        <v>1083</v>
      </c>
      <c r="F47" s="45" t="s">
        <v>132</v>
      </c>
      <c r="G47" s="64">
        <v>6</v>
      </c>
      <c r="H47" s="123">
        <v>1426650</v>
      </c>
      <c r="I47" s="79">
        <v>8559900</v>
      </c>
      <c r="J47" s="12"/>
      <c r="K47" s="4"/>
      <c r="M47" s="50"/>
      <c r="N47" s="50"/>
      <c r="O47" s="50"/>
    </row>
    <row r="48" spans="1:15" ht="41.4" x14ac:dyDescent="0.3">
      <c r="A48" s="4"/>
      <c r="B48" s="16"/>
      <c r="C48" s="78" t="s">
        <v>1340</v>
      </c>
      <c r="D48" s="47" t="s">
        <v>1086</v>
      </c>
      <c r="E48" s="46" t="s">
        <v>1087</v>
      </c>
      <c r="F48" s="45" t="s">
        <v>132</v>
      </c>
      <c r="G48" s="64">
        <v>4</v>
      </c>
      <c r="H48" s="123">
        <v>692548</v>
      </c>
      <c r="I48" s="79">
        <v>2770192</v>
      </c>
      <c r="J48" s="12"/>
      <c r="K48" s="4"/>
      <c r="M48" s="50"/>
      <c r="N48" s="50"/>
      <c r="O48" s="50"/>
    </row>
    <row r="49" spans="1:15" ht="69" x14ac:dyDescent="0.3">
      <c r="A49" s="4"/>
      <c r="B49" s="16"/>
      <c r="C49" s="78" t="s">
        <v>1341</v>
      </c>
      <c r="D49" s="47" t="s">
        <v>1060</v>
      </c>
      <c r="E49" s="46" t="s">
        <v>1061</v>
      </c>
      <c r="F49" s="45" t="s">
        <v>132</v>
      </c>
      <c r="G49" s="64">
        <v>16</v>
      </c>
      <c r="H49" s="123">
        <v>312977</v>
      </c>
      <c r="I49" s="79">
        <v>5007632</v>
      </c>
      <c r="J49" s="12"/>
      <c r="K49" s="4"/>
      <c r="M49" s="50"/>
      <c r="N49" s="50"/>
      <c r="O49" s="50"/>
    </row>
    <row r="50" spans="1:15" ht="69" x14ac:dyDescent="0.3">
      <c r="A50" s="4"/>
      <c r="B50" s="16"/>
      <c r="C50" s="78" t="s">
        <v>1342</v>
      </c>
      <c r="D50" s="47" t="s">
        <v>1092</v>
      </c>
      <c r="E50" s="46" t="s">
        <v>1093</v>
      </c>
      <c r="F50" s="45" t="s">
        <v>132</v>
      </c>
      <c r="G50" s="64">
        <v>1</v>
      </c>
      <c r="H50" s="123">
        <v>636713</v>
      </c>
      <c r="I50" s="79">
        <v>636713</v>
      </c>
      <c r="J50" s="12"/>
      <c r="K50" s="4"/>
      <c r="M50" s="50"/>
      <c r="N50" s="50"/>
      <c r="O50" s="50"/>
    </row>
    <row r="51" spans="1:15" ht="15.6" x14ac:dyDescent="0.3">
      <c r="A51" s="4"/>
      <c r="B51" s="16"/>
      <c r="C51" s="71"/>
      <c r="D51" s="72"/>
      <c r="E51" s="73" t="s">
        <v>1343</v>
      </c>
      <c r="F51" s="74"/>
      <c r="G51" s="75"/>
      <c r="H51" s="76"/>
      <c r="I51" s="77"/>
      <c r="J51" s="12"/>
      <c r="K51" s="4"/>
      <c r="M51" s="48"/>
      <c r="N51" s="49"/>
      <c r="O51" s="48"/>
    </row>
    <row r="52" spans="1:15" ht="55.2" x14ac:dyDescent="0.3">
      <c r="A52" s="4"/>
      <c r="B52" s="16"/>
      <c r="C52" s="78" t="s">
        <v>1344</v>
      </c>
      <c r="D52" s="47" t="s">
        <v>1064</v>
      </c>
      <c r="E52" s="46" t="s">
        <v>1065</v>
      </c>
      <c r="F52" s="45" t="s">
        <v>90</v>
      </c>
      <c r="G52" s="64">
        <v>2</v>
      </c>
      <c r="H52" s="123">
        <v>903856</v>
      </c>
      <c r="I52" s="79">
        <v>1807712</v>
      </c>
      <c r="J52" s="12"/>
      <c r="K52" s="4"/>
      <c r="M52" s="50"/>
      <c r="N52" s="50"/>
      <c r="O52" s="50"/>
    </row>
    <row r="53" spans="1:15" ht="15.6" x14ac:dyDescent="0.3">
      <c r="A53" s="4"/>
      <c r="B53" s="16"/>
      <c r="C53" s="71"/>
      <c r="D53" s="72"/>
      <c r="E53" s="73" t="s">
        <v>1345</v>
      </c>
      <c r="F53" s="74"/>
      <c r="G53" s="75"/>
      <c r="H53" s="76"/>
      <c r="I53" s="77"/>
      <c r="J53" s="12"/>
      <c r="K53" s="4"/>
      <c r="M53" s="48"/>
      <c r="N53" s="49"/>
      <c r="O53" s="48"/>
    </row>
    <row r="54" spans="1:15" ht="15.6" x14ac:dyDescent="0.3">
      <c r="A54" s="4"/>
      <c r="B54" s="16"/>
      <c r="C54" s="78" t="s">
        <v>1346</v>
      </c>
      <c r="D54" s="47" t="s">
        <v>1031</v>
      </c>
      <c r="E54" s="46" t="s">
        <v>1032</v>
      </c>
      <c r="F54" s="45" t="s">
        <v>132</v>
      </c>
      <c r="G54" s="64">
        <v>74</v>
      </c>
      <c r="H54" s="123">
        <v>44799</v>
      </c>
      <c r="I54" s="79">
        <v>3315126</v>
      </c>
      <c r="J54" s="12"/>
      <c r="K54" s="4"/>
      <c r="M54" s="50"/>
      <c r="N54" s="50"/>
      <c r="O54" s="50"/>
    </row>
    <row r="55" spans="1:15" ht="32.4" customHeight="1" x14ac:dyDescent="0.3">
      <c r="A55" s="4"/>
      <c r="B55" s="16"/>
      <c r="C55" s="78" t="s">
        <v>1347</v>
      </c>
      <c r="D55" s="47" t="s">
        <v>1058</v>
      </c>
      <c r="E55" s="46" t="s">
        <v>1059</v>
      </c>
      <c r="F55" s="45" t="s">
        <v>132</v>
      </c>
      <c r="G55" s="64">
        <v>66</v>
      </c>
      <c r="H55" s="123">
        <v>116840</v>
      </c>
      <c r="I55" s="79">
        <v>7711440</v>
      </c>
      <c r="J55" s="12"/>
      <c r="K55" s="4"/>
      <c r="M55" s="50"/>
      <c r="N55" s="50"/>
      <c r="O55" s="50"/>
    </row>
    <row r="56" spans="1:15" ht="27.6" x14ac:dyDescent="0.3">
      <c r="A56" s="4"/>
      <c r="B56" s="16"/>
      <c r="C56" s="78" t="s">
        <v>1348</v>
      </c>
      <c r="D56" s="47" t="s">
        <v>1037</v>
      </c>
      <c r="E56" s="46" t="s">
        <v>1038</v>
      </c>
      <c r="F56" s="45" t="s">
        <v>132</v>
      </c>
      <c r="G56" s="64">
        <v>8</v>
      </c>
      <c r="H56" s="123">
        <v>102183</v>
      </c>
      <c r="I56" s="79">
        <v>817464</v>
      </c>
      <c r="J56" s="12"/>
      <c r="K56" s="4"/>
      <c r="M56" s="50"/>
      <c r="N56" s="50"/>
      <c r="O56" s="50"/>
    </row>
    <row r="57" spans="1:15" ht="27.6" x14ac:dyDescent="0.3">
      <c r="A57" s="4"/>
      <c r="B57" s="16"/>
      <c r="C57" s="78" t="s">
        <v>1349</v>
      </c>
      <c r="D57" s="47" t="s">
        <v>1047</v>
      </c>
      <c r="E57" s="46" t="s">
        <v>1048</v>
      </c>
      <c r="F57" s="45" t="s">
        <v>168</v>
      </c>
      <c r="G57" s="64">
        <v>13</v>
      </c>
      <c r="H57" s="123">
        <v>25023</v>
      </c>
      <c r="I57" s="79">
        <v>325299</v>
      </c>
      <c r="J57" s="12"/>
      <c r="K57" s="4"/>
      <c r="M57" s="50"/>
      <c r="N57" s="50"/>
      <c r="O57" s="50"/>
    </row>
    <row r="58" spans="1:15" ht="27.6" x14ac:dyDescent="0.3">
      <c r="A58" s="4"/>
      <c r="B58" s="16"/>
      <c r="C58" s="78" t="s">
        <v>1350</v>
      </c>
      <c r="D58" s="47" t="s">
        <v>1049</v>
      </c>
      <c r="E58" s="46" t="s">
        <v>1050</v>
      </c>
      <c r="F58" s="45" t="s">
        <v>168</v>
      </c>
      <c r="G58" s="64">
        <v>64</v>
      </c>
      <c r="H58" s="123">
        <v>26460</v>
      </c>
      <c r="I58" s="79">
        <v>1693440</v>
      </c>
      <c r="J58" s="12"/>
      <c r="K58" s="4"/>
      <c r="M58" s="50"/>
      <c r="N58" s="50"/>
      <c r="O58" s="50"/>
    </row>
    <row r="59" spans="1:15" ht="15.6" x14ac:dyDescent="0.3">
      <c r="A59" s="4"/>
      <c r="B59" s="16"/>
      <c r="C59" s="71"/>
      <c r="D59" s="72"/>
      <c r="E59" s="73" t="s">
        <v>1351</v>
      </c>
      <c r="F59" s="74"/>
      <c r="G59" s="75"/>
      <c r="H59" s="76"/>
      <c r="I59" s="77"/>
      <c r="J59" s="12"/>
      <c r="K59" s="4"/>
      <c r="M59" s="48"/>
      <c r="N59" s="49"/>
      <c r="O59" s="48"/>
    </row>
    <row r="60" spans="1:15" ht="55.2" x14ac:dyDescent="0.3">
      <c r="A60" s="4"/>
      <c r="B60" s="16"/>
      <c r="C60" s="78" t="s">
        <v>1352</v>
      </c>
      <c r="D60" s="47" t="s">
        <v>1279</v>
      </c>
      <c r="E60" s="46" t="s">
        <v>1280</v>
      </c>
      <c r="F60" s="45" t="s">
        <v>132</v>
      </c>
      <c r="G60" s="64">
        <v>5</v>
      </c>
      <c r="H60" s="123">
        <v>1359745</v>
      </c>
      <c r="I60" s="79">
        <v>6798725</v>
      </c>
      <c r="J60" s="12"/>
      <c r="K60" s="4"/>
      <c r="M60" s="50"/>
      <c r="N60" s="50"/>
      <c r="O60" s="50"/>
    </row>
    <row r="61" spans="1:15" ht="15.6" x14ac:dyDescent="0.3">
      <c r="A61" s="4"/>
      <c r="B61" s="16"/>
      <c r="C61" s="78" t="s">
        <v>1353</v>
      </c>
      <c r="D61" s="47" t="s">
        <v>1264</v>
      </c>
      <c r="E61" s="46" t="s">
        <v>1265</v>
      </c>
      <c r="F61" s="45" t="s">
        <v>90</v>
      </c>
      <c r="G61" s="64">
        <v>1</v>
      </c>
      <c r="H61" s="123">
        <v>584456</v>
      </c>
      <c r="I61" s="79">
        <v>584456</v>
      </c>
      <c r="J61" s="12"/>
      <c r="K61" s="4"/>
      <c r="M61" s="50"/>
      <c r="N61" s="50"/>
      <c r="O61" s="50"/>
    </row>
    <row r="62" spans="1:15" ht="41.4" x14ac:dyDescent="0.3">
      <c r="A62" s="4"/>
      <c r="B62" s="16"/>
      <c r="C62" s="78" t="s">
        <v>1354</v>
      </c>
      <c r="D62" s="47" t="s">
        <v>382</v>
      </c>
      <c r="E62" s="46" t="s">
        <v>383</v>
      </c>
      <c r="F62" s="45" t="s">
        <v>90</v>
      </c>
      <c r="G62" s="64">
        <v>2</v>
      </c>
      <c r="H62" s="123">
        <v>2275025</v>
      </c>
      <c r="I62" s="79">
        <v>4550050</v>
      </c>
      <c r="J62" s="12"/>
      <c r="K62" s="4"/>
      <c r="M62" s="50"/>
      <c r="N62" s="50"/>
      <c r="O62" s="50"/>
    </row>
    <row r="63" spans="1:15" ht="15.6" x14ac:dyDescent="0.3">
      <c r="A63" s="4"/>
      <c r="B63" s="16"/>
      <c r="C63" s="71"/>
      <c r="D63" s="72"/>
      <c r="E63" s="73" t="s">
        <v>1355</v>
      </c>
      <c r="F63" s="74"/>
      <c r="G63" s="75"/>
      <c r="H63" s="76"/>
      <c r="I63" s="77"/>
      <c r="J63" s="12"/>
      <c r="K63" s="4"/>
      <c r="M63" s="48"/>
      <c r="N63" s="49"/>
      <c r="O63" s="48"/>
    </row>
    <row r="64" spans="1:15" ht="41.4" x14ac:dyDescent="0.3">
      <c r="A64" s="4"/>
      <c r="B64" s="16"/>
      <c r="C64" s="78" t="s">
        <v>1356</v>
      </c>
      <c r="D64" s="47" t="s">
        <v>1028</v>
      </c>
      <c r="E64" s="46" t="s">
        <v>1029</v>
      </c>
      <c r="F64" s="45" t="s">
        <v>132</v>
      </c>
      <c r="G64" s="64">
        <v>77</v>
      </c>
      <c r="H64" s="123">
        <v>127904</v>
      </c>
      <c r="I64" s="79">
        <v>9848608</v>
      </c>
      <c r="J64" s="12"/>
      <c r="K64" s="4"/>
      <c r="M64" s="50"/>
      <c r="N64" s="50"/>
      <c r="O64" s="50"/>
    </row>
    <row r="65" spans="1:15" ht="30" customHeight="1" x14ac:dyDescent="0.3">
      <c r="A65" s="4"/>
      <c r="B65" s="16"/>
      <c r="C65" s="80"/>
      <c r="D65" s="80"/>
      <c r="E65" s="80"/>
      <c r="F65" s="80"/>
      <c r="G65" s="81"/>
      <c r="H65" s="124" t="s">
        <v>44</v>
      </c>
      <c r="I65" s="82">
        <v>95926187</v>
      </c>
      <c r="J65" s="12"/>
      <c r="K65" s="4"/>
    </row>
    <row r="66" spans="1:15" ht="15.6" x14ac:dyDescent="0.3">
      <c r="A66" s="4"/>
      <c r="B66" s="16"/>
      <c r="C66" s="71"/>
      <c r="D66" s="72"/>
      <c r="E66" s="73" t="s">
        <v>1357</v>
      </c>
      <c r="F66" s="74"/>
      <c r="G66" s="75"/>
      <c r="H66" s="76"/>
      <c r="I66" s="77"/>
      <c r="J66" s="12"/>
      <c r="K66" s="4"/>
      <c r="M66" s="48"/>
      <c r="N66" s="49"/>
      <c r="O66" s="48"/>
    </row>
    <row r="67" spans="1:15" ht="15.6" x14ac:dyDescent="0.3">
      <c r="A67" s="4"/>
      <c r="B67" s="16"/>
      <c r="C67" s="71"/>
      <c r="D67" s="72"/>
      <c r="E67" s="73" t="s">
        <v>1358</v>
      </c>
      <c r="F67" s="74"/>
      <c r="G67" s="75"/>
      <c r="H67" s="76"/>
      <c r="I67" s="77"/>
      <c r="J67" s="12"/>
      <c r="K67" s="4"/>
      <c r="M67" s="48"/>
      <c r="N67" s="49"/>
      <c r="O67" s="48"/>
    </row>
    <row r="68" spans="1:15" ht="15.6" x14ac:dyDescent="0.3">
      <c r="A68" s="4"/>
      <c r="B68" s="16"/>
      <c r="C68" s="78" t="s">
        <v>1359</v>
      </c>
      <c r="D68" s="47" t="s">
        <v>503</v>
      </c>
      <c r="E68" s="46" t="s">
        <v>504</v>
      </c>
      <c r="F68" s="45" t="s">
        <v>132</v>
      </c>
      <c r="G68" s="64">
        <v>286</v>
      </c>
      <c r="H68" s="123">
        <v>112670</v>
      </c>
      <c r="I68" s="79">
        <v>32223620</v>
      </c>
      <c r="J68" s="12"/>
      <c r="K68" s="4"/>
      <c r="M68" s="50"/>
      <c r="N68" s="50"/>
      <c r="O68" s="50"/>
    </row>
    <row r="69" spans="1:15" ht="27.6" x14ac:dyDescent="0.3">
      <c r="A69" s="4"/>
      <c r="B69" s="16"/>
      <c r="C69" s="78" t="s">
        <v>1360</v>
      </c>
      <c r="D69" s="47" t="s">
        <v>995</v>
      </c>
      <c r="E69" s="46" t="s">
        <v>996</v>
      </c>
      <c r="F69" s="45" t="s">
        <v>132</v>
      </c>
      <c r="G69" s="64">
        <v>286</v>
      </c>
      <c r="H69" s="123">
        <v>49592</v>
      </c>
      <c r="I69" s="79">
        <v>14183312</v>
      </c>
      <c r="J69" s="12"/>
      <c r="K69" s="4"/>
      <c r="M69" s="50"/>
      <c r="N69" s="50"/>
      <c r="O69" s="50"/>
    </row>
    <row r="70" spans="1:15" ht="41.4" x14ac:dyDescent="0.3">
      <c r="A70" s="4"/>
      <c r="B70" s="16"/>
      <c r="C70" s="78" t="s">
        <v>1361</v>
      </c>
      <c r="D70" s="47" t="s">
        <v>1125</v>
      </c>
      <c r="E70" s="46" t="s">
        <v>1126</v>
      </c>
      <c r="F70" s="45" t="s">
        <v>132</v>
      </c>
      <c r="G70" s="64">
        <v>104</v>
      </c>
      <c r="H70" s="123">
        <v>40324</v>
      </c>
      <c r="I70" s="79">
        <v>4193696</v>
      </c>
      <c r="J70" s="12"/>
      <c r="K70" s="4"/>
      <c r="M70" s="50"/>
      <c r="N70" s="50"/>
      <c r="O70" s="50"/>
    </row>
    <row r="71" spans="1:15" ht="30.6" customHeight="1" x14ac:dyDescent="0.3">
      <c r="A71" s="4"/>
      <c r="B71" s="16"/>
      <c r="C71" s="78" t="s">
        <v>1362</v>
      </c>
      <c r="D71" s="47" t="s">
        <v>1137</v>
      </c>
      <c r="E71" s="46" t="s">
        <v>1138</v>
      </c>
      <c r="F71" s="45" t="s">
        <v>132</v>
      </c>
      <c r="G71" s="64">
        <v>56</v>
      </c>
      <c r="H71" s="123">
        <v>47173</v>
      </c>
      <c r="I71" s="79">
        <v>2641688</v>
      </c>
      <c r="J71" s="12"/>
      <c r="K71" s="4"/>
      <c r="M71" s="50"/>
      <c r="N71" s="50"/>
      <c r="O71" s="50"/>
    </row>
    <row r="72" spans="1:15" ht="15.6" x14ac:dyDescent="0.3">
      <c r="A72" s="4"/>
      <c r="B72" s="16"/>
      <c r="C72" s="71"/>
      <c r="D72" s="72"/>
      <c r="E72" s="73" t="s">
        <v>1363</v>
      </c>
      <c r="F72" s="74"/>
      <c r="G72" s="75"/>
      <c r="H72" s="76"/>
      <c r="I72" s="77"/>
      <c r="J72" s="12"/>
      <c r="K72" s="4"/>
      <c r="M72" s="48"/>
      <c r="N72" s="49"/>
      <c r="O72" s="48"/>
    </row>
    <row r="73" spans="1:15" ht="41.4" x14ac:dyDescent="0.3">
      <c r="A73" s="4"/>
      <c r="B73" s="16"/>
      <c r="C73" s="78" t="s">
        <v>1364</v>
      </c>
      <c r="D73" s="47" t="s">
        <v>1082</v>
      </c>
      <c r="E73" s="46" t="s">
        <v>1083</v>
      </c>
      <c r="F73" s="45" t="s">
        <v>132</v>
      </c>
      <c r="G73" s="64">
        <v>10</v>
      </c>
      <c r="H73" s="123">
        <v>1426650</v>
      </c>
      <c r="I73" s="79">
        <v>14266500</v>
      </c>
      <c r="J73" s="12"/>
      <c r="K73" s="4"/>
      <c r="M73" s="50"/>
      <c r="N73" s="50"/>
      <c r="O73" s="50"/>
    </row>
    <row r="74" spans="1:15" ht="69" x14ac:dyDescent="0.3">
      <c r="A74" s="4"/>
      <c r="B74" s="16"/>
      <c r="C74" s="78" t="s">
        <v>1365</v>
      </c>
      <c r="D74" s="47" t="s">
        <v>1060</v>
      </c>
      <c r="E74" s="46" t="s">
        <v>1061</v>
      </c>
      <c r="F74" s="45" t="s">
        <v>132</v>
      </c>
      <c r="G74" s="64">
        <v>11</v>
      </c>
      <c r="H74" s="123">
        <v>312977</v>
      </c>
      <c r="I74" s="79">
        <v>3442747</v>
      </c>
      <c r="J74" s="12"/>
      <c r="K74" s="4"/>
      <c r="M74" s="50"/>
      <c r="N74" s="50"/>
      <c r="O74" s="50"/>
    </row>
    <row r="75" spans="1:15" ht="69" x14ac:dyDescent="0.3">
      <c r="A75" s="4"/>
      <c r="B75" s="16"/>
      <c r="C75" s="78" t="s">
        <v>1366</v>
      </c>
      <c r="D75" s="47" t="s">
        <v>1092</v>
      </c>
      <c r="E75" s="46" t="s">
        <v>1093</v>
      </c>
      <c r="F75" s="45" t="s">
        <v>132</v>
      </c>
      <c r="G75" s="64">
        <v>1</v>
      </c>
      <c r="H75" s="123">
        <v>636713</v>
      </c>
      <c r="I75" s="79">
        <v>636713</v>
      </c>
      <c r="J75" s="12"/>
      <c r="K75" s="4"/>
      <c r="M75" s="50"/>
      <c r="N75" s="50"/>
      <c r="O75" s="50"/>
    </row>
    <row r="76" spans="1:15" ht="15.6" x14ac:dyDescent="0.3">
      <c r="A76" s="4"/>
      <c r="B76" s="16"/>
      <c r="C76" s="71"/>
      <c r="D76" s="72"/>
      <c r="E76" s="73" t="s">
        <v>1367</v>
      </c>
      <c r="F76" s="74"/>
      <c r="G76" s="75"/>
      <c r="H76" s="76"/>
      <c r="I76" s="77"/>
      <c r="J76" s="12"/>
      <c r="K76" s="4"/>
      <c r="M76" s="48"/>
      <c r="N76" s="49"/>
      <c r="O76" s="48"/>
    </row>
    <row r="77" spans="1:15" ht="55.2" x14ac:dyDescent="0.3">
      <c r="A77" s="4"/>
      <c r="B77" s="16"/>
      <c r="C77" s="78" t="s">
        <v>1368</v>
      </c>
      <c r="D77" s="47" t="s">
        <v>1064</v>
      </c>
      <c r="E77" s="46" t="s">
        <v>1065</v>
      </c>
      <c r="F77" s="45" t="s">
        <v>90</v>
      </c>
      <c r="G77" s="64">
        <v>1</v>
      </c>
      <c r="H77" s="123">
        <v>903856</v>
      </c>
      <c r="I77" s="79">
        <v>903856</v>
      </c>
      <c r="J77" s="12"/>
      <c r="K77" s="4"/>
      <c r="M77" s="50"/>
      <c r="N77" s="50"/>
      <c r="O77" s="50"/>
    </row>
    <row r="78" spans="1:15" ht="15.6" x14ac:dyDescent="0.3">
      <c r="A78" s="4"/>
      <c r="B78" s="16"/>
      <c r="C78" s="71"/>
      <c r="D78" s="72"/>
      <c r="E78" s="73" t="s">
        <v>1369</v>
      </c>
      <c r="F78" s="74"/>
      <c r="G78" s="75"/>
      <c r="H78" s="76"/>
      <c r="I78" s="77"/>
      <c r="J78" s="12"/>
      <c r="K78" s="4"/>
      <c r="M78" s="48"/>
      <c r="N78" s="49"/>
      <c r="O78" s="48"/>
    </row>
    <row r="79" spans="1:15" ht="15.6" x14ac:dyDescent="0.3">
      <c r="A79" s="4"/>
      <c r="B79" s="16"/>
      <c r="C79" s="78" t="s">
        <v>1370</v>
      </c>
      <c r="D79" s="47" t="s">
        <v>1031</v>
      </c>
      <c r="E79" s="46" t="s">
        <v>1032</v>
      </c>
      <c r="F79" s="45" t="s">
        <v>132</v>
      </c>
      <c r="G79" s="64">
        <v>133</v>
      </c>
      <c r="H79" s="123">
        <v>44799</v>
      </c>
      <c r="I79" s="79">
        <v>5958267</v>
      </c>
      <c r="J79" s="12"/>
      <c r="K79" s="4"/>
      <c r="M79" s="50"/>
      <c r="N79" s="50"/>
      <c r="O79" s="50"/>
    </row>
    <row r="80" spans="1:15" ht="29.4" customHeight="1" x14ac:dyDescent="0.3">
      <c r="A80" s="4"/>
      <c r="B80" s="16"/>
      <c r="C80" s="78" t="s">
        <v>1371</v>
      </c>
      <c r="D80" s="47" t="s">
        <v>1058</v>
      </c>
      <c r="E80" s="46" t="s">
        <v>1059</v>
      </c>
      <c r="F80" s="45" t="s">
        <v>132</v>
      </c>
      <c r="G80" s="64">
        <v>65</v>
      </c>
      <c r="H80" s="123">
        <v>116840</v>
      </c>
      <c r="I80" s="79">
        <v>7594600</v>
      </c>
      <c r="J80" s="12"/>
      <c r="K80" s="4"/>
      <c r="M80" s="50"/>
      <c r="N80" s="50"/>
      <c r="O80" s="50"/>
    </row>
    <row r="81" spans="1:15" ht="27.6" x14ac:dyDescent="0.3">
      <c r="A81" s="4"/>
      <c r="B81" s="16"/>
      <c r="C81" s="78" t="s">
        <v>1372</v>
      </c>
      <c r="D81" s="47" t="s">
        <v>1037</v>
      </c>
      <c r="E81" s="46" t="s">
        <v>1038</v>
      </c>
      <c r="F81" s="45" t="s">
        <v>132</v>
      </c>
      <c r="G81" s="64">
        <v>8</v>
      </c>
      <c r="H81" s="123">
        <v>102183</v>
      </c>
      <c r="I81" s="79">
        <v>817464</v>
      </c>
      <c r="J81" s="12"/>
      <c r="K81" s="4"/>
      <c r="M81" s="50"/>
      <c r="N81" s="50"/>
      <c r="O81" s="50"/>
    </row>
    <row r="82" spans="1:15" ht="27.6" x14ac:dyDescent="0.3">
      <c r="A82" s="4"/>
      <c r="B82" s="16"/>
      <c r="C82" s="78" t="s">
        <v>1373</v>
      </c>
      <c r="D82" s="47" t="s">
        <v>1041</v>
      </c>
      <c r="E82" s="46" t="s">
        <v>1042</v>
      </c>
      <c r="F82" s="45" t="s">
        <v>132</v>
      </c>
      <c r="G82" s="64">
        <v>60</v>
      </c>
      <c r="H82" s="123">
        <v>145835</v>
      </c>
      <c r="I82" s="79">
        <v>8750100</v>
      </c>
      <c r="J82" s="12"/>
      <c r="K82" s="4"/>
      <c r="M82" s="50"/>
      <c r="N82" s="50"/>
      <c r="O82" s="50"/>
    </row>
    <row r="83" spans="1:15" ht="27.6" x14ac:dyDescent="0.3">
      <c r="A83" s="4"/>
      <c r="B83" s="16"/>
      <c r="C83" s="78" t="s">
        <v>1374</v>
      </c>
      <c r="D83" s="47" t="s">
        <v>1047</v>
      </c>
      <c r="E83" s="46" t="s">
        <v>1048</v>
      </c>
      <c r="F83" s="45" t="s">
        <v>168</v>
      </c>
      <c r="G83" s="64">
        <v>6</v>
      </c>
      <c r="H83" s="123">
        <v>25023</v>
      </c>
      <c r="I83" s="79">
        <v>150138</v>
      </c>
      <c r="J83" s="12"/>
      <c r="K83" s="4"/>
      <c r="M83" s="50"/>
      <c r="N83" s="50"/>
      <c r="O83" s="50"/>
    </row>
    <row r="84" spans="1:15" ht="27.6" x14ac:dyDescent="0.3">
      <c r="A84" s="4"/>
      <c r="B84" s="16"/>
      <c r="C84" s="78" t="s">
        <v>1375</v>
      </c>
      <c r="D84" s="47" t="s">
        <v>1049</v>
      </c>
      <c r="E84" s="46" t="s">
        <v>1050</v>
      </c>
      <c r="F84" s="45" t="s">
        <v>168</v>
      </c>
      <c r="G84" s="64">
        <v>91</v>
      </c>
      <c r="H84" s="123">
        <v>26460</v>
      </c>
      <c r="I84" s="79">
        <v>2407860</v>
      </c>
      <c r="J84" s="12"/>
      <c r="K84" s="4"/>
      <c r="M84" s="50"/>
      <c r="N84" s="50"/>
      <c r="O84" s="50"/>
    </row>
    <row r="85" spans="1:15" ht="15.6" x14ac:dyDescent="0.3">
      <c r="A85" s="4"/>
      <c r="B85" s="16"/>
      <c r="C85" s="71"/>
      <c r="D85" s="72"/>
      <c r="E85" s="73" t="s">
        <v>1376</v>
      </c>
      <c r="F85" s="74"/>
      <c r="G85" s="75"/>
      <c r="H85" s="76"/>
      <c r="I85" s="77"/>
      <c r="J85" s="12"/>
      <c r="K85" s="4"/>
      <c r="M85" s="48"/>
      <c r="N85" s="49"/>
      <c r="O85" s="48"/>
    </row>
    <row r="86" spans="1:15" ht="55.2" x14ac:dyDescent="0.3">
      <c r="A86" s="4"/>
      <c r="B86" s="16"/>
      <c r="C86" s="78" t="s">
        <v>1377</v>
      </c>
      <c r="D86" s="47" t="s">
        <v>1279</v>
      </c>
      <c r="E86" s="46" t="s">
        <v>1280</v>
      </c>
      <c r="F86" s="45" t="s">
        <v>132</v>
      </c>
      <c r="G86" s="64">
        <v>5</v>
      </c>
      <c r="H86" s="123">
        <v>1359745</v>
      </c>
      <c r="I86" s="79">
        <v>6798725</v>
      </c>
      <c r="J86" s="12"/>
      <c r="K86" s="4"/>
      <c r="M86" s="50"/>
      <c r="N86" s="50"/>
      <c r="O86" s="50"/>
    </row>
    <row r="87" spans="1:15" ht="15.6" x14ac:dyDescent="0.3">
      <c r="A87" s="4"/>
      <c r="B87" s="16"/>
      <c r="C87" s="78" t="s">
        <v>1378</v>
      </c>
      <c r="D87" s="47" t="s">
        <v>1264</v>
      </c>
      <c r="E87" s="46" t="s">
        <v>1265</v>
      </c>
      <c r="F87" s="45" t="s">
        <v>90</v>
      </c>
      <c r="G87" s="64">
        <v>1</v>
      </c>
      <c r="H87" s="123">
        <v>584456</v>
      </c>
      <c r="I87" s="79">
        <v>584456</v>
      </c>
      <c r="J87" s="12"/>
      <c r="K87" s="4"/>
      <c r="M87" s="50"/>
      <c r="N87" s="50"/>
      <c r="O87" s="50"/>
    </row>
    <row r="88" spans="1:15" ht="41.4" x14ac:dyDescent="0.3">
      <c r="A88" s="4"/>
      <c r="B88" s="16"/>
      <c r="C88" s="78" t="s">
        <v>1379</v>
      </c>
      <c r="D88" s="47" t="s">
        <v>382</v>
      </c>
      <c r="E88" s="46" t="s">
        <v>383</v>
      </c>
      <c r="F88" s="45" t="s">
        <v>90</v>
      </c>
      <c r="G88" s="64">
        <v>2</v>
      </c>
      <c r="H88" s="123">
        <v>2275025</v>
      </c>
      <c r="I88" s="79">
        <v>4550050</v>
      </c>
      <c r="J88" s="12"/>
      <c r="K88" s="4"/>
      <c r="M88" s="50"/>
      <c r="N88" s="50"/>
      <c r="O88" s="50"/>
    </row>
    <row r="89" spans="1:15" ht="15.6" x14ac:dyDescent="0.3">
      <c r="A89" s="4"/>
      <c r="B89" s="16"/>
      <c r="C89" s="71"/>
      <c r="D89" s="72"/>
      <c r="E89" s="73" t="s">
        <v>1380</v>
      </c>
      <c r="F89" s="74"/>
      <c r="G89" s="75"/>
      <c r="H89" s="76"/>
      <c r="I89" s="77"/>
      <c r="J89" s="12"/>
      <c r="K89" s="4"/>
      <c r="M89" s="48"/>
      <c r="N89" s="49"/>
      <c r="O89" s="48"/>
    </row>
    <row r="90" spans="1:15" ht="41.4" x14ac:dyDescent="0.3">
      <c r="A90" s="4"/>
      <c r="B90" s="16"/>
      <c r="C90" s="78" t="s">
        <v>1381</v>
      </c>
      <c r="D90" s="47" t="s">
        <v>1028</v>
      </c>
      <c r="E90" s="46" t="s">
        <v>1029</v>
      </c>
      <c r="F90" s="45" t="s">
        <v>132</v>
      </c>
      <c r="G90" s="64">
        <v>85</v>
      </c>
      <c r="H90" s="123">
        <v>127904</v>
      </c>
      <c r="I90" s="79">
        <v>10871840</v>
      </c>
      <c r="J90" s="12"/>
      <c r="K90" s="4"/>
      <c r="M90" s="50"/>
      <c r="N90" s="50"/>
      <c r="O90" s="50"/>
    </row>
    <row r="91" spans="1:15" ht="30" customHeight="1" x14ac:dyDescent="0.3">
      <c r="A91" s="4"/>
      <c r="B91" s="16"/>
      <c r="C91" s="80"/>
      <c r="D91" s="80"/>
      <c r="E91" s="80"/>
      <c r="F91" s="80"/>
      <c r="G91" s="81"/>
      <c r="H91" s="124" t="s">
        <v>44</v>
      </c>
      <c r="I91" s="82">
        <v>120975632</v>
      </c>
      <c r="J91" s="12"/>
      <c r="K91" s="4"/>
    </row>
    <row r="92" spans="1:15" ht="15.6" x14ac:dyDescent="0.3">
      <c r="A92" s="4"/>
      <c r="B92" s="16"/>
      <c r="C92" s="71"/>
      <c r="D92" s="72"/>
      <c r="E92" s="73" t="s">
        <v>1382</v>
      </c>
      <c r="F92" s="74"/>
      <c r="G92" s="75"/>
      <c r="H92" s="76"/>
      <c r="I92" s="77"/>
      <c r="J92" s="12"/>
      <c r="K92" s="4"/>
      <c r="M92" s="48"/>
      <c r="N92" s="49"/>
      <c r="O92" s="48"/>
    </row>
    <row r="93" spans="1:15" ht="15.6" x14ac:dyDescent="0.3">
      <c r="A93" s="4"/>
      <c r="B93" s="16"/>
      <c r="C93" s="71"/>
      <c r="D93" s="72"/>
      <c r="E93" s="73" t="s">
        <v>1383</v>
      </c>
      <c r="F93" s="74"/>
      <c r="G93" s="75"/>
      <c r="H93" s="76"/>
      <c r="I93" s="77"/>
      <c r="J93" s="12"/>
      <c r="K93" s="4"/>
      <c r="M93" s="48"/>
      <c r="N93" s="49"/>
      <c r="O93" s="48"/>
    </row>
    <row r="94" spans="1:15" ht="15.6" x14ac:dyDescent="0.3">
      <c r="A94" s="4"/>
      <c r="B94" s="16"/>
      <c r="C94" s="78" t="s">
        <v>1384</v>
      </c>
      <c r="D94" s="47" t="s">
        <v>503</v>
      </c>
      <c r="E94" s="46" t="s">
        <v>504</v>
      </c>
      <c r="F94" s="45" t="s">
        <v>132</v>
      </c>
      <c r="G94" s="64">
        <v>208</v>
      </c>
      <c r="H94" s="123">
        <v>112670</v>
      </c>
      <c r="I94" s="79">
        <v>23435360</v>
      </c>
      <c r="J94" s="12"/>
      <c r="K94" s="4"/>
      <c r="M94" s="50"/>
      <c r="N94" s="50"/>
      <c r="O94" s="50"/>
    </row>
    <row r="95" spans="1:15" ht="27.6" x14ac:dyDescent="0.3">
      <c r="A95" s="4"/>
      <c r="B95" s="16"/>
      <c r="C95" s="78" t="s">
        <v>1385</v>
      </c>
      <c r="D95" s="47" t="s">
        <v>995</v>
      </c>
      <c r="E95" s="46" t="s">
        <v>996</v>
      </c>
      <c r="F95" s="45" t="s">
        <v>132</v>
      </c>
      <c r="G95" s="64">
        <v>208</v>
      </c>
      <c r="H95" s="123">
        <v>49592</v>
      </c>
      <c r="I95" s="79">
        <v>10315136</v>
      </c>
      <c r="J95" s="12"/>
      <c r="K95" s="4"/>
      <c r="M95" s="50"/>
      <c r="N95" s="50"/>
      <c r="O95" s="50"/>
    </row>
    <row r="96" spans="1:15" ht="41.4" x14ac:dyDescent="0.3">
      <c r="A96" s="4"/>
      <c r="B96" s="16"/>
      <c r="C96" s="78" t="s">
        <v>1386</v>
      </c>
      <c r="D96" s="47" t="s">
        <v>1125</v>
      </c>
      <c r="E96" s="46" t="s">
        <v>1126</v>
      </c>
      <c r="F96" s="45" t="s">
        <v>132</v>
      </c>
      <c r="G96" s="64">
        <v>110</v>
      </c>
      <c r="H96" s="123">
        <v>40324</v>
      </c>
      <c r="I96" s="79">
        <v>4435640</v>
      </c>
      <c r="J96" s="12"/>
      <c r="K96" s="4"/>
      <c r="M96" s="50"/>
      <c r="N96" s="50"/>
      <c r="O96" s="50"/>
    </row>
    <row r="97" spans="1:15" ht="33" customHeight="1" x14ac:dyDescent="0.3">
      <c r="A97" s="4"/>
      <c r="B97" s="16"/>
      <c r="C97" s="78" t="s">
        <v>1387</v>
      </c>
      <c r="D97" s="47" t="s">
        <v>1137</v>
      </c>
      <c r="E97" s="46" t="s">
        <v>1138</v>
      </c>
      <c r="F97" s="45" t="s">
        <v>132</v>
      </c>
      <c r="G97" s="64">
        <v>100</v>
      </c>
      <c r="H97" s="123">
        <v>47173</v>
      </c>
      <c r="I97" s="79">
        <v>4717300</v>
      </c>
      <c r="J97" s="12"/>
      <c r="K97" s="4"/>
      <c r="M97" s="50"/>
      <c r="N97" s="50"/>
      <c r="O97" s="50"/>
    </row>
    <row r="98" spans="1:15" ht="15.6" x14ac:dyDescent="0.3">
      <c r="A98" s="4"/>
      <c r="B98" s="16"/>
      <c r="C98" s="71"/>
      <c r="D98" s="72"/>
      <c r="E98" s="73" t="s">
        <v>1388</v>
      </c>
      <c r="F98" s="74"/>
      <c r="G98" s="75"/>
      <c r="H98" s="76"/>
      <c r="I98" s="77"/>
      <c r="J98" s="12"/>
      <c r="K98" s="4"/>
      <c r="M98" s="48"/>
      <c r="N98" s="49"/>
      <c r="O98" s="48"/>
    </row>
    <row r="99" spans="1:15" ht="41.4" x14ac:dyDescent="0.3">
      <c r="A99" s="4"/>
      <c r="B99" s="16"/>
      <c r="C99" s="78" t="s">
        <v>1389</v>
      </c>
      <c r="D99" s="47" t="s">
        <v>1082</v>
      </c>
      <c r="E99" s="46" t="s">
        <v>1083</v>
      </c>
      <c r="F99" s="45" t="s">
        <v>132</v>
      </c>
      <c r="G99" s="64">
        <v>2</v>
      </c>
      <c r="H99" s="123">
        <v>1426650</v>
      </c>
      <c r="I99" s="79">
        <v>2853300</v>
      </c>
      <c r="J99" s="12"/>
      <c r="K99" s="4"/>
      <c r="M99" s="50"/>
      <c r="N99" s="50"/>
      <c r="O99" s="50"/>
    </row>
    <row r="100" spans="1:15" ht="72.599999999999994" customHeight="1" x14ac:dyDescent="0.3">
      <c r="A100" s="4"/>
      <c r="B100" s="16"/>
      <c r="C100" s="78" t="s">
        <v>1390</v>
      </c>
      <c r="D100" s="47" t="s">
        <v>1060</v>
      </c>
      <c r="E100" s="46" t="s">
        <v>1061</v>
      </c>
      <c r="F100" s="45" t="s">
        <v>132</v>
      </c>
      <c r="G100" s="64">
        <v>3.61</v>
      </c>
      <c r="H100" s="123">
        <v>312977</v>
      </c>
      <c r="I100" s="79">
        <v>1129847</v>
      </c>
      <c r="J100" s="12"/>
      <c r="K100" s="4"/>
      <c r="M100" s="50"/>
      <c r="N100" s="50"/>
      <c r="O100" s="50"/>
    </row>
    <row r="101" spans="1:15" ht="69" x14ac:dyDescent="0.3">
      <c r="A101" s="4"/>
      <c r="B101" s="16"/>
      <c r="C101" s="78" t="s">
        <v>1391</v>
      </c>
      <c r="D101" s="47" t="s">
        <v>1092</v>
      </c>
      <c r="E101" s="46" t="s">
        <v>1093</v>
      </c>
      <c r="F101" s="45" t="s">
        <v>132</v>
      </c>
      <c r="G101" s="64">
        <v>1</v>
      </c>
      <c r="H101" s="123">
        <v>636713</v>
      </c>
      <c r="I101" s="79">
        <v>636713</v>
      </c>
      <c r="J101" s="12"/>
      <c r="K101" s="4"/>
      <c r="M101" s="50"/>
      <c r="N101" s="50"/>
      <c r="O101" s="50"/>
    </row>
    <row r="102" spans="1:15" ht="52.2" customHeight="1" x14ac:dyDescent="0.3">
      <c r="A102" s="4"/>
      <c r="B102" s="16"/>
      <c r="C102" s="78" t="s">
        <v>1392</v>
      </c>
      <c r="D102" s="47" t="s">
        <v>1110</v>
      </c>
      <c r="E102" s="46" t="s">
        <v>1109</v>
      </c>
      <c r="F102" s="45" t="s">
        <v>132</v>
      </c>
      <c r="G102" s="64">
        <v>13.530000000000001</v>
      </c>
      <c r="H102" s="123">
        <v>670026</v>
      </c>
      <c r="I102" s="79">
        <v>9065452</v>
      </c>
      <c r="J102" s="12"/>
      <c r="K102" s="4"/>
      <c r="M102" s="50"/>
      <c r="N102" s="50"/>
      <c r="O102" s="50"/>
    </row>
    <row r="103" spans="1:15" ht="27.6" x14ac:dyDescent="0.3">
      <c r="A103" s="4"/>
      <c r="B103" s="16"/>
      <c r="C103" s="78" t="s">
        <v>1393</v>
      </c>
      <c r="D103" s="47" t="s">
        <v>1123</v>
      </c>
      <c r="E103" s="46" t="s">
        <v>1124</v>
      </c>
      <c r="F103" s="45" t="s">
        <v>132</v>
      </c>
      <c r="G103" s="64">
        <v>12.25</v>
      </c>
      <c r="H103" s="123">
        <v>308663</v>
      </c>
      <c r="I103" s="79">
        <v>3781122</v>
      </c>
      <c r="J103" s="12"/>
      <c r="K103" s="4"/>
      <c r="M103" s="50"/>
      <c r="N103" s="50"/>
      <c r="O103" s="50"/>
    </row>
    <row r="104" spans="1:15" ht="15.6" x14ac:dyDescent="0.3">
      <c r="A104" s="4"/>
      <c r="B104" s="16"/>
      <c r="C104" s="71"/>
      <c r="D104" s="72"/>
      <c r="E104" s="73" t="s">
        <v>1394</v>
      </c>
      <c r="F104" s="74"/>
      <c r="G104" s="75"/>
      <c r="H104" s="76"/>
      <c r="I104" s="77"/>
      <c r="J104" s="12"/>
      <c r="K104" s="4"/>
      <c r="M104" s="48"/>
      <c r="N104" s="49"/>
      <c r="O104" s="48"/>
    </row>
    <row r="105" spans="1:15" ht="55.2" x14ac:dyDescent="0.3">
      <c r="A105" s="4"/>
      <c r="B105" s="16"/>
      <c r="C105" s="78" t="s">
        <v>1395</v>
      </c>
      <c r="D105" s="47" t="s">
        <v>1064</v>
      </c>
      <c r="E105" s="46" t="s">
        <v>1065</v>
      </c>
      <c r="F105" s="45" t="s">
        <v>90</v>
      </c>
      <c r="G105" s="64">
        <v>3</v>
      </c>
      <c r="H105" s="123">
        <v>903856</v>
      </c>
      <c r="I105" s="79">
        <v>2711568</v>
      </c>
      <c r="J105" s="12"/>
      <c r="K105" s="4"/>
      <c r="M105" s="50"/>
      <c r="N105" s="50"/>
      <c r="O105" s="50"/>
    </row>
    <row r="106" spans="1:15" ht="15.6" x14ac:dyDescent="0.3">
      <c r="A106" s="4"/>
      <c r="B106" s="16"/>
      <c r="C106" s="71"/>
      <c r="D106" s="72"/>
      <c r="E106" s="73" t="s">
        <v>1630</v>
      </c>
      <c r="F106" s="74"/>
      <c r="G106" s="75"/>
      <c r="H106" s="76"/>
      <c r="I106" s="77"/>
      <c r="J106" s="12"/>
      <c r="K106" s="4"/>
      <c r="M106" s="48"/>
      <c r="N106" s="49"/>
      <c r="O106" s="48"/>
    </row>
    <row r="107" spans="1:15" ht="15.6" x14ac:dyDescent="0.3">
      <c r="A107" s="4"/>
      <c r="B107" s="16"/>
      <c r="C107" s="78" t="s">
        <v>1396</v>
      </c>
      <c r="D107" s="47" t="s">
        <v>1031</v>
      </c>
      <c r="E107" s="46" t="s">
        <v>1032</v>
      </c>
      <c r="F107" s="45" t="s">
        <v>132</v>
      </c>
      <c r="G107" s="64">
        <v>168</v>
      </c>
      <c r="H107" s="123">
        <v>44799</v>
      </c>
      <c r="I107" s="79">
        <v>7526232</v>
      </c>
      <c r="J107" s="12"/>
      <c r="K107" s="4"/>
      <c r="M107" s="50"/>
      <c r="N107" s="50"/>
      <c r="O107" s="50"/>
    </row>
    <row r="108" spans="1:15" ht="28.8" customHeight="1" x14ac:dyDescent="0.3">
      <c r="A108" s="4"/>
      <c r="B108" s="16"/>
      <c r="C108" s="78" t="s">
        <v>1397</v>
      </c>
      <c r="D108" s="47" t="s">
        <v>1058</v>
      </c>
      <c r="E108" s="46" t="s">
        <v>1059</v>
      </c>
      <c r="F108" s="45" t="s">
        <v>132</v>
      </c>
      <c r="G108" s="64">
        <v>125</v>
      </c>
      <c r="H108" s="123">
        <v>116840</v>
      </c>
      <c r="I108" s="79">
        <v>14605000</v>
      </c>
      <c r="J108" s="12"/>
      <c r="K108" s="4"/>
      <c r="M108" s="50"/>
      <c r="N108" s="50"/>
      <c r="O108" s="50"/>
    </row>
    <row r="109" spans="1:15" ht="27.6" x14ac:dyDescent="0.3">
      <c r="A109" s="4"/>
      <c r="B109" s="16"/>
      <c r="C109" s="78" t="s">
        <v>1398</v>
      </c>
      <c r="D109" s="47" t="s">
        <v>1037</v>
      </c>
      <c r="E109" s="46" t="s">
        <v>1038</v>
      </c>
      <c r="F109" s="45" t="s">
        <v>132</v>
      </c>
      <c r="G109" s="64">
        <v>15</v>
      </c>
      <c r="H109" s="123">
        <v>102183</v>
      </c>
      <c r="I109" s="79">
        <v>1532745</v>
      </c>
      <c r="J109" s="12"/>
      <c r="K109" s="4"/>
      <c r="M109" s="50"/>
      <c r="N109" s="50"/>
      <c r="O109" s="50"/>
    </row>
    <row r="110" spans="1:15" ht="27.6" x14ac:dyDescent="0.3">
      <c r="A110" s="4"/>
      <c r="B110" s="16"/>
      <c r="C110" s="78" t="s">
        <v>1399</v>
      </c>
      <c r="D110" s="47" t="s">
        <v>1041</v>
      </c>
      <c r="E110" s="46" t="s">
        <v>1042</v>
      </c>
      <c r="F110" s="45" t="s">
        <v>132</v>
      </c>
      <c r="G110" s="64">
        <v>28</v>
      </c>
      <c r="H110" s="123">
        <v>145835</v>
      </c>
      <c r="I110" s="79">
        <v>4083380</v>
      </c>
      <c r="J110" s="12"/>
      <c r="K110" s="4"/>
      <c r="M110" s="50"/>
      <c r="N110" s="50"/>
      <c r="O110" s="50"/>
    </row>
    <row r="111" spans="1:15" ht="27.6" x14ac:dyDescent="0.3">
      <c r="A111" s="4"/>
      <c r="B111" s="16"/>
      <c r="C111" s="78" t="s">
        <v>1400</v>
      </c>
      <c r="D111" s="47" t="s">
        <v>1047</v>
      </c>
      <c r="E111" s="46" t="s">
        <v>1048</v>
      </c>
      <c r="F111" s="45" t="s">
        <v>168</v>
      </c>
      <c r="G111" s="64">
        <v>31</v>
      </c>
      <c r="H111" s="123">
        <v>25023</v>
      </c>
      <c r="I111" s="79">
        <v>775713</v>
      </c>
      <c r="J111" s="12"/>
      <c r="K111" s="4"/>
      <c r="M111" s="50"/>
      <c r="N111" s="50"/>
      <c r="O111" s="50"/>
    </row>
    <row r="112" spans="1:15" ht="27.6" x14ac:dyDescent="0.3">
      <c r="A112" s="4"/>
      <c r="B112" s="16"/>
      <c r="C112" s="78" t="s">
        <v>1401</v>
      </c>
      <c r="D112" s="47" t="s">
        <v>1049</v>
      </c>
      <c r="E112" s="46" t="s">
        <v>1050</v>
      </c>
      <c r="F112" s="45" t="s">
        <v>168</v>
      </c>
      <c r="G112" s="64">
        <v>15</v>
      </c>
      <c r="H112" s="123">
        <v>26460</v>
      </c>
      <c r="I112" s="79">
        <v>396900</v>
      </c>
      <c r="J112" s="12"/>
      <c r="K112" s="4"/>
      <c r="M112" s="50"/>
      <c r="N112" s="50"/>
      <c r="O112" s="50"/>
    </row>
    <row r="113" spans="1:15" ht="15.6" x14ac:dyDescent="0.3">
      <c r="A113" s="4"/>
      <c r="B113" s="16"/>
      <c r="C113" s="71"/>
      <c r="D113" s="72"/>
      <c r="E113" s="73" t="s">
        <v>1402</v>
      </c>
      <c r="F113" s="74"/>
      <c r="G113" s="75"/>
      <c r="H113" s="76"/>
      <c r="I113" s="77"/>
      <c r="J113" s="12"/>
      <c r="K113" s="4"/>
      <c r="M113" s="48"/>
      <c r="N113" s="49"/>
      <c r="O113" s="48"/>
    </row>
    <row r="114" spans="1:15" ht="55.2" x14ac:dyDescent="0.3">
      <c r="A114" s="4"/>
      <c r="B114" s="16"/>
      <c r="C114" s="78" t="s">
        <v>1403</v>
      </c>
      <c r="D114" s="47" t="s">
        <v>1279</v>
      </c>
      <c r="E114" s="46" t="s">
        <v>1280</v>
      </c>
      <c r="F114" s="45" t="s">
        <v>132</v>
      </c>
      <c r="G114" s="64">
        <v>2</v>
      </c>
      <c r="H114" s="123">
        <v>1359745</v>
      </c>
      <c r="I114" s="79">
        <v>2719490</v>
      </c>
      <c r="J114" s="12"/>
      <c r="K114" s="4"/>
      <c r="M114" s="50"/>
      <c r="N114" s="50"/>
      <c r="O114" s="50"/>
    </row>
    <row r="115" spans="1:15" ht="27.6" x14ac:dyDescent="0.3">
      <c r="A115" s="4"/>
      <c r="B115" s="16"/>
      <c r="C115" s="78" t="s">
        <v>1404</v>
      </c>
      <c r="D115" s="47" t="s">
        <v>609</v>
      </c>
      <c r="E115" s="46" t="s">
        <v>610</v>
      </c>
      <c r="F115" s="45" t="s">
        <v>90</v>
      </c>
      <c r="G115" s="64">
        <v>4</v>
      </c>
      <c r="H115" s="123">
        <v>702635</v>
      </c>
      <c r="I115" s="79">
        <v>2810540</v>
      </c>
      <c r="J115" s="12"/>
      <c r="K115" s="4"/>
      <c r="M115" s="50"/>
      <c r="N115" s="50"/>
      <c r="O115" s="50"/>
    </row>
    <row r="116" spans="1:15" ht="41.4" x14ac:dyDescent="0.3">
      <c r="A116" s="4"/>
      <c r="B116" s="16"/>
      <c r="C116" s="78" t="s">
        <v>1405</v>
      </c>
      <c r="D116" s="47" t="s">
        <v>382</v>
      </c>
      <c r="E116" s="46" t="s">
        <v>383</v>
      </c>
      <c r="F116" s="45" t="s">
        <v>90</v>
      </c>
      <c r="G116" s="64">
        <v>4</v>
      </c>
      <c r="H116" s="123">
        <v>2275025</v>
      </c>
      <c r="I116" s="79">
        <v>9100100</v>
      </c>
      <c r="J116" s="12"/>
      <c r="K116" s="4"/>
      <c r="M116" s="50"/>
      <c r="N116" s="50"/>
      <c r="O116" s="50"/>
    </row>
    <row r="117" spans="1:15" ht="27.6" x14ac:dyDescent="0.3">
      <c r="A117" s="4"/>
      <c r="B117" s="16"/>
      <c r="C117" s="78" t="s">
        <v>1406</v>
      </c>
      <c r="D117" s="47" t="s">
        <v>1250</v>
      </c>
      <c r="E117" s="46" t="s">
        <v>1251</v>
      </c>
      <c r="F117" s="45" t="s">
        <v>168</v>
      </c>
      <c r="G117" s="64">
        <v>5</v>
      </c>
      <c r="H117" s="123">
        <v>880809</v>
      </c>
      <c r="I117" s="79">
        <v>4404045</v>
      </c>
      <c r="J117" s="12"/>
      <c r="K117" s="4"/>
      <c r="M117" s="50"/>
      <c r="N117" s="50"/>
      <c r="O117" s="50"/>
    </row>
    <row r="118" spans="1:15" ht="27.6" x14ac:dyDescent="0.3">
      <c r="A118" s="4"/>
      <c r="B118" s="16"/>
      <c r="C118" s="78" t="s">
        <v>1407</v>
      </c>
      <c r="D118" s="47" t="s">
        <v>1254</v>
      </c>
      <c r="E118" s="46" t="s">
        <v>1255</v>
      </c>
      <c r="F118" s="45" t="s">
        <v>90</v>
      </c>
      <c r="G118" s="64">
        <v>3</v>
      </c>
      <c r="H118" s="123">
        <v>872607</v>
      </c>
      <c r="I118" s="79">
        <v>2617821</v>
      </c>
      <c r="J118" s="12"/>
      <c r="K118" s="4"/>
      <c r="M118" s="50"/>
      <c r="N118" s="50"/>
      <c r="O118" s="50"/>
    </row>
    <row r="119" spans="1:15" ht="15.6" x14ac:dyDescent="0.3">
      <c r="A119" s="4"/>
      <c r="B119" s="16"/>
      <c r="C119" s="71"/>
      <c r="D119" s="72"/>
      <c r="E119" s="73" t="s">
        <v>1408</v>
      </c>
      <c r="F119" s="74"/>
      <c r="G119" s="75"/>
      <c r="H119" s="76"/>
      <c r="I119" s="77"/>
      <c r="J119" s="12"/>
      <c r="K119" s="4"/>
      <c r="M119" s="48"/>
      <c r="N119" s="49"/>
      <c r="O119" s="48"/>
    </row>
    <row r="120" spans="1:15" ht="41.4" x14ac:dyDescent="0.3">
      <c r="A120" s="4"/>
      <c r="B120" s="16"/>
      <c r="C120" s="78" t="s">
        <v>1409</v>
      </c>
      <c r="D120" s="47" t="s">
        <v>1028</v>
      </c>
      <c r="E120" s="46" t="s">
        <v>1029</v>
      </c>
      <c r="F120" s="45" t="s">
        <v>132</v>
      </c>
      <c r="G120" s="64">
        <v>85</v>
      </c>
      <c r="H120" s="123">
        <v>127904</v>
      </c>
      <c r="I120" s="79">
        <v>10871840</v>
      </c>
      <c r="J120" s="12"/>
      <c r="K120" s="4"/>
      <c r="M120" s="50"/>
      <c r="N120" s="50"/>
      <c r="O120" s="50"/>
    </row>
    <row r="121" spans="1:15" ht="30" customHeight="1" x14ac:dyDescent="0.3">
      <c r="A121" s="4"/>
      <c r="B121" s="16"/>
      <c r="C121" s="80"/>
      <c r="D121" s="80"/>
      <c r="E121" s="80"/>
      <c r="F121" s="80"/>
      <c r="G121" s="81"/>
      <c r="H121" s="124" t="s">
        <v>44</v>
      </c>
      <c r="I121" s="82">
        <v>124525244</v>
      </c>
      <c r="J121" s="12"/>
      <c r="K121" s="4"/>
    </row>
    <row r="122" spans="1:15" ht="15.6" x14ac:dyDescent="0.3">
      <c r="A122" s="4"/>
      <c r="B122" s="16"/>
      <c r="C122" s="71"/>
      <c r="D122" s="72"/>
      <c r="E122" s="73" t="s">
        <v>1410</v>
      </c>
      <c r="F122" s="74"/>
      <c r="G122" s="75"/>
      <c r="H122" s="76"/>
      <c r="I122" s="77"/>
      <c r="J122" s="12"/>
      <c r="K122" s="4"/>
      <c r="M122" s="48"/>
      <c r="N122" s="49"/>
      <c r="O122" s="48"/>
    </row>
    <row r="123" spans="1:15" ht="15.6" x14ac:dyDescent="0.3">
      <c r="A123" s="4"/>
      <c r="B123" s="16"/>
      <c r="C123" s="71"/>
      <c r="D123" s="72"/>
      <c r="E123" s="73" t="s">
        <v>1411</v>
      </c>
      <c r="F123" s="74"/>
      <c r="G123" s="75"/>
      <c r="H123" s="76"/>
      <c r="I123" s="77"/>
      <c r="J123" s="12"/>
      <c r="K123" s="4"/>
      <c r="M123" s="48"/>
      <c r="N123" s="49"/>
      <c r="O123" s="48"/>
    </row>
    <row r="124" spans="1:15" ht="15.6" x14ac:dyDescent="0.3">
      <c r="A124" s="4"/>
      <c r="B124" s="16"/>
      <c r="C124" s="78" t="s">
        <v>1412</v>
      </c>
      <c r="D124" s="47" t="s">
        <v>503</v>
      </c>
      <c r="E124" s="46" t="s">
        <v>504</v>
      </c>
      <c r="F124" s="45" t="s">
        <v>132</v>
      </c>
      <c r="G124" s="64">
        <v>220</v>
      </c>
      <c r="H124" s="123">
        <v>112670</v>
      </c>
      <c r="I124" s="79">
        <v>24787400</v>
      </c>
      <c r="J124" s="12"/>
      <c r="K124" s="4"/>
      <c r="M124" s="50"/>
      <c r="N124" s="50"/>
      <c r="O124" s="50"/>
    </row>
    <row r="125" spans="1:15" ht="27.6" x14ac:dyDescent="0.3">
      <c r="A125" s="4"/>
      <c r="B125" s="16"/>
      <c r="C125" s="78" t="s">
        <v>1413</v>
      </c>
      <c r="D125" s="47" t="s">
        <v>995</v>
      </c>
      <c r="E125" s="46" t="s">
        <v>996</v>
      </c>
      <c r="F125" s="45" t="s">
        <v>132</v>
      </c>
      <c r="G125" s="64">
        <v>220</v>
      </c>
      <c r="H125" s="123">
        <v>49592</v>
      </c>
      <c r="I125" s="79">
        <v>10910240</v>
      </c>
      <c r="J125" s="12"/>
      <c r="K125" s="4"/>
      <c r="M125" s="50"/>
      <c r="N125" s="50"/>
      <c r="O125" s="50"/>
    </row>
    <row r="126" spans="1:15" ht="41.4" x14ac:dyDescent="0.3">
      <c r="A126" s="4"/>
      <c r="B126" s="16"/>
      <c r="C126" s="78" t="s">
        <v>1414</v>
      </c>
      <c r="D126" s="47" t="s">
        <v>1125</v>
      </c>
      <c r="E126" s="46" t="s">
        <v>1126</v>
      </c>
      <c r="F126" s="45" t="s">
        <v>132</v>
      </c>
      <c r="G126" s="64">
        <v>220</v>
      </c>
      <c r="H126" s="123">
        <v>40324</v>
      </c>
      <c r="I126" s="79">
        <v>8871280</v>
      </c>
      <c r="J126" s="12"/>
      <c r="K126" s="4"/>
      <c r="M126" s="50"/>
      <c r="N126" s="50"/>
      <c r="O126" s="50"/>
    </row>
    <row r="127" spans="1:15" ht="33" customHeight="1" x14ac:dyDescent="0.3">
      <c r="A127" s="4"/>
      <c r="B127" s="16"/>
      <c r="C127" s="78" t="s">
        <v>1415</v>
      </c>
      <c r="D127" s="47" t="s">
        <v>1137</v>
      </c>
      <c r="E127" s="46" t="s">
        <v>1138</v>
      </c>
      <c r="F127" s="45" t="s">
        <v>132</v>
      </c>
      <c r="G127" s="64">
        <v>40</v>
      </c>
      <c r="H127" s="123">
        <v>47173</v>
      </c>
      <c r="I127" s="79">
        <v>1886920</v>
      </c>
      <c r="J127" s="12"/>
      <c r="K127" s="4"/>
      <c r="M127" s="50"/>
      <c r="N127" s="50"/>
      <c r="O127" s="50"/>
    </row>
    <row r="128" spans="1:15" ht="15.6" x14ac:dyDescent="0.3">
      <c r="A128" s="4"/>
      <c r="B128" s="16"/>
      <c r="C128" s="71"/>
      <c r="D128" s="72"/>
      <c r="E128" s="73" t="s">
        <v>1416</v>
      </c>
      <c r="F128" s="74"/>
      <c r="G128" s="75"/>
      <c r="H128" s="76"/>
      <c r="I128" s="77"/>
      <c r="J128" s="12"/>
      <c r="K128" s="4"/>
      <c r="M128" s="48"/>
      <c r="N128" s="49"/>
      <c r="O128" s="48"/>
    </row>
    <row r="129" spans="1:15" ht="41.4" x14ac:dyDescent="0.3">
      <c r="A129" s="4"/>
      <c r="B129" s="16"/>
      <c r="C129" s="78" t="s">
        <v>1417</v>
      </c>
      <c r="D129" s="47" t="s">
        <v>1082</v>
      </c>
      <c r="E129" s="46" t="s">
        <v>1083</v>
      </c>
      <c r="F129" s="45" t="s">
        <v>132</v>
      </c>
      <c r="G129" s="64">
        <v>10</v>
      </c>
      <c r="H129" s="123">
        <v>1426650</v>
      </c>
      <c r="I129" s="79">
        <v>14266500</v>
      </c>
      <c r="J129" s="12"/>
      <c r="K129" s="4"/>
      <c r="M129" s="50"/>
      <c r="N129" s="50"/>
      <c r="O129" s="50"/>
    </row>
    <row r="130" spans="1:15" ht="69" x14ac:dyDescent="0.3">
      <c r="A130" s="4"/>
      <c r="B130" s="16"/>
      <c r="C130" s="78" t="s">
        <v>1418</v>
      </c>
      <c r="D130" s="47" t="s">
        <v>1060</v>
      </c>
      <c r="E130" s="46" t="s">
        <v>1061</v>
      </c>
      <c r="F130" s="45" t="s">
        <v>132</v>
      </c>
      <c r="G130" s="64">
        <v>11</v>
      </c>
      <c r="H130" s="123">
        <v>312977</v>
      </c>
      <c r="I130" s="79">
        <v>3442747</v>
      </c>
      <c r="J130" s="12"/>
      <c r="K130" s="4"/>
      <c r="M130" s="50"/>
      <c r="N130" s="50"/>
      <c r="O130" s="50"/>
    </row>
    <row r="131" spans="1:15" ht="69" x14ac:dyDescent="0.3">
      <c r="A131" s="4"/>
      <c r="B131" s="16"/>
      <c r="C131" s="78" t="s">
        <v>1419</v>
      </c>
      <c r="D131" s="47" t="s">
        <v>1092</v>
      </c>
      <c r="E131" s="46" t="s">
        <v>1093</v>
      </c>
      <c r="F131" s="45" t="s">
        <v>132</v>
      </c>
      <c r="G131" s="64">
        <v>1</v>
      </c>
      <c r="H131" s="123">
        <v>636713</v>
      </c>
      <c r="I131" s="79">
        <v>636713</v>
      </c>
      <c r="J131" s="12"/>
      <c r="K131" s="4"/>
      <c r="M131" s="50"/>
      <c r="N131" s="50"/>
      <c r="O131" s="50"/>
    </row>
    <row r="132" spans="1:15" ht="15.6" x14ac:dyDescent="0.3">
      <c r="A132" s="4"/>
      <c r="B132" s="16"/>
      <c r="C132" s="71"/>
      <c r="D132" s="72"/>
      <c r="E132" s="73" t="s">
        <v>1420</v>
      </c>
      <c r="F132" s="74"/>
      <c r="G132" s="75"/>
      <c r="H132" s="76"/>
      <c r="I132" s="77"/>
      <c r="J132" s="12"/>
      <c r="K132" s="4"/>
      <c r="M132" s="48"/>
      <c r="N132" s="49"/>
      <c r="O132" s="48"/>
    </row>
    <row r="133" spans="1:15" ht="55.2" x14ac:dyDescent="0.3">
      <c r="A133" s="4"/>
      <c r="B133" s="16"/>
      <c r="C133" s="78" t="s">
        <v>1421</v>
      </c>
      <c r="D133" s="47" t="s">
        <v>1064</v>
      </c>
      <c r="E133" s="46" t="s">
        <v>1065</v>
      </c>
      <c r="F133" s="45" t="s">
        <v>90</v>
      </c>
      <c r="G133" s="64">
        <v>4</v>
      </c>
      <c r="H133" s="123">
        <v>903856</v>
      </c>
      <c r="I133" s="79">
        <v>3615424</v>
      </c>
      <c r="J133" s="12"/>
      <c r="K133" s="4"/>
      <c r="M133" s="50"/>
      <c r="N133" s="50"/>
      <c r="O133" s="50"/>
    </row>
    <row r="134" spans="1:15" ht="41.4" x14ac:dyDescent="0.3">
      <c r="A134" s="4"/>
      <c r="B134" s="16"/>
      <c r="C134" s="78" t="s">
        <v>1422</v>
      </c>
      <c r="D134" s="47" t="s">
        <v>1089</v>
      </c>
      <c r="E134" s="46" t="s">
        <v>1090</v>
      </c>
      <c r="F134" s="45" t="s">
        <v>132</v>
      </c>
      <c r="G134" s="64">
        <v>11</v>
      </c>
      <c r="H134" s="123">
        <v>1083397</v>
      </c>
      <c r="I134" s="79">
        <v>11917367</v>
      </c>
      <c r="J134" s="12"/>
      <c r="K134" s="4"/>
      <c r="M134" s="50"/>
      <c r="N134" s="50"/>
      <c r="O134" s="50"/>
    </row>
    <row r="135" spans="1:15" ht="15.6" x14ac:dyDescent="0.3">
      <c r="A135" s="4"/>
      <c r="B135" s="16"/>
      <c r="C135" s="71"/>
      <c r="D135" s="72"/>
      <c r="E135" s="73" t="s">
        <v>1423</v>
      </c>
      <c r="F135" s="74"/>
      <c r="G135" s="75"/>
      <c r="H135" s="76"/>
      <c r="I135" s="77"/>
      <c r="J135" s="12"/>
      <c r="K135" s="4"/>
      <c r="M135" s="48"/>
      <c r="N135" s="49"/>
      <c r="O135" s="48"/>
    </row>
    <row r="136" spans="1:15" ht="15.6" x14ac:dyDescent="0.3">
      <c r="A136" s="4"/>
      <c r="B136" s="16"/>
      <c r="C136" s="78" t="s">
        <v>1424</v>
      </c>
      <c r="D136" s="47" t="s">
        <v>1031</v>
      </c>
      <c r="E136" s="46" t="s">
        <v>1032</v>
      </c>
      <c r="F136" s="45" t="s">
        <v>132</v>
      </c>
      <c r="G136" s="64">
        <v>100</v>
      </c>
      <c r="H136" s="123">
        <v>44799</v>
      </c>
      <c r="I136" s="79">
        <v>4479900</v>
      </c>
      <c r="J136" s="12"/>
      <c r="K136" s="4"/>
      <c r="M136" s="50"/>
      <c r="N136" s="50"/>
      <c r="O136" s="50"/>
    </row>
    <row r="137" spans="1:15" ht="36.6" customHeight="1" x14ac:dyDescent="0.3">
      <c r="A137" s="4"/>
      <c r="B137" s="16"/>
      <c r="C137" s="78" t="s">
        <v>1425</v>
      </c>
      <c r="D137" s="47" t="s">
        <v>1058</v>
      </c>
      <c r="E137" s="46" t="s">
        <v>1059</v>
      </c>
      <c r="F137" s="45" t="s">
        <v>132</v>
      </c>
      <c r="G137" s="64">
        <v>80</v>
      </c>
      <c r="H137" s="123">
        <v>116840</v>
      </c>
      <c r="I137" s="79">
        <v>9347200</v>
      </c>
      <c r="J137" s="12"/>
      <c r="K137" s="4"/>
      <c r="M137" s="50"/>
      <c r="N137" s="50"/>
      <c r="O137" s="50"/>
    </row>
    <row r="138" spans="1:15" ht="27.6" x14ac:dyDescent="0.3">
      <c r="A138" s="4"/>
      <c r="B138" s="16"/>
      <c r="C138" s="78" t="s">
        <v>1426</v>
      </c>
      <c r="D138" s="47" t="s">
        <v>1037</v>
      </c>
      <c r="E138" s="46" t="s">
        <v>1038</v>
      </c>
      <c r="F138" s="45" t="s">
        <v>132</v>
      </c>
      <c r="G138" s="64">
        <v>20</v>
      </c>
      <c r="H138" s="123">
        <v>102183</v>
      </c>
      <c r="I138" s="79">
        <v>2043660</v>
      </c>
      <c r="J138" s="12"/>
      <c r="K138" s="4"/>
      <c r="M138" s="50"/>
      <c r="N138" s="50"/>
      <c r="O138" s="50"/>
    </row>
    <row r="139" spans="1:15" ht="27.6" x14ac:dyDescent="0.3">
      <c r="A139" s="4"/>
      <c r="B139" s="16"/>
      <c r="C139" s="78" t="s">
        <v>1427</v>
      </c>
      <c r="D139" s="47" t="s">
        <v>1047</v>
      </c>
      <c r="E139" s="46" t="s">
        <v>1048</v>
      </c>
      <c r="F139" s="45" t="s">
        <v>168</v>
      </c>
      <c r="G139" s="64">
        <v>33</v>
      </c>
      <c r="H139" s="123">
        <v>25023</v>
      </c>
      <c r="I139" s="79">
        <v>825759</v>
      </c>
      <c r="J139" s="12"/>
      <c r="K139" s="4"/>
      <c r="M139" s="50"/>
      <c r="N139" s="50"/>
      <c r="O139" s="50"/>
    </row>
    <row r="140" spans="1:15" ht="27.6" x14ac:dyDescent="0.3">
      <c r="A140" s="4"/>
      <c r="B140" s="16"/>
      <c r="C140" s="78" t="s">
        <v>1428</v>
      </c>
      <c r="D140" s="47" t="s">
        <v>1049</v>
      </c>
      <c r="E140" s="46" t="s">
        <v>1050</v>
      </c>
      <c r="F140" s="45" t="s">
        <v>168</v>
      </c>
      <c r="G140" s="64">
        <v>74</v>
      </c>
      <c r="H140" s="123">
        <v>26460</v>
      </c>
      <c r="I140" s="79">
        <v>1958040</v>
      </c>
      <c r="J140" s="12"/>
      <c r="K140" s="4"/>
      <c r="M140" s="50"/>
      <c r="N140" s="50"/>
      <c r="O140" s="50"/>
    </row>
    <row r="141" spans="1:15" ht="15.6" x14ac:dyDescent="0.3">
      <c r="A141" s="4"/>
      <c r="B141" s="16"/>
      <c r="C141" s="71"/>
      <c r="D141" s="72"/>
      <c r="E141" s="73" t="s">
        <v>1429</v>
      </c>
      <c r="F141" s="74"/>
      <c r="G141" s="75"/>
      <c r="H141" s="76"/>
      <c r="I141" s="77"/>
      <c r="J141" s="12"/>
      <c r="K141" s="4"/>
      <c r="M141" s="48"/>
      <c r="N141" s="49"/>
      <c r="O141" s="48"/>
    </row>
    <row r="142" spans="1:15" ht="55.2" x14ac:dyDescent="0.3">
      <c r="A142" s="4"/>
      <c r="B142" s="16"/>
      <c r="C142" s="78" t="s">
        <v>1430</v>
      </c>
      <c r="D142" s="47" t="s">
        <v>1279</v>
      </c>
      <c r="E142" s="46" t="s">
        <v>1280</v>
      </c>
      <c r="F142" s="45" t="s">
        <v>132</v>
      </c>
      <c r="G142" s="64">
        <v>8.5</v>
      </c>
      <c r="H142" s="123">
        <v>1359745</v>
      </c>
      <c r="I142" s="79">
        <v>11557833</v>
      </c>
      <c r="J142" s="12"/>
      <c r="K142" s="4"/>
      <c r="M142" s="50"/>
      <c r="N142" s="50"/>
      <c r="O142" s="50"/>
    </row>
    <row r="143" spans="1:15" ht="27.6" x14ac:dyDescent="0.3">
      <c r="A143" s="4"/>
      <c r="B143" s="16"/>
      <c r="C143" s="78" t="s">
        <v>1431</v>
      </c>
      <c r="D143" s="47" t="s">
        <v>1250</v>
      </c>
      <c r="E143" s="46" t="s">
        <v>1251</v>
      </c>
      <c r="F143" s="45" t="s">
        <v>168</v>
      </c>
      <c r="G143" s="64">
        <v>2.5</v>
      </c>
      <c r="H143" s="123">
        <v>880809</v>
      </c>
      <c r="I143" s="79">
        <v>2202023</v>
      </c>
      <c r="J143" s="12"/>
      <c r="K143" s="4"/>
      <c r="M143" s="50"/>
      <c r="N143" s="50"/>
      <c r="O143" s="50"/>
    </row>
    <row r="144" spans="1:15" ht="27.6" x14ac:dyDescent="0.3">
      <c r="A144" s="4"/>
      <c r="B144" s="16"/>
      <c r="C144" s="78" t="s">
        <v>1432</v>
      </c>
      <c r="D144" s="47" t="s">
        <v>609</v>
      </c>
      <c r="E144" s="46" t="s">
        <v>610</v>
      </c>
      <c r="F144" s="45" t="s">
        <v>90</v>
      </c>
      <c r="G144" s="64">
        <v>2</v>
      </c>
      <c r="H144" s="123">
        <v>702635</v>
      </c>
      <c r="I144" s="79">
        <v>1405270</v>
      </c>
      <c r="J144" s="12"/>
      <c r="K144" s="4"/>
      <c r="M144" s="50"/>
      <c r="N144" s="50"/>
      <c r="O144" s="50"/>
    </row>
    <row r="145" spans="1:15" ht="41.4" x14ac:dyDescent="0.3">
      <c r="A145" s="4"/>
      <c r="B145" s="16"/>
      <c r="C145" s="78" t="s">
        <v>1433</v>
      </c>
      <c r="D145" s="47" t="s">
        <v>382</v>
      </c>
      <c r="E145" s="46" t="s">
        <v>383</v>
      </c>
      <c r="F145" s="45" t="s">
        <v>90</v>
      </c>
      <c r="G145" s="64">
        <v>4</v>
      </c>
      <c r="H145" s="123">
        <v>2275025</v>
      </c>
      <c r="I145" s="79">
        <v>9100100</v>
      </c>
      <c r="J145" s="12"/>
      <c r="K145" s="4"/>
      <c r="M145" s="50"/>
      <c r="N145" s="50"/>
      <c r="O145" s="50"/>
    </row>
    <row r="146" spans="1:15" ht="15.6" x14ac:dyDescent="0.3">
      <c r="A146" s="4"/>
      <c r="B146" s="16"/>
      <c r="C146" s="78" t="s">
        <v>1434</v>
      </c>
      <c r="D146" s="47" t="s">
        <v>1264</v>
      </c>
      <c r="E146" s="46" t="s">
        <v>1265</v>
      </c>
      <c r="F146" s="45" t="s">
        <v>90</v>
      </c>
      <c r="G146" s="64">
        <v>1</v>
      </c>
      <c r="H146" s="123">
        <v>584456</v>
      </c>
      <c r="I146" s="79">
        <v>584456</v>
      </c>
      <c r="J146" s="12"/>
      <c r="K146" s="4"/>
      <c r="M146" s="50"/>
      <c r="N146" s="50"/>
      <c r="O146" s="50"/>
    </row>
    <row r="147" spans="1:15" ht="27.6" x14ac:dyDescent="0.3">
      <c r="A147" s="4"/>
      <c r="B147" s="16"/>
      <c r="C147" s="78" t="s">
        <v>1435</v>
      </c>
      <c r="D147" s="47" t="s">
        <v>1254</v>
      </c>
      <c r="E147" s="46" t="s">
        <v>1255</v>
      </c>
      <c r="F147" s="45" t="s">
        <v>90</v>
      </c>
      <c r="G147" s="64">
        <v>3</v>
      </c>
      <c r="H147" s="123">
        <v>872607</v>
      </c>
      <c r="I147" s="79">
        <v>2617821</v>
      </c>
      <c r="J147" s="12"/>
      <c r="K147" s="4"/>
      <c r="M147" s="50"/>
      <c r="N147" s="50"/>
      <c r="O147" s="50"/>
    </row>
    <row r="148" spans="1:15" ht="15.6" x14ac:dyDescent="0.3">
      <c r="A148" s="4"/>
      <c r="B148" s="16"/>
      <c r="C148" s="71"/>
      <c r="D148" s="72"/>
      <c r="E148" s="73" t="s">
        <v>1436</v>
      </c>
      <c r="F148" s="74"/>
      <c r="G148" s="75"/>
      <c r="H148" s="76"/>
      <c r="I148" s="77"/>
      <c r="J148" s="12"/>
      <c r="K148" s="4"/>
      <c r="M148" s="48"/>
      <c r="N148" s="49"/>
      <c r="O148" s="48"/>
    </row>
    <row r="149" spans="1:15" ht="41.4" x14ac:dyDescent="0.3">
      <c r="A149" s="4"/>
      <c r="B149" s="16"/>
      <c r="C149" s="78" t="s">
        <v>1437</v>
      </c>
      <c r="D149" s="47" t="s">
        <v>1028</v>
      </c>
      <c r="E149" s="46" t="s">
        <v>1029</v>
      </c>
      <c r="F149" s="45" t="s">
        <v>132</v>
      </c>
      <c r="G149" s="64">
        <v>100</v>
      </c>
      <c r="H149" s="123">
        <v>127904</v>
      </c>
      <c r="I149" s="79">
        <v>12790400</v>
      </c>
      <c r="J149" s="12"/>
      <c r="K149" s="4"/>
      <c r="M149" s="50"/>
      <c r="N149" s="50"/>
      <c r="O149" s="50"/>
    </row>
    <row r="150" spans="1:15" ht="30" customHeight="1" x14ac:dyDescent="0.3">
      <c r="A150" s="4"/>
      <c r="B150" s="16"/>
      <c r="C150" s="80"/>
      <c r="D150" s="80"/>
      <c r="E150" s="80"/>
      <c r="F150" s="80"/>
      <c r="G150" s="81"/>
      <c r="H150" s="124" t="s">
        <v>44</v>
      </c>
      <c r="I150" s="82">
        <v>139247053</v>
      </c>
      <c r="J150" s="12"/>
      <c r="K150" s="4"/>
    </row>
    <row r="151" spans="1:15" ht="15.6" x14ac:dyDescent="0.3">
      <c r="A151" s="4"/>
      <c r="B151" s="16"/>
      <c r="C151" s="71"/>
      <c r="D151" s="72"/>
      <c r="E151" s="73" t="s">
        <v>1438</v>
      </c>
      <c r="F151" s="74"/>
      <c r="G151" s="75"/>
      <c r="H151" s="76"/>
      <c r="I151" s="77"/>
      <c r="J151" s="12"/>
      <c r="K151" s="4"/>
      <c r="M151" s="48"/>
      <c r="N151" s="49"/>
      <c r="O151" s="48"/>
    </row>
    <row r="152" spans="1:15" ht="27.6" x14ac:dyDescent="0.3">
      <c r="A152" s="4"/>
      <c r="B152" s="16"/>
      <c r="C152" s="78" t="s">
        <v>1439</v>
      </c>
      <c r="D152" s="47" t="s">
        <v>1103</v>
      </c>
      <c r="E152" s="46" t="s">
        <v>1104</v>
      </c>
      <c r="F152" s="45" t="s">
        <v>132</v>
      </c>
      <c r="G152" s="64">
        <v>45</v>
      </c>
      <c r="H152" s="123">
        <v>548972</v>
      </c>
      <c r="I152" s="79">
        <v>24703740</v>
      </c>
      <c r="J152" s="12"/>
      <c r="K152" s="4"/>
      <c r="M152" s="50"/>
      <c r="N152" s="50"/>
      <c r="O152" s="50"/>
    </row>
    <row r="153" spans="1:15" ht="27.6" x14ac:dyDescent="0.3">
      <c r="A153" s="4"/>
      <c r="B153" s="16"/>
      <c r="C153" s="78" t="s">
        <v>1440</v>
      </c>
      <c r="D153" s="47" t="s">
        <v>997</v>
      </c>
      <c r="E153" s="46" t="s">
        <v>998</v>
      </c>
      <c r="F153" s="45" t="s">
        <v>132</v>
      </c>
      <c r="G153" s="64">
        <v>650</v>
      </c>
      <c r="H153" s="123">
        <v>66746</v>
      </c>
      <c r="I153" s="79">
        <v>43384900</v>
      </c>
      <c r="J153" s="12"/>
      <c r="K153" s="4"/>
      <c r="M153" s="50"/>
      <c r="N153" s="50"/>
      <c r="O153" s="50"/>
    </row>
    <row r="154" spans="1:15" ht="41.4" x14ac:dyDescent="0.3">
      <c r="A154" s="4"/>
      <c r="B154" s="16"/>
      <c r="C154" s="78" t="s">
        <v>1441</v>
      </c>
      <c r="D154" s="47" t="s">
        <v>1133</v>
      </c>
      <c r="E154" s="46" t="s">
        <v>1134</v>
      </c>
      <c r="F154" s="45" t="s">
        <v>132</v>
      </c>
      <c r="G154" s="64">
        <v>650</v>
      </c>
      <c r="H154" s="123">
        <v>46427</v>
      </c>
      <c r="I154" s="79">
        <v>30177550</v>
      </c>
      <c r="J154" s="12"/>
      <c r="K154" s="4"/>
      <c r="M154" s="50"/>
      <c r="N154" s="50"/>
      <c r="O154" s="50"/>
    </row>
    <row r="155" spans="1:15" ht="15.6" x14ac:dyDescent="0.3">
      <c r="A155" s="4"/>
      <c r="B155" s="16"/>
      <c r="C155" s="78" t="s">
        <v>1442</v>
      </c>
      <c r="D155" s="47" t="s">
        <v>447</v>
      </c>
      <c r="E155" s="46" t="s">
        <v>448</v>
      </c>
      <c r="F155" s="45" t="s">
        <v>168</v>
      </c>
      <c r="G155" s="64">
        <v>200</v>
      </c>
      <c r="H155" s="123">
        <v>100100</v>
      </c>
      <c r="I155" s="79">
        <v>20020000</v>
      </c>
      <c r="J155" s="12"/>
      <c r="K155" s="4"/>
      <c r="M155" s="50"/>
      <c r="N155" s="50"/>
      <c r="O155" s="50"/>
    </row>
    <row r="156" spans="1:15" ht="30" customHeight="1" x14ac:dyDescent="0.3">
      <c r="A156" s="4"/>
      <c r="B156" s="16"/>
      <c r="C156" s="80"/>
      <c r="D156" s="80"/>
      <c r="E156" s="80"/>
      <c r="F156" s="80"/>
      <c r="G156" s="81"/>
      <c r="H156" s="124" t="s">
        <v>44</v>
      </c>
      <c r="I156" s="82">
        <v>118286190</v>
      </c>
      <c r="J156" s="12"/>
      <c r="K156" s="4"/>
    </row>
    <row r="157" spans="1:15" ht="15.6" x14ac:dyDescent="0.3">
      <c r="A157" s="4"/>
      <c r="B157" s="16"/>
      <c r="C157" s="71"/>
      <c r="D157" s="72"/>
      <c r="E157" s="73" t="s">
        <v>1443</v>
      </c>
      <c r="F157" s="74"/>
      <c r="G157" s="75"/>
      <c r="H157" s="76"/>
      <c r="I157" s="77"/>
      <c r="J157" s="12"/>
      <c r="K157" s="4"/>
      <c r="M157" s="48"/>
      <c r="N157" s="49"/>
      <c r="O157" s="48"/>
    </row>
    <row r="158" spans="1:15" ht="15.6" x14ac:dyDescent="0.3">
      <c r="A158" s="4"/>
      <c r="B158" s="16"/>
      <c r="C158" s="71"/>
      <c r="D158" s="72"/>
      <c r="E158" s="73" t="s">
        <v>1444</v>
      </c>
      <c r="F158" s="74"/>
      <c r="G158" s="75"/>
      <c r="H158" s="76"/>
      <c r="I158" s="77"/>
      <c r="J158" s="12"/>
      <c r="K158" s="4"/>
      <c r="M158" s="48"/>
      <c r="N158" s="49"/>
      <c r="O158" s="48"/>
    </row>
    <row r="159" spans="1:15" ht="15.6" x14ac:dyDescent="0.3">
      <c r="A159" s="4"/>
      <c r="B159" s="16"/>
      <c r="C159" s="78" t="s">
        <v>1445</v>
      </c>
      <c r="D159" s="47" t="s">
        <v>240</v>
      </c>
      <c r="E159" s="46" t="s">
        <v>241</v>
      </c>
      <c r="F159" s="45" t="s">
        <v>93</v>
      </c>
      <c r="G159" s="64">
        <v>20</v>
      </c>
      <c r="H159" s="123">
        <v>1234503</v>
      </c>
      <c r="I159" s="79">
        <v>24690060</v>
      </c>
      <c r="J159" s="12"/>
      <c r="K159" s="4"/>
      <c r="M159" s="50"/>
      <c r="N159" s="50"/>
      <c r="O159" s="50"/>
    </row>
    <row r="160" spans="1:15" ht="27.6" x14ac:dyDescent="0.3">
      <c r="A160" s="4"/>
      <c r="B160" s="16"/>
      <c r="C160" s="78" t="s">
        <v>1446</v>
      </c>
      <c r="D160" s="47" t="s">
        <v>50</v>
      </c>
      <c r="E160" s="46" t="s">
        <v>489</v>
      </c>
      <c r="F160" s="45" t="s">
        <v>77</v>
      </c>
      <c r="G160" s="64">
        <v>827</v>
      </c>
      <c r="H160" s="123">
        <v>10794</v>
      </c>
      <c r="I160" s="79">
        <v>8926638</v>
      </c>
      <c r="J160" s="12"/>
      <c r="K160" s="4"/>
      <c r="M160" s="50"/>
      <c r="N160" s="50"/>
      <c r="O160" s="50"/>
    </row>
    <row r="161" spans="1:15" ht="15.6" x14ac:dyDescent="0.3">
      <c r="A161" s="4"/>
      <c r="B161" s="16"/>
      <c r="C161" s="78" t="s">
        <v>1447</v>
      </c>
      <c r="D161" s="47" t="s">
        <v>1248</v>
      </c>
      <c r="E161" s="46" t="s">
        <v>1249</v>
      </c>
      <c r="F161" s="45" t="s">
        <v>168</v>
      </c>
      <c r="G161" s="64">
        <v>125</v>
      </c>
      <c r="H161" s="123">
        <v>102531</v>
      </c>
      <c r="I161" s="79">
        <v>12816375</v>
      </c>
      <c r="J161" s="12"/>
      <c r="K161" s="4"/>
      <c r="M161" s="50"/>
      <c r="N161" s="50"/>
      <c r="O161" s="50"/>
    </row>
    <row r="162" spans="1:15" ht="15.6" x14ac:dyDescent="0.3">
      <c r="A162" s="4"/>
      <c r="B162" s="16"/>
      <c r="C162" s="71"/>
      <c r="D162" s="72"/>
      <c r="E162" s="73" t="s">
        <v>1448</v>
      </c>
      <c r="F162" s="74"/>
      <c r="G162" s="75"/>
      <c r="H162" s="76"/>
      <c r="I162" s="77"/>
      <c r="J162" s="12"/>
      <c r="K162" s="4"/>
      <c r="M162" s="48"/>
      <c r="N162" s="49"/>
      <c r="O162" s="48"/>
    </row>
    <row r="163" spans="1:15" ht="15.6" x14ac:dyDescent="0.3">
      <c r="A163" s="4"/>
      <c r="B163" s="16"/>
      <c r="C163" s="78" t="s">
        <v>1449</v>
      </c>
      <c r="D163" s="47" t="s">
        <v>246</v>
      </c>
      <c r="E163" s="46" t="s">
        <v>247</v>
      </c>
      <c r="F163" s="45" t="s">
        <v>93</v>
      </c>
      <c r="G163" s="64">
        <v>35</v>
      </c>
      <c r="H163" s="123">
        <v>1435875</v>
      </c>
      <c r="I163" s="79">
        <v>50255625</v>
      </c>
      <c r="J163" s="12"/>
      <c r="K163" s="4"/>
      <c r="M163" s="50"/>
      <c r="N163" s="50"/>
      <c r="O163" s="50"/>
    </row>
    <row r="164" spans="1:15" ht="27.6" x14ac:dyDescent="0.3">
      <c r="A164" s="4"/>
      <c r="B164" s="16"/>
      <c r="C164" s="78" t="s">
        <v>1450</v>
      </c>
      <c r="D164" s="47" t="s">
        <v>50</v>
      </c>
      <c r="E164" s="46" t="s">
        <v>489</v>
      </c>
      <c r="F164" s="45" t="s">
        <v>77</v>
      </c>
      <c r="G164" s="64">
        <v>2020</v>
      </c>
      <c r="H164" s="123">
        <v>10794</v>
      </c>
      <c r="I164" s="79">
        <v>21803880</v>
      </c>
      <c r="J164" s="12"/>
      <c r="K164" s="4"/>
      <c r="M164" s="50"/>
      <c r="N164" s="50"/>
      <c r="O164" s="50"/>
    </row>
    <row r="165" spans="1:15" ht="15.6" x14ac:dyDescent="0.3">
      <c r="A165" s="4"/>
      <c r="B165" s="16"/>
      <c r="C165" s="78" t="s">
        <v>1451</v>
      </c>
      <c r="D165" s="47" t="s">
        <v>197</v>
      </c>
      <c r="E165" s="46" t="s">
        <v>198</v>
      </c>
      <c r="F165" s="45" t="s">
        <v>93</v>
      </c>
      <c r="G165" s="64">
        <v>28</v>
      </c>
      <c r="H165" s="123">
        <v>328521</v>
      </c>
      <c r="I165" s="79">
        <v>9198588</v>
      </c>
      <c r="J165" s="12"/>
      <c r="K165" s="4"/>
      <c r="M165" s="50"/>
      <c r="N165" s="50"/>
      <c r="O165" s="50"/>
    </row>
    <row r="166" spans="1:15" ht="27.6" x14ac:dyDescent="0.3">
      <c r="A166" s="4"/>
      <c r="B166" s="16"/>
      <c r="C166" s="78" t="s">
        <v>1452</v>
      </c>
      <c r="D166" s="47" t="s">
        <v>242</v>
      </c>
      <c r="E166" s="46" t="s">
        <v>243</v>
      </c>
      <c r="F166" s="45" t="s">
        <v>93</v>
      </c>
      <c r="G166" s="64">
        <v>35</v>
      </c>
      <c r="H166" s="123">
        <v>1343020</v>
      </c>
      <c r="I166" s="79">
        <v>47005700</v>
      </c>
      <c r="J166" s="12"/>
      <c r="K166" s="4"/>
      <c r="M166" s="50"/>
      <c r="N166" s="50"/>
      <c r="O166" s="50"/>
    </row>
    <row r="167" spans="1:15" ht="15.6" x14ac:dyDescent="0.3">
      <c r="A167" s="4"/>
      <c r="B167" s="16"/>
      <c r="C167" s="78" t="s">
        <v>1453</v>
      </c>
      <c r="D167" s="47" t="s">
        <v>201</v>
      </c>
      <c r="E167" s="46" t="s">
        <v>202</v>
      </c>
      <c r="F167" s="45" t="s">
        <v>93</v>
      </c>
      <c r="G167" s="64">
        <v>28</v>
      </c>
      <c r="H167" s="123">
        <v>232819</v>
      </c>
      <c r="I167" s="79">
        <v>6518932</v>
      </c>
      <c r="J167" s="12"/>
      <c r="K167" s="4"/>
      <c r="M167" s="50"/>
      <c r="N167" s="50"/>
      <c r="O167" s="50"/>
    </row>
    <row r="168" spans="1:15" ht="15.6" x14ac:dyDescent="0.3">
      <c r="A168" s="4"/>
      <c r="B168" s="16"/>
      <c r="C168" s="71"/>
      <c r="D168" s="72"/>
      <c r="E168" s="73" t="s">
        <v>1454</v>
      </c>
      <c r="F168" s="74"/>
      <c r="G168" s="75"/>
      <c r="H168" s="76"/>
      <c r="I168" s="77"/>
      <c r="J168" s="12"/>
      <c r="K168" s="4"/>
      <c r="M168" s="48"/>
      <c r="N168" s="49"/>
      <c r="O168" s="48"/>
    </row>
    <row r="169" spans="1:15" ht="15.6" x14ac:dyDescent="0.3">
      <c r="A169" s="4"/>
      <c r="B169" s="16"/>
      <c r="C169" s="78" t="s">
        <v>1455</v>
      </c>
      <c r="D169" s="47" t="s">
        <v>228</v>
      </c>
      <c r="E169" s="46" t="s">
        <v>229</v>
      </c>
      <c r="F169" s="45" t="s">
        <v>93</v>
      </c>
      <c r="G169" s="64">
        <v>35</v>
      </c>
      <c r="H169" s="123">
        <v>1167233</v>
      </c>
      <c r="I169" s="79">
        <v>40853155</v>
      </c>
      <c r="J169" s="12"/>
      <c r="K169" s="4"/>
      <c r="M169" s="50"/>
      <c r="N169" s="50"/>
      <c r="O169" s="50"/>
    </row>
    <row r="170" spans="1:15" ht="27.6" x14ac:dyDescent="0.3">
      <c r="A170" s="4"/>
      <c r="B170" s="16"/>
      <c r="C170" s="78" t="s">
        <v>1456</v>
      </c>
      <c r="D170" s="47" t="s">
        <v>50</v>
      </c>
      <c r="E170" s="46" t="s">
        <v>489</v>
      </c>
      <c r="F170" s="45" t="s">
        <v>77</v>
      </c>
      <c r="G170" s="64">
        <v>1130</v>
      </c>
      <c r="H170" s="123">
        <v>10794</v>
      </c>
      <c r="I170" s="79">
        <v>12197220</v>
      </c>
      <c r="J170" s="12"/>
      <c r="K170" s="4"/>
      <c r="M170" s="50"/>
      <c r="N170" s="50"/>
      <c r="O170" s="50"/>
    </row>
    <row r="171" spans="1:15" ht="15.6" x14ac:dyDescent="0.3">
      <c r="A171" s="4"/>
      <c r="B171" s="16"/>
      <c r="C171" s="78" t="s">
        <v>1457</v>
      </c>
      <c r="D171" s="47" t="s">
        <v>37</v>
      </c>
      <c r="E171" s="46" t="s">
        <v>209</v>
      </c>
      <c r="F171" s="45" t="s">
        <v>93</v>
      </c>
      <c r="G171" s="64">
        <v>35</v>
      </c>
      <c r="H171" s="123">
        <v>89437</v>
      </c>
      <c r="I171" s="79">
        <v>3130295</v>
      </c>
      <c r="J171" s="12"/>
      <c r="K171" s="4"/>
      <c r="M171" s="50"/>
      <c r="N171" s="50"/>
      <c r="O171" s="50"/>
    </row>
    <row r="172" spans="1:15" ht="15.6" x14ac:dyDescent="0.3">
      <c r="A172" s="4"/>
      <c r="B172" s="16"/>
      <c r="C172" s="71"/>
      <c r="D172" s="72"/>
      <c r="E172" s="73" t="s">
        <v>1458</v>
      </c>
      <c r="F172" s="74"/>
      <c r="G172" s="75"/>
      <c r="H172" s="76"/>
      <c r="I172" s="77"/>
      <c r="J172" s="12"/>
      <c r="K172" s="4"/>
      <c r="M172" s="48"/>
      <c r="N172" s="49"/>
      <c r="O172" s="48"/>
    </row>
    <row r="173" spans="1:15" ht="15.6" x14ac:dyDescent="0.3">
      <c r="A173" s="4"/>
      <c r="B173" s="16"/>
      <c r="C173" s="78" t="s">
        <v>1459</v>
      </c>
      <c r="D173" s="47" t="s">
        <v>232</v>
      </c>
      <c r="E173" s="46" t="s">
        <v>233</v>
      </c>
      <c r="F173" s="45" t="s">
        <v>93</v>
      </c>
      <c r="G173" s="64">
        <v>8</v>
      </c>
      <c r="H173" s="123">
        <v>1317338</v>
      </c>
      <c r="I173" s="79">
        <v>10538704</v>
      </c>
      <c r="J173" s="12"/>
      <c r="K173" s="4"/>
      <c r="M173" s="50"/>
      <c r="N173" s="50"/>
      <c r="O173" s="50"/>
    </row>
    <row r="174" spans="1:15" ht="27.6" x14ac:dyDescent="0.3">
      <c r="A174" s="4"/>
      <c r="B174" s="16"/>
      <c r="C174" s="78" t="s">
        <v>1460</v>
      </c>
      <c r="D174" s="47" t="s">
        <v>50</v>
      </c>
      <c r="E174" s="46" t="s">
        <v>489</v>
      </c>
      <c r="F174" s="45" t="s">
        <v>77</v>
      </c>
      <c r="G174" s="64">
        <v>770</v>
      </c>
      <c r="H174" s="123">
        <v>10794</v>
      </c>
      <c r="I174" s="79">
        <v>8311380</v>
      </c>
      <c r="J174" s="12"/>
      <c r="K174" s="4"/>
      <c r="M174" s="50"/>
      <c r="N174" s="50"/>
      <c r="O174" s="50"/>
    </row>
    <row r="175" spans="1:15" ht="15.6" x14ac:dyDescent="0.3">
      <c r="A175" s="4"/>
      <c r="B175" s="16"/>
      <c r="C175" s="78" t="s">
        <v>1461</v>
      </c>
      <c r="D175" s="47" t="s">
        <v>189</v>
      </c>
      <c r="E175" s="46" t="s">
        <v>190</v>
      </c>
      <c r="F175" s="45" t="s">
        <v>93</v>
      </c>
      <c r="G175" s="64">
        <v>8</v>
      </c>
      <c r="H175" s="123">
        <v>60105</v>
      </c>
      <c r="I175" s="79">
        <v>480840</v>
      </c>
      <c r="J175" s="12"/>
      <c r="K175" s="4"/>
      <c r="M175" s="50"/>
      <c r="N175" s="50"/>
      <c r="O175" s="50"/>
    </row>
    <row r="176" spans="1:15" ht="15.6" x14ac:dyDescent="0.3">
      <c r="A176" s="4"/>
      <c r="B176" s="16"/>
      <c r="C176" s="71"/>
      <c r="D176" s="72"/>
      <c r="E176" s="73" t="s">
        <v>1462</v>
      </c>
      <c r="F176" s="74"/>
      <c r="G176" s="75"/>
      <c r="H176" s="76"/>
      <c r="I176" s="77"/>
      <c r="J176" s="12"/>
      <c r="K176" s="4"/>
      <c r="M176" s="48"/>
      <c r="N176" s="49"/>
      <c r="O176" s="48"/>
    </row>
    <row r="177" spans="1:15" ht="27.6" x14ac:dyDescent="0.3">
      <c r="A177" s="4"/>
      <c r="B177" s="16"/>
      <c r="C177" s="78" t="s">
        <v>1463</v>
      </c>
      <c r="D177" s="47" t="s">
        <v>1271</v>
      </c>
      <c r="E177" s="46" t="s">
        <v>1272</v>
      </c>
      <c r="F177" s="45" t="s">
        <v>93</v>
      </c>
      <c r="G177" s="64">
        <v>20</v>
      </c>
      <c r="H177" s="123">
        <v>2010955</v>
      </c>
      <c r="I177" s="79">
        <v>40219100</v>
      </c>
      <c r="J177" s="12"/>
      <c r="K177" s="4"/>
      <c r="M177" s="50"/>
      <c r="N177" s="50"/>
      <c r="O177" s="50"/>
    </row>
    <row r="178" spans="1:15" ht="27.6" x14ac:dyDescent="0.3">
      <c r="A178" s="4"/>
      <c r="B178" s="16"/>
      <c r="C178" s="78" t="s">
        <v>1464</v>
      </c>
      <c r="D178" s="47" t="s">
        <v>50</v>
      </c>
      <c r="E178" s="46" t="s">
        <v>489</v>
      </c>
      <c r="F178" s="45" t="s">
        <v>77</v>
      </c>
      <c r="G178" s="64">
        <v>2180</v>
      </c>
      <c r="H178" s="123">
        <v>10794</v>
      </c>
      <c r="I178" s="79">
        <v>23530920</v>
      </c>
      <c r="J178" s="12"/>
      <c r="K178" s="4"/>
      <c r="M178" s="50"/>
      <c r="N178" s="50"/>
      <c r="O178" s="50"/>
    </row>
    <row r="179" spans="1:15" ht="15.6" x14ac:dyDescent="0.3">
      <c r="A179" s="4"/>
      <c r="B179" s="16"/>
      <c r="C179" s="78" t="s">
        <v>1465</v>
      </c>
      <c r="D179" s="47" t="s">
        <v>189</v>
      </c>
      <c r="E179" s="46" t="s">
        <v>190</v>
      </c>
      <c r="F179" s="45" t="s">
        <v>93</v>
      </c>
      <c r="G179" s="64">
        <v>20</v>
      </c>
      <c r="H179" s="123">
        <v>60105</v>
      </c>
      <c r="I179" s="79">
        <v>1202100</v>
      </c>
      <c r="J179" s="12"/>
      <c r="K179" s="4"/>
      <c r="M179" s="50"/>
      <c r="N179" s="50"/>
      <c r="O179" s="50"/>
    </row>
    <row r="180" spans="1:15" ht="27.6" x14ac:dyDescent="0.3">
      <c r="A180" s="4"/>
      <c r="B180" s="16"/>
      <c r="C180" s="78" t="s">
        <v>1466</v>
      </c>
      <c r="D180" s="47" t="s">
        <v>1235</v>
      </c>
      <c r="E180" s="46" t="s">
        <v>1236</v>
      </c>
      <c r="F180" s="45" t="s">
        <v>168</v>
      </c>
      <c r="G180" s="64">
        <v>60</v>
      </c>
      <c r="H180" s="123">
        <v>215969</v>
      </c>
      <c r="I180" s="79">
        <v>12958140</v>
      </c>
      <c r="J180" s="12"/>
      <c r="K180" s="4"/>
      <c r="M180" s="50"/>
      <c r="N180" s="50"/>
      <c r="O180" s="50"/>
    </row>
    <row r="181" spans="1:15" ht="15.6" x14ac:dyDescent="0.3">
      <c r="A181" s="4"/>
      <c r="B181" s="16"/>
      <c r="C181" s="78" t="s">
        <v>1467</v>
      </c>
      <c r="D181" s="47" t="s">
        <v>1248</v>
      </c>
      <c r="E181" s="46" t="s">
        <v>1249</v>
      </c>
      <c r="F181" s="45" t="s">
        <v>168</v>
      </c>
      <c r="G181" s="64">
        <v>60</v>
      </c>
      <c r="H181" s="123">
        <v>102531</v>
      </c>
      <c r="I181" s="79">
        <v>6151860</v>
      </c>
      <c r="J181" s="12"/>
      <c r="K181" s="4"/>
      <c r="M181" s="50"/>
      <c r="N181" s="50"/>
      <c r="O181" s="50"/>
    </row>
    <row r="182" spans="1:15" ht="15.6" x14ac:dyDescent="0.3">
      <c r="A182" s="4"/>
      <c r="B182" s="16"/>
      <c r="C182" s="78" t="s">
        <v>1468</v>
      </c>
      <c r="D182" s="47" t="s">
        <v>1275</v>
      </c>
      <c r="E182" s="46" t="s">
        <v>1276</v>
      </c>
      <c r="F182" s="45" t="s">
        <v>93</v>
      </c>
      <c r="G182" s="64">
        <v>30</v>
      </c>
      <c r="H182" s="123">
        <v>161136</v>
      </c>
      <c r="I182" s="79">
        <v>4834080</v>
      </c>
      <c r="J182" s="12"/>
      <c r="K182" s="4"/>
      <c r="M182" s="50"/>
      <c r="N182" s="50"/>
      <c r="O182" s="50"/>
    </row>
    <row r="183" spans="1:15" ht="15.6" x14ac:dyDescent="0.3">
      <c r="A183" s="4"/>
      <c r="B183" s="16"/>
      <c r="C183" s="78" t="s">
        <v>1469</v>
      </c>
      <c r="D183" s="47" t="s">
        <v>410</v>
      </c>
      <c r="E183" s="46" t="s">
        <v>411</v>
      </c>
      <c r="F183" s="45" t="s">
        <v>132</v>
      </c>
      <c r="G183" s="64">
        <v>60</v>
      </c>
      <c r="H183" s="123">
        <v>22309</v>
      </c>
      <c r="I183" s="79">
        <v>1338540</v>
      </c>
      <c r="J183" s="12"/>
      <c r="K183" s="4"/>
      <c r="M183" s="50"/>
      <c r="N183" s="50"/>
      <c r="O183" s="50"/>
    </row>
    <row r="184" spans="1:15" ht="15.6" x14ac:dyDescent="0.3">
      <c r="A184" s="4"/>
      <c r="B184" s="16"/>
      <c r="C184" s="71"/>
      <c r="D184" s="72"/>
      <c r="E184" s="73" t="s">
        <v>1470</v>
      </c>
      <c r="F184" s="74"/>
      <c r="G184" s="75"/>
      <c r="H184" s="76"/>
      <c r="I184" s="77"/>
      <c r="J184" s="12"/>
      <c r="K184" s="4"/>
      <c r="M184" s="48"/>
      <c r="N184" s="49"/>
      <c r="O184" s="48"/>
    </row>
    <row r="185" spans="1:15" ht="15.6" x14ac:dyDescent="0.3">
      <c r="A185" s="4"/>
      <c r="B185" s="16"/>
      <c r="C185" s="78" t="s">
        <v>1471</v>
      </c>
      <c r="D185" s="47" t="s">
        <v>487</v>
      </c>
      <c r="E185" s="46" t="s">
        <v>488</v>
      </c>
      <c r="F185" s="45" t="s">
        <v>93</v>
      </c>
      <c r="G185" s="64">
        <v>34</v>
      </c>
      <c r="H185" s="123">
        <v>2037856</v>
      </c>
      <c r="I185" s="79">
        <v>69287104</v>
      </c>
      <c r="J185" s="12"/>
      <c r="K185" s="4"/>
      <c r="M185" s="50"/>
      <c r="N185" s="50"/>
      <c r="O185" s="50"/>
    </row>
    <row r="186" spans="1:15" ht="27.6" x14ac:dyDescent="0.3">
      <c r="A186" s="4"/>
      <c r="B186" s="16"/>
      <c r="C186" s="78" t="s">
        <v>1472</v>
      </c>
      <c r="D186" s="47" t="s">
        <v>50</v>
      </c>
      <c r="E186" s="46" t="s">
        <v>489</v>
      </c>
      <c r="F186" s="45" t="s">
        <v>77</v>
      </c>
      <c r="G186" s="64">
        <v>15511</v>
      </c>
      <c r="H186" s="123">
        <v>10794</v>
      </c>
      <c r="I186" s="79">
        <v>167425734</v>
      </c>
      <c r="J186" s="12"/>
      <c r="K186" s="4"/>
      <c r="M186" s="50"/>
      <c r="N186" s="50"/>
      <c r="O186" s="50"/>
    </row>
    <row r="187" spans="1:15" ht="15.6" x14ac:dyDescent="0.3">
      <c r="A187" s="4"/>
      <c r="B187" s="16"/>
      <c r="C187" s="71"/>
      <c r="D187" s="72"/>
      <c r="E187" s="73" t="s">
        <v>1473</v>
      </c>
      <c r="F187" s="74"/>
      <c r="G187" s="75"/>
      <c r="H187" s="76"/>
      <c r="I187" s="77"/>
      <c r="J187" s="12"/>
      <c r="K187" s="4"/>
      <c r="M187" s="48"/>
      <c r="N187" s="49"/>
      <c r="O187" s="48"/>
    </row>
    <row r="188" spans="1:15" ht="15.6" x14ac:dyDescent="0.3">
      <c r="A188" s="4"/>
      <c r="B188" s="16"/>
      <c r="C188" s="78" t="s">
        <v>1474</v>
      </c>
      <c r="D188" s="47" t="s">
        <v>1273</v>
      </c>
      <c r="E188" s="46" t="s">
        <v>1274</v>
      </c>
      <c r="F188" s="45" t="s">
        <v>93</v>
      </c>
      <c r="G188" s="64">
        <v>42</v>
      </c>
      <c r="H188" s="123">
        <v>2007155</v>
      </c>
      <c r="I188" s="79">
        <v>84300510</v>
      </c>
      <c r="J188" s="12"/>
      <c r="K188" s="4"/>
      <c r="M188" s="50"/>
      <c r="N188" s="50"/>
      <c r="O188" s="50"/>
    </row>
    <row r="189" spans="1:15" ht="27.6" x14ac:dyDescent="0.3">
      <c r="A189" s="4"/>
      <c r="B189" s="16"/>
      <c r="C189" s="78" t="s">
        <v>1475</v>
      </c>
      <c r="D189" s="47" t="s">
        <v>50</v>
      </c>
      <c r="E189" s="46" t="s">
        <v>489</v>
      </c>
      <c r="F189" s="45" t="s">
        <v>77</v>
      </c>
      <c r="G189" s="64">
        <v>9180</v>
      </c>
      <c r="H189" s="123">
        <v>10794</v>
      </c>
      <c r="I189" s="79">
        <v>99088920</v>
      </c>
      <c r="J189" s="12"/>
      <c r="K189" s="4"/>
      <c r="M189" s="50"/>
      <c r="N189" s="50"/>
      <c r="O189" s="50"/>
    </row>
    <row r="190" spans="1:15" ht="15.6" x14ac:dyDescent="0.3">
      <c r="A190" s="4"/>
      <c r="B190" s="16"/>
      <c r="C190" s="71"/>
      <c r="D190" s="72"/>
      <c r="E190" s="73" t="s">
        <v>1476</v>
      </c>
      <c r="F190" s="74"/>
      <c r="G190" s="75"/>
      <c r="H190" s="76"/>
      <c r="I190" s="77"/>
      <c r="J190" s="12"/>
      <c r="K190" s="4"/>
      <c r="M190" s="48"/>
      <c r="N190" s="49"/>
      <c r="O190" s="48"/>
    </row>
    <row r="191" spans="1:15" ht="27.6" x14ac:dyDescent="0.3">
      <c r="A191" s="4"/>
      <c r="B191" s="16"/>
      <c r="C191" s="78" t="s">
        <v>1477</v>
      </c>
      <c r="D191" s="47" t="s">
        <v>475</v>
      </c>
      <c r="E191" s="46" t="s">
        <v>476</v>
      </c>
      <c r="F191" s="45" t="s">
        <v>132</v>
      </c>
      <c r="G191" s="64">
        <v>300</v>
      </c>
      <c r="H191" s="123">
        <v>285175</v>
      </c>
      <c r="I191" s="79">
        <v>85552500</v>
      </c>
      <c r="J191" s="12"/>
      <c r="K191" s="4"/>
      <c r="M191" s="50"/>
      <c r="N191" s="50"/>
      <c r="O191" s="50"/>
    </row>
    <row r="192" spans="1:15" ht="27.6" x14ac:dyDescent="0.3">
      <c r="A192" s="4"/>
      <c r="B192" s="16"/>
      <c r="C192" s="78" t="s">
        <v>1478</v>
      </c>
      <c r="D192" s="47" t="s">
        <v>1267</v>
      </c>
      <c r="E192" s="46" t="s">
        <v>1268</v>
      </c>
      <c r="F192" s="45" t="s">
        <v>132</v>
      </c>
      <c r="G192" s="64">
        <v>300</v>
      </c>
      <c r="H192" s="123">
        <v>14896</v>
      </c>
      <c r="I192" s="79">
        <v>4468800</v>
      </c>
      <c r="J192" s="12"/>
      <c r="K192" s="4"/>
      <c r="M192" s="50"/>
      <c r="N192" s="50"/>
      <c r="O192" s="50"/>
    </row>
    <row r="193" spans="1:15" ht="27.6" x14ac:dyDescent="0.3">
      <c r="A193" s="4"/>
      <c r="B193" s="16"/>
      <c r="C193" s="78" t="s">
        <v>1479</v>
      </c>
      <c r="D193" s="47" t="s">
        <v>50</v>
      </c>
      <c r="E193" s="46" t="s">
        <v>489</v>
      </c>
      <c r="F193" s="45" t="s">
        <v>77</v>
      </c>
      <c r="G193" s="64">
        <v>200</v>
      </c>
      <c r="H193" s="123">
        <v>10794</v>
      </c>
      <c r="I193" s="79">
        <v>2158800</v>
      </c>
      <c r="J193" s="12"/>
      <c r="K193" s="4"/>
      <c r="M193" s="50"/>
      <c r="N193" s="50"/>
      <c r="O193" s="50"/>
    </row>
    <row r="194" spans="1:15" ht="15.6" x14ac:dyDescent="0.3">
      <c r="A194" s="4"/>
      <c r="B194" s="16"/>
      <c r="C194" s="78" t="s">
        <v>1480</v>
      </c>
      <c r="D194" s="47" t="s">
        <v>406</v>
      </c>
      <c r="E194" s="46" t="s">
        <v>407</v>
      </c>
      <c r="F194" s="45" t="s">
        <v>132</v>
      </c>
      <c r="G194" s="64">
        <v>492.2</v>
      </c>
      <c r="H194" s="123">
        <v>10534</v>
      </c>
      <c r="I194" s="79">
        <v>5184835</v>
      </c>
      <c r="J194" s="12"/>
      <c r="K194" s="4"/>
      <c r="M194" s="50"/>
      <c r="N194" s="50"/>
      <c r="O194" s="50"/>
    </row>
    <row r="195" spans="1:15" ht="15.6" x14ac:dyDescent="0.3">
      <c r="A195" s="4"/>
      <c r="B195" s="16"/>
      <c r="C195" s="71"/>
      <c r="D195" s="72"/>
      <c r="E195" s="73" t="s">
        <v>1481</v>
      </c>
      <c r="F195" s="74"/>
      <c r="G195" s="75"/>
      <c r="H195" s="76"/>
      <c r="I195" s="77"/>
      <c r="J195" s="12"/>
      <c r="K195" s="4"/>
      <c r="M195" s="48"/>
      <c r="N195" s="49"/>
      <c r="O195" s="48"/>
    </row>
    <row r="196" spans="1:15" ht="15.6" x14ac:dyDescent="0.3">
      <c r="A196" s="4"/>
      <c r="B196" s="16"/>
      <c r="C196" s="78" t="s">
        <v>1482</v>
      </c>
      <c r="D196" s="47" t="s">
        <v>234</v>
      </c>
      <c r="E196" s="46" t="s">
        <v>235</v>
      </c>
      <c r="F196" s="45" t="s">
        <v>93</v>
      </c>
      <c r="G196" s="64">
        <v>1</v>
      </c>
      <c r="H196" s="123">
        <v>1287256</v>
      </c>
      <c r="I196" s="79">
        <v>1287256</v>
      </c>
      <c r="J196" s="12"/>
      <c r="K196" s="4"/>
      <c r="M196" s="50"/>
      <c r="N196" s="50"/>
      <c r="O196" s="50"/>
    </row>
    <row r="197" spans="1:15" ht="27.6" x14ac:dyDescent="0.3">
      <c r="A197" s="4"/>
      <c r="B197" s="16"/>
      <c r="C197" s="78" t="s">
        <v>1483</v>
      </c>
      <c r="D197" s="47" t="s">
        <v>50</v>
      </c>
      <c r="E197" s="46" t="s">
        <v>489</v>
      </c>
      <c r="F197" s="45" t="s">
        <v>77</v>
      </c>
      <c r="G197" s="64">
        <v>7</v>
      </c>
      <c r="H197" s="123">
        <v>10794</v>
      </c>
      <c r="I197" s="79">
        <v>75558</v>
      </c>
      <c r="J197" s="12"/>
      <c r="K197" s="4"/>
      <c r="M197" s="50"/>
      <c r="N197" s="50"/>
      <c r="O197" s="50"/>
    </row>
    <row r="198" spans="1:15" ht="15.6" x14ac:dyDescent="0.3">
      <c r="A198" s="4"/>
      <c r="B198" s="16"/>
      <c r="C198" s="71"/>
      <c r="D198" s="72"/>
      <c r="E198" s="73" t="s">
        <v>1484</v>
      </c>
      <c r="F198" s="74"/>
      <c r="G198" s="75"/>
      <c r="H198" s="76"/>
      <c r="I198" s="77"/>
      <c r="J198" s="12"/>
      <c r="K198" s="4"/>
      <c r="M198" s="48"/>
      <c r="N198" s="49"/>
      <c r="O198" s="48"/>
    </row>
    <row r="199" spans="1:15" ht="15.6" x14ac:dyDescent="0.3">
      <c r="A199" s="4"/>
      <c r="B199" s="16"/>
      <c r="C199" s="78" t="s">
        <v>1485</v>
      </c>
      <c r="D199" s="47" t="s">
        <v>487</v>
      </c>
      <c r="E199" s="46" t="s">
        <v>488</v>
      </c>
      <c r="F199" s="45" t="s">
        <v>93</v>
      </c>
      <c r="G199" s="64">
        <v>1</v>
      </c>
      <c r="H199" s="123">
        <v>2037856</v>
      </c>
      <c r="I199" s="79">
        <v>2037856</v>
      </c>
      <c r="J199" s="12"/>
      <c r="K199" s="4"/>
      <c r="M199" s="50"/>
      <c r="N199" s="50"/>
      <c r="O199" s="50"/>
    </row>
    <row r="200" spans="1:15" ht="27.6" x14ac:dyDescent="0.3">
      <c r="A200" s="4"/>
      <c r="B200" s="16"/>
      <c r="C200" s="78" t="s">
        <v>1486</v>
      </c>
      <c r="D200" s="47" t="s">
        <v>50</v>
      </c>
      <c r="E200" s="46" t="s">
        <v>489</v>
      </c>
      <c r="F200" s="45" t="s">
        <v>77</v>
      </c>
      <c r="G200" s="64">
        <v>100</v>
      </c>
      <c r="H200" s="123">
        <v>10794</v>
      </c>
      <c r="I200" s="79">
        <v>1079400</v>
      </c>
      <c r="J200" s="12"/>
      <c r="K200" s="4"/>
      <c r="M200" s="50"/>
      <c r="N200" s="50"/>
      <c r="O200" s="50"/>
    </row>
    <row r="201" spans="1:15" ht="30" customHeight="1" x14ac:dyDescent="0.3">
      <c r="A201" s="4"/>
      <c r="B201" s="16"/>
      <c r="C201" s="80"/>
      <c r="D201" s="80"/>
      <c r="E201" s="80"/>
      <c r="F201" s="80"/>
      <c r="G201" s="81"/>
      <c r="H201" s="124" t="s">
        <v>44</v>
      </c>
      <c r="I201" s="82">
        <v>868909405</v>
      </c>
      <c r="J201" s="12"/>
      <c r="K201" s="4"/>
    </row>
    <row r="202" spans="1:15" ht="15.6" x14ac:dyDescent="0.3">
      <c r="A202" s="4"/>
      <c r="B202" s="16"/>
      <c r="C202" s="71"/>
      <c r="D202" s="72"/>
      <c r="E202" s="73" t="s">
        <v>1487</v>
      </c>
      <c r="F202" s="74"/>
      <c r="G202" s="75"/>
      <c r="H202" s="76"/>
      <c r="I202" s="77"/>
      <c r="J202" s="12"/>
      <c r="K202" s="4"/>
      <c r="M202" s="48"/>
      <c r="N202" s="49"/>
      <c r="O202" s="48"/>
    </row>
    <row r="203" spans="1:15" ht="41.4" x14ac:dyDescent="0.3">
      <c r="A203" s="4"/>
      <c r="B203" s="16"/>
      <c r="C203" s="78" t="s">
        <v>1488</v>
      </c>
      <c r="D203" s="47" t="s">
        <v>663</v>
      </c>
      <c r="E203" s="46" t="s">
        <v>664</v>
      </c>
      <c r="F203" s="45" t="s">
        <v>90</v>
      </c>
      <c r="G203" s="64">
        <v>1</v>
      </c>
      <c r="H203" s="123">
        <v>1274173</v>
      </c>
      <c r="I203" s="79">
        <v>1274173</v>
      </c>
      <c r="J203" s="12"/>
      <c r="K203" s="4"/>
      <c r="M203" s="50"/>
      <c r="N203" s="50"/>
      <c r="O203" s="50"/>
    </row>
    <row r="204" spans="1:15" ht="41.4" x14ac:dyDescent="0.3">
      <c r="A204" s="4"/>
      <c r="B204" s="16"/>
      <c r="C204" s="78" t="s">
        <v>1489</v>
      </c>
      <c r="D204" s="47" t="s">
        <v>673</v>
      </c>
      <c r="E204" s="46" t="s">
        <v>674</v>
      </c>
      <c r="F204" s="45" t="s">
        <v>90</v>
      </c>
      <c r="G204" s="64">
        <v>2</v>
      </c>
      <c r="H204" s="123">
        <v>356178</v>
      </c>
      <c r="I204" s="79">
        <v>712356</v>
      </c>
      <c r="J204" s="12"/>
      <c r="K204" s="4"/>
      <c r="M204" s="50"/>
      <c r="N204" s="50"/>
      <c r="O204" s="50"/>
    </row>
    <row r="205" spans="1:15" ht="27.6" x14ac:dyDescent="0.3">
      <c r="A205" s="4"/>
      <c r="B205" s="16"/>
      <c r="C205" s="78" t="s">
        <v>1490</v>
      </c>
      <c r="D205" s="47" t="s">
        <v>677</v>
      </c>
      <c r="E205" s="46" t="s">
        <v>678</v>
      </c>
      <c r="F205" s="45" t="s">
        <v>90</v>
      </c>
      <c r="G205" s="64">
        <v>10</v>
      </c>
      <c r="H205" s="123">
        <v>26303</v>
      </c>
      <c r="I205" s="79">
        <v>263030</v>
      </c>
      <c r="J205" s="12"/>
      <c r="K205" s="4"/>
      <c r="M205" s="50"/>
      <c r="N205" s="50"/>
      <c r="O205" s="50"/>
    </row>
    <row r="206" spans="1:15" ht="41.4" x14ac:dyDescent="0.3">
      <c r="A206" s="4"/>
      <c r="B206" s="16"/>
      <c r="C206" s="78" t="s">
        <v>1491</v>
      </c>
      <c r="D206" s="47" t="s">
        <v>681</v>
      </c>
      <c r="E206" s="46" t="s">
        <v>682</v>
      </c>
      <c r="F206" s="45" t="s">
        <v>90</v>
      </c>
      <c r="G206" s="64">
        <v>2</v>
      </c>
      <c r="H206" s="123">
        <v>296457</v>
      </c>
      <c r="I206" s="79">
        <v>592914</v>
      </c>
      <c r="J206" s="12"/>
      <c r="K206" s="4"/>
      <c r="M206" s="50"/>
      <c r="N206" s="50"/>
      <c r="O206" s="50"/>
    </row>
    <row r="207" spans="1:15" ht="15.6" x14ac:dyDescent="0.3">
      <c r="A207" s="4"/>
      <c r="B207" s="16"/>
      <c r="C207" s="78" t="s">
        <v>1492</v>
      </c>
      <c r="D207" s="47" t="s">
        <v>743</v>
      </c>
      <c r="E207" s="46" t="s">
        <v>744</v>
      </c>
      <c r="F207" s="45" t="s">
        <v>90</v>
      </c>
      <c r="G207" s="64">
        <v>18</v>
      </c>
      <c r="H207" s="123">
        <v>81227</v>
      </c>
      <c r="I207" s="79">
        <v>1462086</v>
      </c>
      <c r="J207" s="12"/>
      <c r="K207" s="4"/>
      <c r="M207" s="50"/>
      <c r="N207" s="50"/>
      <c r="O207" s="50"/>
    </row>
    <row r="208" spans="1:15" ht="15.6" x14ac:dyDescent="0.3">
      <c r="A208" s="4"/>
      <c r="B208" s="16"/>
      <c r="C208" s="78" t="s">
        <v>1493</v>
      </c>
      <c r="D208" s="47" t="s">
        <v>793</v>
      </c>
      <c r="E208" s="46" t="s">
        <v>794</v>
      </c>
      <c r="F208" s="45" t="s">
        <v>90</v>
      </c>
      <c r="G208" s="64">
        <v>1</v>
      </c>
      <c r="H208" s="123">
        <v>308954</v>
      </c>
      <c r="I208" s="79">
        <v>308954</v>
      </c>
      <c r="J208" s="12"/>
      <c r="K208" s="4"/>
      <c r="M208" s="50"/>
      <c r="N208" s="50"/>
      <c r="O208" s="50"/>
    </row>
    <row r="209" spans="1:15" ht="27.6" x14ac:dyDescent="0.3">
      <c r="A209" s="4"/>
      <c r="B209" s="16"/>
      <c r="C209" s="78" t="s">
        <v>1494</v>
      </c>
      <c r="D209" s="47" t="s">
        <v>639</v>
      </c>
      <c r="E209" s="46" t="s">
        <v>640</v>
      </c>
      <c r="F209" s="45" t="s">
        <v>168</v>
      </c>
      <c r="G209" s="64">
        <v>72</v>
      </c>
      <c r="H209" s="123">
        <v>22930</v>
      </c>
      <c r="I209" s="79">
        <v>1650960</v>
      </c>
      <c r="J209" s="12"/>
      <c r="K209" s="4"/>
      <c r="M209" s="50"/>
      <c r="N209" s="50"/>
      <c r="O209" s="50"/>
    </row>
    <row r="210" spans="1:15" ht="15.6" x14ac:dyDescent="0.3">
      <c r="A210" s="4"/>
      <c r="B210" s="16"/>
      <c r="C210" s="78" t="s">
        <v>1495</v>
      </c>
      <c r="D210" s="47" t="s">
        <v>873</v>
      </c>
      <c r="E210" s="46" t="s">
        <v>874</v>
      </c>
      <c r="F210" s="45" t="s">
        <v>168</v>
      </c>
      <c r="G210" s="64">
        <v>799</v>
      </c>
      <c r="H210" s="123">
        <v>52339</v>
      </c>
      <c r="I210" s="79">
        <v>41818861</v>
      </c>
      <c r="J210" s="12"/>
      <c r="K210" s="4"/>
      <c r="M210" s="50"/>
      <c r="N210" s="50"/>
      <c r="O210" s="50"/>
    </row>
    <row r="211" spans="1:15" ht="15.6" x14ac:dyDescent="0.3">
      <c r="A211" s="4"/>
      <c r="B211" s="16"/>
      <c r="C211" s="78" t="s">
        <v>1496</v>
      </c>
      <c r="D211" s="47" t="s">
        <v>645</v>
      </c>
      <c r="E211" s="46" t="s">
        <v>646</v>
      </c>
      <c r="F211" s="45" t="s">
        <v>168</v>
      </c>
      <c r="G211" s="64">
        <v>63</v>
      </c>
      <c r="H211" s="123">
        <v>18281</v>
      </c>
      <c r="I211" s="79">
        <v>1151703</v>
      </c>
      <c r="J211" s="12"/>
      <c r="K211" s="4"/>
      <c r="M211" s="50"/>
      <c r="N211" s="50"/>
      <c r="O211" s="50"/>
    </row>
    <row r="212" spans="1:15" ht="27.6" x14ac:dyDescent="0.3">
      <c r="A212" s="4"/>
      <c r="B212" s="16"/>
      <c r="C212" s="78" t="s">
        <v>1497</v>
      </c>
      <c r="D212" s="47" t="s">
        <v>901</v>
      </c>
      <c r="E212" s="46" t="s">
        <v>902</v>
      </c>
      <c r="F212" s="45" t="s">
        <v>168</v>
      </c>
      <c r="G212" s="64">
        <v>44</v>
      </c>
      <c r="H212" s="123">
        <v>59434</v>
      </c>
      <c r="I212" s="79">
        <v>2615096</v>
      </c>
      <c r="J212" s="12"/>
      <c r="K212" s="4"/>
      <c r="M212" s="50"/>
      <c r="N212" s="50"/>
      <c r="O212" s="50"/>
    </row>
    <row r="213" spans="1:15" ht="15.6" x14ac:dyDescent="0.3">
      <c r="A213" s="4"/>
      <c r="B213" s="16"/>
      <c r="C213" s="78" t="s">
        <v>1498</v>
      </c>
      <c r="D213" s="47" t="s">
        <v>853</v>
      </c>
      <c r="E213" s="46" t="s">
        <v>854</v>
      </c>
      <c r="F213" s="45" t="s">
        <v>832</v>
      </c>
      <c r="G213" s="64">
        <v>68</v>
      </c>
      <c r="H213" s="123">
        <v>190206</v>
      </c>
      <c r="I213" s="79">
        <v>12934008</v>
      </c>
      <c r="J213" s="12"/>
      <c r="K213" s="4"/>
      <c r="M213" s="50"/>
      <c r="N213" s="50"/>
      <c r="O213" s="50"/>
    </row>
    <row r="214" spans="1:15" ht="15.6" x14ac:dyDescent="0.3">
      <c r="A214" s="4"/>
      <c r="B214" s="16"/>
      <c r="C214" s="78" t="s">
        <v>1499</v>
      </c>
      <c r="D214" s="47" t="s">
        <v>828</v>
      </c>
      <c r="E214" s="46" t="s">
        <v>829</v>
      </c>
      <c r="F214" s="45" t="s">
        <v>90</v>
      </c>
      <c r="G214" s="64">
        <v>23</v>
      </c>
      <c r="H214" s="123">
        <v>222305</v>
      </c>
      <c r="I214" s="79">
        <v>5113015</v>
      </c>
      <c r="J214" s="12"/>
      <c r="K214" s="4"/>
      <c r="M214" s="50"/>
      <c r="N214" s="50"/>
      <c r="O214" s="50"/>
    </row>
    <row r="215" spans="1:15" ht="27.6" x14ac:dyDescent="0.3">
      <c r="A215" s="4"/>
      <c r="B215" s="16"/>
      <c r="C215" s="78" t="s">
        <v>1500</v>
      </c>
      <c r="D215" s="47" t="s">
        <v>801</v>
      </c>
      <c r="E215" s="46" t="s">
        <v>802</v>
      </c>
      <c r="F215" s="45" t="s">
        <v>90</v>
      </c>
      <c r="G215" s="64">
        <v>22</v>
      </c>
      <c r="H215" s="123">
        <v>227625</v>
      </c>
      <c r="I215" s="79">
        <v>5007750</v>
      </c>
      <c r="J215" s="12"/>
      <c r="K215" s="4"/>
      <c r="M215" s="50"/>
      <c r="N215" s="50"/>
      <c r="O215" s="50"/>
    </row>
    <row r="216" spans="1:15" ht="15.6" x14ac:dyDescent="0.3">
      <c r="A216" s="4"/>
      <c r="B216" s="16"/>
      <c r="C216" s="78" t="s">
        <v>1501</v>
      </c>
      <c r="D216" s="47" t="s">
        <v>847</v>
      </c>
      <c r="E216" s="46" t="s">
        <v>848</v>
      </c>
      <c r="F216" s="45" t="s">
        <v>832</v>
      </c>
      <c r="G216" s="64">
        <v>21</v>
      </c>
      <c r="H216" s="123">
        <v>225400</v>
      </c>
      <c r="I216" s="79">
        <v>4733400</v>
      </c>
      <c r="J216" s="12"/>
      <c r="K216" s="4"/>
      <c r="M216" s="50"/>
      <c r="N216" s="50"/>
      <c r="O216" s="50"/>
    </row>
    <row r="217" spans="1:15" ht="27.6" x14ac:dyDescent="0.3">
      <c r="A217" s="4"/>
      <c r="B217" s="16"/>
      <c r="C217" s="78" t="s">
        <v>1502</v>
      </c>
      <c r="D217" s="47" t="s">
        <v>765</v>
      </c>
      <c r="E217" s="46" t="s">
        <v>766</v>
      </c>
      <c r="F217" s="45" t="s">
        <v>90</v>
      </c>
      <c r="G217" s="64">
        <v>163</v>
      </c>
      <c r="H217" s="123">
        <v>220709</v>
      </c>
      <c r="I217" s="79">
        <v>35975567</v>
      </c>
      <c r="J217" s="12"/>
      <c r="K217" s="4"/>
      <c r="M217" s="50"/>
      <c r="N217" s="50"/>
      <c r="O217" s="50"/>
    </row>
    <row r="218" spans="1:15" ht="27.6" x14ac:dyDescent="0.3">
      <c r="A218" s="4"/>
      <c r="B218" s="16"/>
      <c r="C218" s="78" t="s">
        <v>1503</v>
      </c>
      <c r="D218" s="47" t="s">
        <v>711</v>
      </c>
      <c r="E218" s="46" t="s">
        <v>712</v>
      </c>
      <c r="F218" s="45" t="s">
        <v>90</v>
      </c>
      <c r="G218" s="64">
        <v>8</v>
      </c>
      <c r="H218" s="123">
        <v>174545</v>
      </c>
      <c r="I218" s="79">
        <v>1396360</v>
      </c>
      <c r="J218" s="12"/>
      <c r="K218" s="4"/>
      <c r="M218" s="50"/>
      <c r="N218" s="50"/>
      <c r="O218" s="50"/>
    </row>
    <row r="219" spans="1:15" ht="15.6" x14ac:dyDescent="0.3">
      <c r="A219" s="4"/>
      <c r="B219" s="16"/>
      <c r="C219" s="78" t="s">
        <v>1504</v>
      </c>
      <c r="D219" s="47" t="s">
        <v>993</v>
      </c>
      <c r="E219" s="46" t="s">
        <v>994</v>
      </c>
      <c r="F219" s="45" t="s">
        <v>90</v>
      </c>
      <c r="G219" s="64">
        <v>19</v>
      </c>
      <c r="H219" s="123">
        <v>230633</v>
      </c>
      <c r="I219" s="79">
        <v>4382027</v>
      </c>
      <c r="J219" s="12"/>
      <c r="K219" s="4"/>
      <c r="M219" s="50"/>
      <c r="N219" s="50"/>
      <c r="O219" s="50"/>
    </row>
    <row r="220" spans="1:15" ht="15.6" x14ac:dyDescent="0.3">
      <c r="A220" s="4"/>
      <c r="B220" s="16"/>
      <c r="C220" s="78" t="s">
        <v>1505</v>
      </c>
      <c r="D220" s="47" t="s">
        <v>787</v>
      </c>
      <c r="E220" s="46" t="s">
        <v>788</v>
      </c>
      <c r="F220" s="45" t="s">
        <v>90</v>
      </c>
      <c r="G220" s="64">
        <v>22</v>
      </c>
      <c r="H220" s="123">
        <v>239863</v>
      </c>
      <c r="I220" s="79">
        <v>5276986</v>
      </c>
      <c r="J220" s="12"/>
      <c r="K220" s="4"/>
      <c r="M220" s="50"/>
      <c r="N220" s="50"/>
      <c r="O220" s="50"/>
    </row>
    <row r="221" spans="1:15" ht="27.6" x14ac:dyDescent="0.3">
      <c r="A221" s="4"/>
      <c r="B221" s="16"/>
      <c r="C221" s="78" t="s">
        <v>1506</v>
      </c>
      <c r="D221" s="47" t="s">
        <v>750</v>
      </c>
      <c r="E221" s="46" t="s">
        <v>751</v>
      </c>
      <c r="F221" s="45" t="s">
        <v>90</v>
      </c>
      <c r="G221" s="64">
        <v>19</v>
      </c>
      <c r="H221" s="123">
        <v>312978</v>
      </c>
      <c r="I221" s="79">
        <v>5946582</v>
      </c>
      <c r="J221" s="12"/>
      <c r="K221" s="4"/>
      <c r="M221" s="50"/>
      <c r="N221" s="50"/>
      <c r="O221" s="50"/>
    </row>
    <row r="222" spans="1:15" ht="27.6" x14ac:dyDescent="0.3">
      <c r="A222" s="4"/>
      <c r="B222" s="16"/>
      <c r="C222" s="78" t="s">
        <v>1507</v>
      </c>
      <c r="D222" s="47" t="s">
        <v>837</v>
      </c>
      <c r="E222" s="46" t="s">
        <v>838</v>
      </c>
      <c r="F222" s="45" t="s">
        <v>832</v>
      </c>
      <c r="G222" s="64">
        <v>18</v>
      </c>
      <c r="H222" s="123">
        <v>204634</v>
      </c>
      <c r="I222" s="79">
        <v>3683412</v>
      </c>
      <c r="J222" s="12"/>
      <c r="K222" s="4"/>
      <c r="M222" s="50"/>
      <c r="N222" s="50"/>
      <c r="O222" s="50"/>
    </row>
    <row r="223" spans="1:15" ht="27.6" x14ac:dyDescent="0.3">
      <c r="A223" s="4"/>
      <c r="B223" s="16"/>
      <c r="C223" s="78" t="s">
        <v>1508</v>
      </c>
      <c r="D223" s="47" t="s">
        <v>841</v>
      </c>
      <c r="E223" s="46" t="s">
        <v>842</v>
      </c>
      <c r="F223" s="45" t="s">
        <v>832</v>
      </c>
      <c r="G223" s="64">
        <v>4</v>
      </c>
      <c r="H223" s="123">
        <v>249630</v>
      </c>
      <c r="I223" s="79">
        <v>998520</v>
      </c>
      <c r="J223" s="12"/>
      <c r="K223" s="4"/>
      <c r="M223" s="50"/>
      <c r="N223" s="50"/>
      <c r="O223" s="50"/>
    </row>
    <row r="224" spans="1:15" ht="15.6" x14ac:dyDescent="0.3">
      <c r="A224" s="4"/>
      <c r="B224" s="16"/>
      <c r="C224" s="78" t="s">
        <v>1509</v>
      </c>
      <c r="D224" s="47" t="s">
        <v>839</v>
      </c>
      <c r="E224" s="46" t="s">
        <v>840</v>
      </c>
      <c r="F224" s="45" t="s">
        <v>832</v>
      </c>
      <c r="G224" s="64">
        <v>2</v>
      </c>
      <c r="H224" s="123">
        <v>206566</v>
      </c>
      <c r="I224" s="79">
        <v>413132</v>
      </c>
      <c r="J224" s="12"/>
      <c r="K224" s="4"/>
      <c r="M224" s="50"/>
      <c r="N224" s="50"/>
      <c r="O224" s="50"/>
    </row>
    <row r="225" spans="1:15" ht="15.6" x14ac:dyDescent="0.3">
      <c r="A225" s="4"/>
      <c r="B225" s="16"/>
      <c r="C225" s="78" t="s">
        <v>1510</v>
      </c>
      <c r="D225" s="47" t="s">
        <v>809</v>
      </c>
      <c r="E225" s="46" t="s">
        <v>810</v>
      </c>
      <c r="F225" s="45" t="s">
        <v>90</v>
      </c>
      <c r="G225" s="64">
        <v>9</v>
      </c>
      <c r="H225" s="123">
        <v>153234</v>
      </c>
      <c r="I225" s="79">
        <v>1379106</v>
      </c>
      <c r="J225" s="12"/>
      <c r="K225" s="4"/>
      <c r="M225" s="50"/>
      <c r="N225" s="50"/>
      <c r="O225" s="50"/>
    </row>
    <row r="226" spans="1:15" ht="27.6" x14ac:dyDescent="0.3">
      <c r="A226" s="4"/>
      <c r="B226" s="16"/>
      <c r="C226" s="78" t="s">
        <v>1511</v>
      </c>
      <c r="D226" s="47" t="s">
        <v>843</v>
      </c>
      <c r="E226" s="46" t="s">
        <v>844</v>
      </c>
      <c r="F226" s="45" t="s">
        <v>832</v>
      </c>
      <c r="G226" s="64">
        <v>64</v>
      </c>
      <c r="H226" s="123">
        <v>403288</v>
      </c>
      <c r="I226" s="79">
        <v>25810432</v>
      </c>
      <c r="J226" s="12"/>
      <c r="K226" s="4"/>
      <c r="M226" s="50"/>
      <c r="N226" s="50"/>
      <c r="O226" s="50"/>
    </row>
    <row r="227" spans="1:15" ht="15.6" x14ac:dyDescent="0.3">
      <c r="A227" s="4"/>
      <c r="B227" s="16"/>
      <c r="C227" s="78" t="s">
        <v>1512</v>
      </c>
      <c r="D227" s="47" t="s">
        <v>856</v>
      </c>
      <c r="E227" s="46" t="s">
        <v>857</v>
      </c>
      <c r="F227" s="45" t="s">
        <v>168</v>
      </c>
      <c r="G227" s="64">
        <v>20</v>
      </c>
      <c r="H227" s="123">
        <v>6439</v>
      </c>
      <c r="I227" s="79">
        <v>128780</v>
      </c>
      <c r="J227" s="12"/>
      <c r="K227" s="4"/>
      <c r="M227" s="50"/>
      <c r="N227" s="50"/>
      <c r="O227" s="50"/>
    </row>
    <row r="228" spans="1:15" ht="15.6" x14ac:dyDescent="0.3">
      <c r="A228" s="4"/>
      <c r="B228" s="16"/>
      <c r="C228" s="78" t="s">
        <v>1513</v>
      </c>
      <c r="D228" s="47" t="s">
        <v>824</v>
      </c>
      <c r="E228" s="46" t="s">
        <v>825</v>
      </c>
      <c r="F228" s="45" t="s">
        <v>168</v>
      </c>
      <c r="G228" s="64">
        <v>68</v>
      </c>
      <c r="H228" s="123">
        <v>27876</v>
      </c>
      <c r="I228" s="79">
        <v>1895568</v>
      </c>
      <c r="J228" s="12"/>
      <c r="K228" s="4"/>
      <c r="M228" s="50"/>
      <c r="N228" s="50"/>
      <c r="O228" s="50"/>
    </row>
    <row r="229" spans="1:15" ht="15.6" x14ac:dyDescent="0.3">
      <c r="A229" s="4"/>
      <c r="B229" s="16"/>
      <c r="C229" s="78" t="s">
        <v>1514</v>
      </c>
      <c r="D229" s="47" t="s">
        <v>897</v>
      </c>
      <c r="E229" s="46" t="s">
        <v>898</v>
      </c>
      <c r="F229" s="45" t="s">
        <v>90</v>
      </c>
      <c r="G229" s="64">
        <v>8</v>
      </c>
      <c r="H229" s="123">
        <v>335688</v>
      </c>
      <c r="I229" s="79">
        <v>2685504</v>
      </c>
      <c r="J229" s="12"/>
      <c r="K229" s="4"/>
      <c r="M229" s="50"/>
      <c r="N229" s="50"/>
      <c r="O229" s="50"/>
    </row>
    <row r="230" spans="1:15" ht="41.4" x14ac:dyDescent="0.3">
      <c r="A230" s="4"/>
      <c r="B230" s="16"/>
      <c r="C230" s="78" t="s">
        <v>1515</v>
      </c>
      <c r="D230" s="47" t="s">
        <v>717</v>
      </c>
      <c r="E230" s="46" t="s">
        <v>718</v>
      </c>
      <c r="F230" s="45" t="s">
        <v>90</v>
      </c>
      <c r="G230" s="64">
        <v>1</v>
      </c>
      <c r="H230" s="123">
        <v>640311</v>
      </c>
      <c r="I230" s="79">
        <v>640311</v>
      </c>
      <c r="J230" s="12"/>
      <c r="K230" s="4"/>
      <c r="M230" s="50"/>
      <c r="N230" s="50"/>
      <c r="O230" s="50"/>
    </row>
    <row r="231" spans="1:15" ht="55.2" x14ac:dyDescent="0.3">
      <c r="A231" s="4"/>
      <c r="B231" s="16"/>
      <c r="C231" s="78" t="s">
        <v>1516</v>
      </c>
      <c r="D231" s="47" t="s">
        <v>963</v>
      </c>
      <c r="E231" s="46" t="s">
        <v>964</v>
      </c>
      <c r="F231" s="45" t="s">
        <v>90</v>
      </c>
      <c r="G231" s="64">
        <v>1</v>
      </c>
      <c r="H231" s="123">
        <v>428256</v>
      </c>
      <c r="I231" s="79">
        <v>428256</v>
      </c>
      <c r="J231" s="12"/>
      <c r="K231" s="4"/>
      <c r="M231" s="50"/>
      <c r="N231" s="50"/>
      <c r="O231" s="50"/>
    </row>
    <row r="232" spans="1:15" ht="27.6" x14ac:dyDescent="0.3">
      <c r="A232" s="4"/>
      <c r="B232" s="16"/>
      <c r="C232" s="78" t="s">
        <v>1517</v>
      </c>
      <c r="D232" s="47" t="s">
        <v>923</v>
      </c>
      <c r="E232" s="46" t="s">
        <v>924</v>
      </c>
      <c r="F232" s="45" t="s">
        <v>90</v>
      </c>
      <c r="G232" s="64">
        <v>1</v>
      </c>
      <c r="H232" s="123">
        <v>915923</v>
      </c>
      <c r="I232" s="79">
        <v>915923</v>
      </c>
      <c r="J232" s="12"/>
      <c r="K232" s="4"/>
      <c r="M232" s="50"/>
      <c r="N232" s="50"/>
      <c r="O232" s="50"/>
    </row>
    <row r="233" spans="1:15" ht="41.4" x14ac:dyDescent="0.3">
      <c r="A233" s="4"/>
      <c r="B233" s="16"/>
      <c r="C233" s="78" t="s">
        <v>1518</v>
      </c>
      <c r="D233" s="47" t="s">
        <v>931</v>
      </c>
      <c r="E233" s="46" t="s">
        <v>932</v>
      </c>
      <c r="F233" s="45" t="s">
        <v>90</v>
      </c>
      <c r="G233" s="64">
        <v>1</v>
      </c>
      <c r="H233" s="123">
        <v>2305369</v>
      </c>
      <c r="I233" s="79">
        <v>2305369</v>
      </c>
      <c r="J233" s="12"/>
      <c r="K233" s="4"/>
      <c r="M233" s="50"/>
      <c r="N233" s="50"/>
      <c r="O233" s="50"/>
    </row>
    <row r="234" spans="1:15" ht="41.4" x14ac:dyDescent="0.3">
      <c r="A234" s="4"/>
      <c r="B234" s="16"/>
      <c r="C234" s="78" t="s">
        <v>1519</v>
      </c>
      <c r="D234" s="47" t="s">
        <v>943</v>
      </c>
      <c r="E234" s="46" t="s">
        <v>944</v>
      </c>
      <c r="F234" s="45" t="s">
        <v>90</v>
      </c>
      <c r="G234" s="64">
        <v>1</v>
      </c>
      <c r="H234" s="123">
        <v>4184778</v>
      </c>
      <c r="I234" s="79">
        <v>4184778</v>
      </c>
      <c r="J234" s="12"/>
      <c r="K234" s="4"/>
      <c r="M234" s="50"/>
      <c r="N234" s="50"/>
      <c r="O234" s="50"/>
    </row>
    <row r="235" spans="1:15" ht="27.6" x14ac:dyDescent="0.3">
      <c r="A235" s="4"/>
      <c r="B235" s="16"/>
      <c r="C235" s="78" t="s">
        <v>1520</v>
      </c>
      <c r="D235" s="47" t="s">
        <v>1229</v>
      </c>
      <c r="E235" s="46" t="s">
        <v>1230</v>
      </c>
      <c r="F235" s="45" t="s">
        <v>168</v>
      </c>
      <c r="G235" s="64">
        <v>100</v>
      </c>
      <c r="H235" s="123">
        <v>107189</v>
      </c>
      <c r="I235" s="79">
        <v>10718900</v>
      </c>
      <c r="J235" s="12"/>
      <c r="K235" s="4"/>
      <c r="M235" s="50"/>
      <c r="N235" s="50"/>
      <c r="O235" s="50"/>
    </row>
    <row r="236" spans="1:15" ht="69" x14ac:dyDescent="0.3">
      <c r="A236" s="4"/>
      <c r="B236" s="16"/>
      <c r="C236" s="78" t="s">
        <v>1521</v>
      </c>
      <c r="D236" s="47" t="s">
        <v>1225</v>
      </c>
      <c r="E236" s="46" t="s">
        <v>1226</v>
      </c>
      <c r="F236" s="45" t="s">
        <v>90</v>
      </c>
      <c r="G236" s="64">
        <v>1</v>
      </c>
      <c r="H236" s="123">
        <v>14959125</v>
      </c>
      <c r="I236" s="79">
        <v>14959125</v>
      </c>
      <c r="J236" s="12"/>
      <c r="K236" s="4"/>
      <c r="M236" s="50"/>
      <c r="N236" s="50"/>
      <c r="O236" s="50"/>
    </row>
    <row r="237" spans="1:15" ht="15.6" x14ac:dyDescent="0.3">
      <c r="A237" s="4"/>
      <c r="B237" s="16"/>
      <c r="C237" s="78" t="s">
        <v>1522</v>
      </c>
      <c r="D237" s="47" t="s">
        <v>815</v>
      </c>
      <c r="E237" s="46" t="s">
        <v>749</v>
      </c>
      <c r="F237" s="45" t="s">
        <v>90</v>
      </c>
      <c r="G237" s="64">
        <v>1</v>
      </c>
      <c r="H237" s="123">
        <v>17255798</v>
      </c>
      <c r="I237" s="79">
        <v>17255798</v>
      </c>
      <c r="J237" s="12"/>
      <c r="K237" s="4"/>
      <c r="M237" s="50"/>
      <c r="N237" s="50"/>
      <c r="O237" s="50"/>
    </row>
    <row r="238" spans="1:15" ht="41.4" x14ac:dyDescent="0.3">
      <c r="A238" s="4"/>
      <c r="B238" s="16"/>
      <c r="C238" s="71" t="s">
        <v>1523</v>
      </c>
      <c r="D238" s="125" t="s">
        <v>1524</v>
      </c>
      <c r="E238" s="46" t="s">
        <v>1631</v>
      </c>
      <c r="F238" s="45" t="s">
        <v>168</v>
      </c>
      <c r="G238" s="64">
        <v>78</v>
      </c>
      <c r="H238" s="123">
        <v>104882</v>
      </c>
      <c r="I238" s="79">
        <v>8180796</v>
      </c>
      <c r="J238" s="12"/>
      <c r="K238" s="4"/>
      <c r="M238" s="50"/>
      <c r="N238" s="50"/>
      <c r="O238" s="50"/>
    </row>
    <row r="239" spans="1:15" ht="30" customHeight="1" x14ac:dyDescent="0.3">
      <c r="A239" s="4"/>
      <c r="B239" s="16"/>
      <c r="C239" s="80"/>
      <c r="D239" s="80"/>
      <c r="E239" s="80"/>
      <c r="F239" s="80"/>
      <c r="G239" s="81"/>
      <c r="H239" s="124" t="s">
        <v>44</v>
      </c>
      <c r="I239" s="82">
        <v>229199538</v>
      </c>
      <c r="J239" s="12"/>
      <c r="K239" s="4"/>
    </row>
    <row r="240" spans="1:15" ht="15.6" x14ac:dyDescent="0.3">
      <c r="A240" s="4"/>
      <c r="B240" s="16"/>
      <c r="C240" s="71"/>
      <c r="D240" s="72"/>
      <c r="E240" s="73" t="s">
        <v>1525</v>
      </c>
      <c r="F240" s="74"/>
      <c r="G240" s="75"/>
      <c r="H240" s="76"/>
      <c r="I240" s="77"/>
      <c r="J240" s="12"/>
      <c r="K240" s="4"/>
      <c r="M240" s="48"/>
      <c r="N240" s="49"/>
      <c r="O240" s="48"/>
    </row>
    <row r="241" spans="1:15" ht="15.6" x14ac:dyDescent="0.3">
      <c r="A241" s="4"/>
      <c r="B241" s="16"/>
      <c r="C241" s="71"/>
      <c r="D241" s="72"/>
      <c r="E241" s="73" t="s">
        <v>1526</v>
      </c>
      <c r="F241" s="74"/>
      <c r="G241" s="75"/>
      <c r="H241" s="76"/>
      <c r="I241" s="77"/>
      <c r="J241" s="12"/>
      <c r="K241" s="4"/>
      <c r="M241" s="48"/>
      <c r="N241" s="49"/>
      <c r="O241" s="48"/>
    </row>
    <row r="242" spans="1:15" ht="15.6" x14ac:dyDescent="0.3">
      <c r="A242" s="4"/>
      <c r="B242" s="16"/>
      <c r="C242" s="78" t="s">
        <v>1527</v>
      </c>
      <c r="D242" s="47" t="s">
        <v>189</v>
      </c>
      <c r="E242" s="46" t="s">
        <v>190</v>
      </c>
      <c r="F242" s="45" t="s">
        <v>93</v>
      </c>
      <c r="G242" s="64">
        <v>150</v>
      </c>
      <c r="H242" s="123">
        <v>60105</v>
      </c>
      <c r="I242" s="79">
        <v>9015750</v>
      </c>
      <c r="J242" s="12"/>
      <c r="K242" s="4"/>
      <c r="M242" s="50"/>
      <c r="N242" s="50"/>
      <c r="O242" s="50"/>
    </row>
    <row r="243" spans="1:15" ht="15.6" x14ac:dyDescent="0.3">
      <c r="A243" s="4"/>
      <c r="B243" s="16"/>
      <c r="C243" s="78" t="s">
        <v>1528</v>
      </c>
      <c r="D243" s="47" t="s">
        <v>218</v>
      </c>
      <c r="E243" s="46" t="s">
        <v>219</v>
      </c>
      <c r="F243" s="45" t="s">
        <v>93</v>
      </c>
      <c r="G243" s="64">
        <v>150</v>
      </c>
      <c r="H243" s="123">
        <v>50365</v>
      </c>
      <c r="I243" s="79">
        <v>7554750</v>
      </c>
      <c r="J243" s="12"/>
      <c r="K243" s="4"/>
      <c r="M243" s="50"/>
      <c r="N243" s="50"/>
      <c r="O243" s="50"/>
    </row>
    <row r="244" spans="1:15" ht="15.6" x14ac:dyDescent="0.3">
      <c r="A244" s="4"/>
      <c r="B244" s="16"/>
      <c r="C244" s="78" t="s">
        <v>1529</v>
      </c>
      <c r="D244" s="47" t="s">
        <v>326</v>
      </c>
      <c r="E244" s="46" t="s">
        <v>327</v>
      </c>
      <c r="F244" s="45" t="s">
        <v>168</v>
      </c>
      <c r="G244" s="64">
        <v>170</v>
      </c>
      <c r="H244" s="123">
        <v>49267</v>
      </c>
      <c r="I244" s="79">
        <v>8375390</v>
      </c>
      <c r="J244" s="12"/>
      <c r="K244" s="4"/>
      <c r="M244" s="50"/>
      <c r="N244" s="50"/>
      <c r="O244" s="50"/>
    </row>
    <row r="245" spans="1:15" ht="27.6" x14ac:dyDescent="0.3">
      <c r="A245" s="4"/>
      <c r="B245" s="16"/>
      <c r="C245" s="78" t="s">
        <v>1530</v>
      </c>
      <c r="D245" s="47" t="s">
        <v>284</v>
      </c>
      <c r="E245" s="46" t="s">
        <v>285</v>
      </c>
      <c r="F245" s="45" t="s">
        <v>168</v>
      </c>
      <c r="G245" s="64">
        <v>16</v>
      </c>
      <c r="H245" s="123">
        <v>54950</v>
      </c>
      <c r="I245" s="79">
        <v>879200</v>
      </c>
      <c r="J245" s="12"/>
      <c r="K245" s="4"/>
      <c r="M245" s="50"/>
      <c r="N245" s="50"/>
      <c r="O245" s="50"/>
    </row>
    <row r="246" spans="1:15" ht="27.6" x14ac:dyDescent="0.3">
      <c r="A246" s="4"/>
      <c r="B246" s="16"/>
      <c r="C246" s="78" t="s">
        <v>1531</v>
      </c>
      <c r="D246" s="47" t="s">
        <v>333</v>
      </c>
      <c r="E246" s="46" t="s">
        <v>334</v>
      </c>
      <c r="F246" s="45" t="s">
        <v>168</v>
      </c>
      <c r="G246" s="64">
        <v>19</v>
      </c>
      <c r="H246" s="123">
        <v>58822</v>
      </c>
      <c r="I246" s="79">
        <v>1117618</v>
      </c>
      <c r="J246" s="12"/>
      <c r="K246" s="4"/>
      <c r="M246" s="50"/>
      <c r="N246" s="50"/>
      <c r="O246" s="50"/>
    </row>
    <row r="247" spans="1:15" ht="15.6" x14ac:dyDescent="0.3">
      <c r="A247" s="4"/>
      <c r="B247" s="16"/>
      <c r="C247" s="78" t="s">
        <v>1532</v>
      </c>
      <c r="D247" s="47" t="s">
        <v>324</v>
      </c>
      <c r="E247" s="46" t="s">
        <v>325</v>
      </c>
      <c r="F247" s="45" t="s">
        <v>168</v>
      </c>
      <c r="G247" s="64">
        <v>2</v>
      </c>
      <c r="H247" s="123">
        <v>31500</v>
      </c>
      <c r="I247" s="79">
        <v>63000</v>
      </c>
      <c r="J247" s="12"/>
      <c r="K247" s="4"/>
      <c r="M247" s="50"/>
      <c r="N247" s="50"/>
      <c r="O247" s="50"/>
    </row>
    <row r="248" spans="1:15" ht="27.6" x14ac:dyDescent="0.3">
      <c r="A248" s="4"/>
      <c r="B248" s="16"/>
      <c r="C248" s="78" t="s">
        <v>1533</v>
      </c>
      <c r="D248" s="47" t="s">
        <v>328</v>
      </c>
      <c r="E248" s="46" t="s">
        <v>329</v>
      </c>
      <c r="F248" s="45" t="s">
        <v>168</v>
      </c>
      <c r="G248" s="64">
        <v>12</v>
      </c>
      <c r="H248" s="123">
        <v>36182</v>
      </c>
      <c r="I248" s="79">
        <v>434184</v>
      </c>
      <c r="J248" s="12"/>
      <c r="K248" s="4"/>
      <c r="M248" s="50"/>
      <c r="N248" s="50"/>
      <c r="O248" s="50"/>
    </row>
    <row r="249" spans="1:15" ht="27.6" x14ac:dyDescent="0.3">
      <c r="A249" s="4"/>
      <c r="B249" s="16"/>
      <c r="C249" s="78" t="s">
        <v>1534</v>
      </c>
      <c r="D249" s="47" t="s">
        <v>320</v>
      </c>
      <c r="E249" s="46" t="s">
        <v>321</v>
      </c>
      <c r="F249" s="45" t="s">
        <v>168</v>
      </c>
      <c r="G249" s="64">
        <v>16</v>
      </c>
      <c r="H249" s="123">
        <v>35021</v>
      </c>
      <c r="I249" s="79">
        <v>560336</v>
      </c>
      <c r="J249" s="12"/>
      <c r="K249" s="4"/>
      <c r="M249" s="50"/>
      <c r="N249" s="50"/>
      <c r="O249" s="50"/>
    </row>
    <row r="250" spans="1:15" ht="27.6" x14ac:dyDescent="0.3">
      <c r="A250" s="4"/>
      <c r="B250" s="16"/>
      <c r="C250" s="78" t="s">
        <v>1535</v>
      </c>
      <c r="D250" s="47" t="s">
        <v>308</v>
      </c>
      <c r="E250" s="46" t="s">
        <v>309</v>
      </c>
      <c r="F250" s="45" t="s">
        <v>90</v>
      </c>
      <c r="G250" s="64">
        <v>11</v>
      </c>
      <c r="H250" s="123">
        <v>204966</v>
      </c>
      <c r="I250" s="79">
        <v>2254626</v>
      </c>
      <c r="J250" s="12"/>
      <c r="K250" s="4"/>
      <c r="M250" s="50"/>
      <c r="N250" s="50"/>
      <c r="O250" s="50"/>
    </row>
    <row r="251" spans="1:15" ht="27.6" x14ac:dyDescent="0.3">
      <c r="A251" s="4"/>
      <c r="B251" s="16"/>
      <c r="C251" s="78" t="s">
        <v>1536</v>
      </c>
      <c r="D251" s="47" t="s">
        <v>300</v>
      </c>
      <c r="E251" s="46" t="s">
        <v>301</v>
      </c>
      <c r="F251" s="45" t="s">
        <v>90</v>
      </c>
      <c r="G251" s="64">
        <v>11</v>
      </c>
      <c r="H251" s="123">
        <v>126674</v>
      </c>
      <c r="I251" s="79">
        <v>1393414</v>
      </c>
      <c r="J251" s="12"/>
      <c r="K251" s="4"/>
      <c r="M251" s="50"/>
      <c r="N251" s="50"/>
      <c r="O251" s="50"/>
    </row>
    <row r="252" spans="1:15" ht="41.4" x14ac:dyDescent="0.3">
      <c r="A252" s="4"/>
      <c r="B252" s="16"/>
      <c r="C252" s="78" t="s">
        <v>1537</v>
      </c>
      <c r="D252" s="47" t="s">
        <v>1211</v>
      </c>
      <c r="E252" s="46" t="s">
        <v>1212</v>
      </c>
      <c r="F252" s="45" t="s">
        <v>168</v>
      </c>
      <c r="G252" s="64">
        <v>4.8</v>
      </c>
      <c r="H252" s="123">
        <v>770694</v>
      </c>
      <c r="I252" s="79">
        <v>3699331</v>
      </c>
      <c r="J252" s="12"/>
      <c r="K252" s="4"/>
      <c r="M252" s="50"/>
      <c r="N252" s="50"/>
      <c r="O252" s="50"/>
    </row>
    <row r="253" spans="1:15" ht="41.4" x14ac:dyDescent="0.3">
      <c r="A253" s="4"/>
      <c r="B253" s="16"/>
      <c r="C253" s="78" t="s">
        <v>1538</v>
      </c>
      <c r="D253" s="47" t="s">
        <v>1213</v>
      </c>
      <c r="E253" s="46" t="s">
        <v>1214</v>
      </c>
      <c r="F253" s="45" t="s">
        <v>168</v>
      </c>
      <c r="G253" s="64">
        <v>7.2</v>
      </c>
      <c r="H253" s="123">
        <v>906694</v>
      </c>
      <c r="I253" s="79">
        <v>6528197</v>
      </c>
      <c r="J253" s="12"/>
      <c r="K253" s="4"/>
      <c r="M253" s="50"/>
      <c r="N253" s="50"/>
      <c r="O253" s="50"/>
    </row>
    <row r="254" spans="1:15" ht="27.6" x14ac:dyDescent="0.3">
      <c r="A254" s="4"/>
      <c r="B254" s="16"/>
      <c r="C254" s="78" t="s">
        <v>1539</v>
      </c>
      <c r="D254" s="47" t="s">
        <v>1215</v>
      </c>
      <c r="E254" s="46" t="s">
        <v>1216</v>
      </c>
      <c r="F254" s="45" t="s">
        <v>90</v>
      </c>
      <c r="G254" s="64">
        <v>4</v>
      </c>
      <c r="H254" s="123">
        <v>278144</v>
      </c>
      <c r="I254" s="79">
        <v>1112576</v>
      </c>
      <c r="J254" s="12"/>
      <c r="K254" s="4"/>
      <c r="M254" s="50"/>
      <c r="N254" s="50"/>
      <c r="O254" s="50"/>
    </row>
    <row r="255" spans="1:15" ht="27.6" x14ac:dyDescent="0.3">
      <c r="A255" s="4"/>
      <c r="B255" s="16"/>
      <c r="C255" s="78" t="s">
        <v>1540</v>
      </c>
      <c r="D255" s="47" t="s">
        <v>1217</v>
      </c>
      <c r="E255" s="46" t="s">
        <v>1218</v>
      </c>
      <c r="F255" s="45" t="s">
        <v>90</v>
      </c>
      <c r="G255" s="64">
        <v>6</v>
      </c>
      <c r="H255" s="123">
        <v>363644</v>
      </c>
      <c r="I255" s="79">
        <v>2181864</v>
      </c>
      <c r="J255" s="12"/>
      <c r="K255" s="4"/>
      <c r="M255" s="50"/>
      <c r="N255" s="50"/>
      <c r="O255" s="50"/>
    </row>
    <row r="256" spans="1:15" ht="41.4" x14ac:dyDescent="0.3">
      <c r="A256" s="4"/>
      <c r="B256" s="16"/>
      <c r="C256" s="78" t="s">
        <v>1541</v>
      </c>
      <c r="D256" s="47" t="s">
        <v>1219</v>
      </c>
      <c r="E256" s="46" t="s">
        <v>1220</v>
      </c>
      <c r="F256" s="45" t="s">
        <v>90</v>
      </c>
      <c r="G256" s="64">
        <v>4</v>
      </c>
      <c r="H256" s="123">
        <v>282489</v>
      </c>
      <c r="I256" s="79">
        <v>1129956</v>
      </c>
      <c r="J256" s="12"/>
      <c r="K256" s="4"/>
      <c r="M256" s="50"/>
      <c r="N256" s="50"/>
      <c r="O256" s="50"/>
    </row>
    <row r="257" spans="1:15" ht="41.4" x14ac:dyDescent="0.3">
      <c r="A257" s="4"/>
      <c r="B257" s="16"/>
      <c r="C257" s="78" t="s">
        <v>1542</v>
      </c>
      <c r="D257" s="47" t="s">
        <v>1223</v>
      </c>
      <c r="E257" s="46" t="s">
        <v>1224</v>
      </c>
      <c r="F257" s="45" t="s">
        <v>90</v>
      </c>
      <c r="G257" s="64">
        <v>6</v>
      </c>
      <c r="H257" s="123">
        <v>365555</v>
      </c>
      <c r="I257" s="79">
        <v>2193330</v>
      </c>
      <c r="J257" s="12"/>
      <c r="K257" s="4"/>
      <c r="M257" s="50"/>
      <c r="N257" s="50"/>
      <c r="O257" s="50"/>
    </row>
    <row r="258" spans="1:15" ht="15.6" x14ac:dyDescent="0.3">
      <c r="A258" s="4"/>
      <c r="B258" s="16"/>
      <c r="C258" s="71"/>
      <c r="D258" s="72"/>
      <c r="E258" s="73" t="s">
        <v>1543</v>
      </c>
      <c r="F258" s="74"/>
      <c r="G258" s="75"/>
      <c r="H258" s="76"/>
      <c r="I258" s="77"/>
      <c r="J258" s="12"/>
      <c r="K258" s="4"/>
      <c r="M258" s="48"/>
      <c r="N258" s="49"/>
      <c r="O258" s="48"/>
    </row>
    <row r="259" spans="1:15" ht="27.6" x14ac:dyDescent="0.3">
      <c r="A259" s="4"/>
      <c r="B259" s="16"/>
      <c r="C259" s="78" t="s">
        <v>1544</v>
      </c>
      <c r="D259" s="47" t="s">
        <v>322</v>
      </c>
      <c r="E259" s="46" t="s">
        <v>323</v>
      </c>
      <c r="F259" s="45" t="s">
        <v>168</v>
      </c>
      <c r="G259" s="64">
        <v>3</v>
      </c>
      <c r="H259" s="123">
        <v>44843</v>
      </c>
      <c r="I259" s="79">
        <v>134529</v>
      </c>
      <c r="J259" s="12"/>
      <c r="K259" s="4"/>
      <c r="M259" s="50"/>
      <c r="N259" s="50"/>
      <c r="O259" s="50"/>
    </row>
    <row r="260" spans="1:15" ht="27.6" x14ac:dyDescent="0.3">
      <c r="A260" s="4"/>
      <c r="B260" s="16"/>
      <c r="C260" s="78" t="s">
        <v>1545</v>
      </c>
      <c r="D260" s="47" t="s">
        <v>294</v>
      </c>
      <c r="E260" s="46" t="s">
        <v>295</v>
      </c>
      <c r="F260" s="45" t="s">
        <v>168</v>
      </c>
      <c r="G260" s="64">
        <v>60</v>
      </c>
      <c r="H260" s="123">
        <v>43667</v>
      </c>
      <c r="I260" s="79">
        <v>2620020</v>
      </c>
      <c r="J260" s="12"/>
      <c r="K260" s="4"/>
      <c r="M260" s="50"/>
      <c r="N260" s="50"/>
      <c r="O260" s="50"/>
    </row>
    <row r="261" spans="1:15" ht="15.6" x14ac:dyDescent="0.3">
      <c r="A261" s="4"/>
      <c r="B261" s="16"/>
      <c r="C261" s="78" t="s">
        <v>1546</v>
      </c>
      <c r="D261" s="47" t="s">
        <v>402</v>
      </c>
      <c r="E261" s="46" t="s">
        <v>403</v>
      </c>
      <c r="F261" s="45" t="s">
        <v>90</v>
      </c>
      <c r="G261" s="64">
        <v>3</v>
      </c>
      <c r="H261" s="123">
        <v>69138</v>
      </c>
      <c r="I261" s="79">
        <v>207414</v>
      </c>
      <c r="J261" s="12"/>
      <c r="K261" s="4"/>
      <c r="M261" s="50"/>
      <c r="N261" s="50"/>
      <c r="O261" s="50"/>
    </row>
    <row r="262" spans="1:15" ht="27.6" x14ac:dyDescent="0.3">
      <c r="A262" s="4"/>
      <c r="B262" s="16"/>
      <c r="C262" s="78" t="s">
        <v>1547</v>
      </c>
      <c r="D262" s="47" t="s">
        <v>312</v>
      </c>
      <c r="E262" s="46" t="s">
        <v>313</v>
      </c>
      <c r="F262" s="45" t="s">
        <v>90</v>
      </c>
      <c r="G262" s="64">
        <v>14</v>
      </c>
      <c r="H262" s="123">
        <v>213563</v>
      </c>
      <c r="I262" s="79">
        <v>2989882</v>
      </c>
      <c r="J262" s="12"/>
      <c r="K262" s="4"/>
      <c r="M262" s="50"/>
      <c r="N262" s="50"/>
      <c r="O262" s="50"/>
    </row>
    <row r="263" spans="1:15" ht="27.6" x14ac:dyDescent="0.3">
      <c r="A263" s="4"/>
      <c r="B263" s="16"/>
      <c r="C263" s="78" t="s">
        <v>1548</v>
      </c>
      <c r="D263" s="47" t="s">
        <v>337</v>
      </c>
      <c r="E263" s="46" t="s">
        <v>338</v>
      </c>
      <c r="F263" s="45" t="s">
        <v>168</v>
      </c>
      <c r="G263" s="64">
        <v>20</v>
      </c>
      <c r="H263" s="123">
        <v>99191</v>
      </c>
      <c r="I263" s="79">
        <v>1983820</v>
      </c>
      <c r="J263" s="12"/>
      <c r="K263" s="4"/>
      <c r="M263" s="50"/>
      <c r="N263" s="50"/>
      <c r="O263" s="50"/>
    </row>
    <row r="264" spans="1:15" ht="41.4" x14ac:dyDescent="0.3">
      <c r="A264" s="4"/>
      <c r="B264" s="16"/>
      <c r="C264" s="78" t="s">
        <v>1549</v>
      </c>
      <c r="D264" s="47" t="s">
        <v>341</v>
      </c>
      <c r="E264" s="46" t="s">
        <v>342</v>
      </c>
      <c r="F264" s="45" t="s">
        <v>168</v>
      </c>
      <c r="G264" s="64">
        <v>65</v>
      </c>
      <c r="H264" s="123">
        <v>144449</v>
      </c>
      <c r="I264" s="79">
        <v>9389185</v>
      </c>
      <c r="J264" s="12"/>
      <c r="K264" s="4"/>
      <c r="M264" s="50"/>
      <c r="N264" s="50"/>
      <c r="O264" s="50"/>
    </row>
    <row r="265" spans="1:15" ht="27.6" x14ac:dyDescent="0.3">
      <c r="A265" s="4"/>
      <c r="B265" s="16"/>
      <c r="C265" s="78" t="s">
        <v>1550</v>
      </c>
      <c r="D265" s="47" t="s">
        <v>351</v>
      </c>
      <c r="E265" s="46" t="s">
        <v>352</v>
      </c>
      <c r="F265" s="45" t="s">
        <v>168</v>
      </c>
      <c r="G265" s="64">
        <v>120</v>
      </c>
      <c r="H265" s="123">
        <v>276709</v>
      </c>
      <c r="I265" s="79">
        <v>33205080</v>
      </c>
      <c r="J265" s="12"/>
      <c r="K265" s="4"/>
      <c r="M265" s="50"/>
      <c r="N265" s="50"/>
      <c r="O265" s="50"/>
    </row>
    <row r="266" spans="1:15" ht="27.6" x14ac:dyDescent="0.3">
      <c r="A266" s="4"/>
      <c r="B266" s="16"/>
      <c r="C266" s="78" t="s">
        <v>1551</v>
      </c>
      <c r="D266" s="47" t="s">
        <v>359</v>
      </c>
      <c r="E266" s="46" t="s">
        <v>360</v>
      </c>
      <c r="F266" s="45" t="s">
        <v>90</v>
      </c>
      <c r="G266" s="64">
        <v>9</v>
      </c>
      <c r="H266" s="123">
        <v>65111</v>
      </c>
      <c r="I266" s="79">
        <v>585999</v>
      </c>
      <c r="J266" s="12"/>
      <c r="K266" s="4"/>
      <c r="M266" s="50"/>
      <c r="N266" s="50"/>
      <c r="O266" s="50"/>
    </row>
    <row r="267" spans="1:15" ht="27.6" x14ac:dyDescent="0.3">
      <c r="A267" s="4"/>
      <c r="B267" s="16"/>
      <c r="C267" s="78" t="s">
        <v>1552</v>
      </c>
      <c r="D267" s="47" t="s">
        <v>369</v>
      </c>
      <c r="E267" s="46" t="s">
        <v>370</v>
      </c>
      <c r="F267" s="45" t="s">
        <v>90</v>
      </c>
      <c r="G267" s="64">
        <v>1</v>
      </c>
      <c r="H267" s="123">
        <v>3371350</v>
      </c>
      <c r="I267" s="79">
        <v>3371350</v>
      </c>
      <c r="J267" s="12"/>
      <c r="K267" s="4"/>
      <c r="M267" s="50"/>
      <c r="N267" s="50"/>
      <c r="O267" s="50"/>
    </row>
    <row r="268" spans="1:15" ht="27.6" x14ac:dyDescent="0.3">
      <c r="A268" s="4"/>
      <c r="B268" s="16"/>
      <c r="C268" s="78" t="s">
        <v>1553</v>
      </c>
      <c r="D268" s="47" t="s">
        <v>371</v>
      </c>
      <c r="E268" s="46" t="s">
        <v>372</v>
      </c>
      <c r="F268" s="45" t="s">
        <v>168</v>
      </c>
      <c r="G268" s="64">
        <v>125</v>
      </c>
      <c r="H268" s="123">
        <v>176882</v>
      </c>
      <c r="I268" s="79">
        <v>22110250</v>
      </c>
      <c r="J268" s="12"/>
      <c r="K268" s="4"/>
      <c r="M268" s="50"/>
      <c r="N268" s="50"/>
      <c r="O268" s="50"/>
    </row>
    <row r="269" spans="1:15" ht="15.6" x14ac:dyDescent="0.3">
      <c r="A269" s="4"/>
      <c r="B269" s="16"/>
      <c r="C269" s="78" t="s">
        <v>1554</v>
      </c>
      <c r="D269" s="47" t="s">
        <v>390</v>
      </c>
      <c r="E269" s="46" t="s">
        <v>391</v>
      </c>
      <c r="F269" s="45" t="s">
        <v>168</v>
      </c>
      <c r="G269" s="64">
        <v>95</v>
      </c>
      <c r="H269" s="123">
        <v>56167</v>
      </c>
      <c r="I269" s="79">
        <v>5335865</v>
      </c>
      <c r="J269" s="12"/>
      <c r="K269" s="4"/>
      <c r="M269" s="50"/>
      <c r="N269" s="50"/>
      <c r="O269" s="50"/>
    </row>
    <row r="270" spans="1:15" ht="15.6" x14ac:dyDescent="0.3">
      <c r="A270" s="4"/>
      <c r="B270" s="16"/>
      <c r="C270" s="78" t="s">
        <v>1555</v>
      </c>
      <c r="D270" s="47" t="s">
        <v>392</v>
      </c>
      <c r="E270" s="46" t="s">
        <v>393</v>
      </c>
      <c r="F270" s="45" t="s">
        <v>168</v>
      </c>
      <c r="G270" s="64">
        <v>70</v>
      </c>
      <c r="H270" s="123">
        <v>131490</v>
      </c>
      <c r="I270" s="79">
        <v>9204300</v>
      </c>
      <c r="J270" s="12"/>
      <c r="K270" s="4"/>
      <c r="M270" s="50"/>
      <c r="N270" s="50"/>
      <c r="O270" s="50"/>
    </row>
    <row r="271" spans="1:15" ht="15.6" x14ac:dyDescent="0.3">
      <c r="A271" s="4"/>
      <c r="B271" s="16"/>
      <c r="C271" s="78" t="s">
        <v>1556</v>
      </c>
      <c r="D271" s="47" t="s">
        <v>394</v>
      </c>
      <c r="E271" s="46" t="s">
        <v>395</v>
      </c>
      <c r="F271" s="45" t="s">
        <v>168</v>
      </c>
      <c r="G271" s="64">
        <v>85</v>
      </c>
      <c r="H271" s="123">
        <v>259247</v>
      </c>
      <c r="I271" s="79">
        <v>22035995</v>
      </c>
      <c r="J271" s="12"/>
      <c r="K271" s="4"/>
      <c r="M271" s="50"/>
      <c r="N271" s="50"/>
      <c r="O271" s="50"/>
    </row>
    <row r="272" spans="1:15" ht="27.6" x14ac:dyDescent="0.3">
      <c r="A272" s="4"/>
      <c r="B272" s="16"/>
      <c r="C272" s="78" t="s">
        <v>1557</v>
      </c>
      <c r="D272" s="47" t="s">
        <v>1152</v>
      </c>
      <c r="E272" s="46" t="s">
        <v>1153</v>
      </c>
      <c r="F272" s="45" t="s">
        <v>168</v>
      </c>
      <c r="G272" s="64">
        <v>60</v>
      </c>
      <c r="H272" s="123">
        <v>177706</v>
      </c>
      <c r="I272" s="79">
        <v>10662360</v>
      </c>
      <c r="J272" s="12"/>
      <c r="K272" s="4"/>
      <c r="M272" s="50"/>
      <c r="N272" s="50"/>
      <c r="O272" s="50"/>
    </row>
    <row r="273" spans="1:15" ht="15.6" x14ac:dyDescent="0.3">
      <c r="A273" s="4"/>
      <c r="B273" s="16"/>
      <c r="C273" s="71"/>
      <c r="D273" s="72"/>
      <c r="E273" s="73" t="s">
        <v>1558</v>
      </c>
      <c r="F273" s="74"/>
      <c r="G273" s="75"/>
      <c r="H273" s="76"/>
      <c r="I273" s="77"/>
      <c r="J273" s="12"/>
      <c r="K273" s="4"/>
      <c r="M273" s="48"/>
      <c r="N273" s="49"/>
      <c r="O273" s="48"/>
    </row>
    <row r="274" spans="1:15" ht="27.6" x14ac:dyDescent="0.3">
      <c r="A274" s="4"/>
      <c r="B274" s="16"/>
      <c r="C274" s="78" t="s">
        <v>1559</v>
      </c>
      <c r="D274" s="47" t="s">
        <v>585</v>
      </c>
      <c r="E274" s="46" t="s">
        <v>586</v>
      </c>
      <c r="F274" s="45" t="s">
        <v>168</v>
      </c>
      <c r="G274" s="64">
        <v>84</v>
      </c>
      <c r="H274" s="123">
        <v>31166</v>
      </c>
      <c r="I274" s="79">
        <v>2617944</v>
      </c>
      <c r="J274" s="12"/>
      <c r="K274" s="4"/>
      <c r="M274" s="50"/>
      <c r="N274" s="50"/>
      <c r="O274" s="50"/>
    </row>
    <row r="275" spans="1:15" ht="27.6" x14ac:dyDescent="0.3">
      <c r="A275" s="4"/>
      <c r="B275" s="16"/>
      <c r="C275" s="78" t="s">
        <v>1560</v>
      </c>
      <c r="D275" s="47" t="s">
        <v>583</v>
      </c>
      <c r="E275" s="46" t="s">
        <v>584</v>
      </c>
      <c r="F275" s="45" t="s">
        <v>168</v>
      </c>
      <c r="G275" s="64">
        <v>85</v>
      </c>
      <c r="H275" s="123">
        <v>23831</v>
      </c>
      <c r="I275" s="79">
        <v>2025635</v>
      </c>
      <c r="J275" s="12"/>
      <c r="K275" s="4"/>
      <c r="M275" s="50"/>
      <c r="N275" s="50"/>
      <c r="O275" s="50"/>
    </row>
    <row r="276" spans="1:15" ht="27.6" x14ac:dyDescent="0.3">
      <c r="A276" s="4"/>
      <c r="B276" s="16"/>
      <c r="C276" s="78" t="s">
        <v>1561</v>
      </c>
      <c r="D276" s="47" t="s">
        <v>573</v>
      </c>
      <c r="E276" s="46" t="s">
        <v>574</v>
      </c>
      <c r="F276" s="45" t="s">
        <v>90</v>
      </c>
      <c r="G276" s="64">
        <v>24</v>
      </c>
      <c r="H276" s="123">
        <v>95471</v>
      </c>
      <c r="I276" s="79">
        <v>2291304</v>
      </c>
      <c r="J276" s="12"/>
      <c r="K276" s="4"/>
      <c r="M276" s="50"/>
      <c r="N276" s="50"/>
      <c r="O276" s="50"/>
    </row>
    <row r="277" spans="1:15" ht="15.6" x14ac:dyDescent="0.3">
      <c r="A277" s="4"/>
      <c r="B277" s="16"/>
      <c r="C277" s="78" t="s">
        <v>1562</v>
      </c>
      <c r="D277" s="47" t="s">
        <v>555</v>
      </c>
      <c r="E277" s="46" t="s">
        <v>556</v>
      </c>
      <c r="F277" s="45" t="s">
        <v>90</v>
      </c>
      <c r="G277" s="64">
        <v>9</v>
      </c>
      <c r="H277" s="123">
        <v>199597</v>
      </c>
      <c r="I277" s="79">
        <v>1796373</v>
      </c>
      <c r="J277" s="12"/>
      <c r="K277" s="4"/>
      <c r="M277" s="50"/>
      <c r="N277" s="50"/>
      <c r="O277" s="50"/>
    </row>
    <row r="278" spans="1:15" ht="15.6" x14ac:dyDescent="0.3">
      <c r="A278" s="4"/>
      <c r="B278" s="16"/>
      <c r="C278" s="78" t="s">
        <v>1563</v>
      </c>
      <c r="D278" s="47" t="s">
        <v>617</v>
      </c>
      <c r="E278" s="46" t="s">
        <v>618</v>
      </c>
      <c r="F278" s="45" t="s">
        <v>90</v>
      </c>
      <c r="G278" s="64">
        <v>9</v>
      </c>
      <c r="H278" s="123">
        <v>45523</v>
      </c>
      <c r="I278" s="79">
        <v>409707</v>
      </c>
      <c r="J278" s="12"/>
      <c r="K278" s="4"/>
      <c r="M278" s="50"/>
      <c r="N278" s="50"/>
      <c r="O278" s="50"/>
    </row>
    <row r="279" spans="1:15" ht="15.6" x14ac:dyDescent="0.3">
      <c r="A279" s="4"/>
      <c r="B279" s="16"/>
      <c r="C279" s="78" t="s">
        <v>1564</v>
      </c>
      <c r="D279" s="47" t="s">
        <v>597</v>
      </c>
      <c r="E279" s="46" t="s">
        <v>598</v>
      </c>
      <c r="F279" s="45" t="s">
        <v>90</v>
      </c>
      <c r="G279" s="64">
        <v>1</v>
      </c>
      <c r="H279" s="123">
        <v>1424093</v>
      </c>
      <c r="I279" s="79">
        <v>1424093</v>
      </c>
      <c r="J279" s="12"/>
      <c r="K279" s="4"/>
      <c r="M279" s="50"/>
      <c r="N279" s="50"/>
      <c r="O279" s="50"/>
    </row>
    <row r="280" spans="1:15" ht="15.6" x14ac:dyDescent="0.3">
      <c r="A280" s="4"/>
      <c r="B280" s="16"/>
      <c r="C280" s="78" t="s">
        <v>1565</v>
      </c>
      <c r="D280" s="47" t="s">
        <v>613</v>
      </c>
      <c r="E280" s="46" t="s">
        <v>614</v>
      </c>
      <c r="F280" s="45" t="s">
        <v>90</v>
      </c>
      <c r="G280" s="64">
        <v>1</v>
      </c>
      <c r="H280" s="123">
        <v>249127</v>
      </c>
      <c r="I280" s="79">
        <v>249127</v>
      </c>
      <c r="J280" s="12"/>
      <c r="K280" s="4"/>
      <c r="M280" s="50"/>
      <c r="N280" s="50"/>
      <c r="O280" s="50"/>
    </row>
    <row r="281" spans="1:15" ht="15.6" x14ac:dyDescent="0.3">
      <c r="A281" s="4"/>
      <c r="B281" s="16"/>
      <c r="C281" s="78" t="s">
        <v>1566</v>
      </c>
      <c r="D281" s="47" t="s">
        <v>569</v>
      </c>
      <c r="E281" s="46" t="s">
        <v>570</v>
      </c>
      <c r="F281" s="45" t="s">
        <v>90</v>
      </c>
      <c r="G281" s="64">
        <v>1</v>
      </c>
      <c r="H281" s="123">
        <v>152612</v>
      </c>
      <c r="I281" s="79">
        <v>152612</v>
      </c>
      <c r="J281" s="12"/>
      <c r="K281" s="4"/>
      <c r="M281" s="50"/>
      <c r="N281" s="50"/>
      <c r="O281" s="50"/>
    </row>
    <row r="282" spans="1:15" ht="15.6" x14ac:dyDescent="0.3">
      <c r="A282" s="4"/>
      <c r="B282" s="16"/>
      <c r="C282" s="71"/>
      <c r="D282" s="72"/>
      <c r="E282" s="73" t="s">
        <v>1567</v>
      </c>
      <c r="F282" s="74"/>
      <c r="G282" s="75"/>
      <c r="H282" s="76"/>
      <c r="I282" s="77"/>
      <c r="J282" s="12"/>
      <c r="K282" s="4"/>
      <c r="M282" s="48"/>
      <c r="N282" s="49"/>
      <c r="O282" s="48"/>
    </row>
    <row r="283" spans="1:15" ht="27.6" x14ac:dyDescent="0.3">
      <c r="A283" s="4"/>
      <c r="B283" s="16"/>
      <c r="C283" s="78" t="s">
        <v>1568</v>
      </c>
      <c r="D283" s="47" t="s">
        <v>591</v>
      </c>
      <c r="E283" s="46" t="s">
        <v>592</v>
      </c>
      <c r="F283" s="45" t="s">
        <v>168</v>
      </c>
      <c r="G283" s="64">
        <v>60</v>
      </c>
      <c r="H283" s="123">
        <v>169076</v>
      </c>
      <c r="I283" s="79">
        <v>10144560</v>
      </c>
      <c r="J283" s="12"/>
      <c r="K283" s="4"/>
      <c r="M283" s="50"/>
      <c r="N283" s="50"/>
      <c r="O283" s="50"/>
    </row>
    <row r="284" spans="1:15" ht="27.6" x14ac:dyDescent="0.3">
      <c r="A284" s="4"/>
      <c r="B284" s="16"/>
      <c r="C284" s="78" t="s">
        <v>1569</v>
      </c>
      <c r="D284" s="47" t="s">
        <v>601</v>
      </c>
      <c r="E284" s="46" t="s">
        <v>602</v>
      </c>
      <c r="F284" s="45" t="s">
        <v>90</v>
      </c>
      <c r="G284" s="64">
        <v>4</v>
      </c>
      <c r="H284" s="123">
        <v>3951986</v>
      </c>
      <c r="I284" s="79">
        <v>15807944</v>
      </c>
      <c r="J284" s="12"/>
      <c r="K284" s="4"/>
      <c r="M284" s="50"/>
      <c r="N284" s="50"/>
      <c r="O284" s="50"/>
    </row>
    <row r="285" spans="1:15" ht="15.6" x14ac:dyDescent="0.3">
      <c r="A285" s="4"/>
      <c r="B285" s="16"/>
      <c r="C285" s="78" t="s">
        <v>1570</v>
      </c>
      <c r="D285" s="47" t="s">
        <v>623</v>
      </c>
      <c r="E285" s="46" t="s">
        <v>624</v>
      </c>
      <c r="F285" s="45" t="s">
        <v>90</v>
      </c>
      <c r="G285" s="64">
        <v>1</v>
      </c>
      <c r="H285" s="123">
        <v>1720330</v>
      </c>
      <c r="I285" s="79">
        <v>1720330</v>
      </c>
      <c r="J285" s="12"/>
      <c r="K285" s="4"/>
      <c r="M285" s="50"/>
      <c r="N285" s="50"/>
      <c r="O285" s="50"/>
    </row>
    <row r="286" spans="1:15" ht="30" customHeight="1" x14ac:dyDescent="0.3">
      <c r="A286" s="4"/>
      <c r="B286" s="16"/>
      <c r="C286" s="80"/>
      <c r="D286" s="80"/>
      <c r="E286" s="80"/>
      <c r="F286" s="80"/>
      <c r="G286" s="81"/>
      <c r="H286" s="124" t="s">
        <v>44</v>
      </c>
      <c r="I286" s="82">
        <v>210969200</v>
      </c>
      <c r="J286" s="12"/>
      <c r="K286" s="4"/>
    </row>
    <row r="287" spans="1:15" ht="15.6" x14ac:dyDescent="0.3">
      <c r="A287" s="4"/>
      <c r="B287" s="16"/>
      <c r="C287" s="71"/>
      <c r="D287" s="72"/>
      <c r="E287" s="73" t="s">
        <v>1571</v>
      </c>
      <c r="F287" s="74"/>
      <c r="G287" s="75"/>
      <c r="H287" s="76"/>
      <c r="I287" s="77"/>
      <c r="J287" s="12"/>
      <c r="K287" s="4"/>
      <c r="M287" s="48"/>
      <c r="N287" s="49"/>
      <c r="O287" s="48"/>
    </row>
    <row r="288" spans="1:15" ht="15.6" x14ac:dyDescent="0.3">
      <c r="A288" s="4"/>
      <c r="B288" s="16"/>
      <c r="C288" s="71"/>
      <c r="D288" s="72"/>
      <c r="E288" s="73" t="s">
        <v>1572</v>
      </c>
      <c r="F288" s="74"/>
      <c r="G288" s="75"/>
      <c r="H288" s="76"/>
      <c r="I288" s="77"/>
      <c r="J288" s="12"/>
      <c r="K288" s="4"/>
      <c r="M288" s="48"/>
      <c r="N288" s="49"/>
      <c r="O288" s="48"/>
    </row>
    <row r="289" spans="1:15" ht="15.6" x14ac:dyDescent="0.3">
      <c r="A289" s="4"/>
      <c r="B289" s="16"/>
      <c r="C289" s="78" t="s">
        <v>1573</v>
      </c>
      <c r="D289" s="47" t="s">
        <v>141</v>
      </c>
      <c r="E289" s="46" t="s">
        <v>142</v>
      </c>
      <c r="F289" s="45" t="s">
        <v>132</v>
      </c>
      <c r="G289" s="64">
        <v>1500</v>
      </c>
      <c r="H289" s="123">
        <v>2765</v>
      </c>
      <c r="I289" s="79">
        <v>4147500</v>
      </c>
      <c r="J289" s="12"/>
      <c r="K289" s="4"/>
      <c r="M289" s="50"/>
      <c r="N289" s="50"/>
      <c r="O289" s="50"/>
    </row>
    <row r="290" spans="1:15" ht="15.6" x14ac:dyDescent="0.3">
      <c r="A290" s="4"/>
      <c r="B290" s="16"/>
      <c r="C290" s="78" t="s">
        <v>1574</v>
      </c>
      <c r="D290" s="47" t="s">
        <v>216</v>
      </c>
      <c r="E290" s="46" t="s">
        <v>217</v>
      </c>
      <c r="F290" s="45" t="s">
        <v>93</v>
      </c>
      <c r="G290" s="64">
        <v>150</v>
      </c>
      <c r="H290" s="123">
        <v>43953</v>
      </c>
      <c r="I290" s="79">
        <v>6592950</v>
      </c>
      <c r="J290" s="12"/>
      <c r="K290" s="4"/>
      <c r="M290" s="50"/>
      <c r="N290" s="50"/>
      <c r="O290" s="50"/>
    </row>
    <row r="291" spans="1:15" ht="34.200000000000003" customHeight="1" x14ac:dyDescent="0.3">
      <c r="A291" s="4"/>
      <c r="B291" s="16"/>
      <c r="C291" s="78" t="s">
        <v>1575</v>
      </c>
      <c r="D291" s="47" t="s">
        <v>226</v>
      </c>
      <c r="E291" s="46" t="s">
        <v>227</v>
      </c>
      <c r="F291" s="45" t="s">
        <v>221</v>
      </c>
      <c r="G291" s="64">
        <v>1200</v>
      </c>
      <c r="H291" s="123">
        <v>59940</v>
      </c>
      <c r="I291" s="79">
        <v>71928000</v>
      </c>
      <c r="J291" s="12"/>
      <c r="K291" s="4"/>
      <c r="M291" s="50"/>
      <c r="N291" s="50"/>
      <c r="O291" s="50"/>
    </row>
    <row r="292" spans="1:15" ht="15.6" x14ac:dyDescent="0.3">
      <c r="A292" s="4"/>
      <c r="B292" s="16"/>
      <c r="C292" s="78" t="s">
        <v>1576</v>
      </c>
      <c r="D292" s="47" t="s">
        <v>1205</v>
      </c>
      <c r="E292" s="46" t="s">
        <v>1206</v>
      </c>
      <c r="F292" s="45" t="s">
        <v>93</v>
      </c>
      <c r="G292" s="64">
        <v>103</v>
      </c>
      <c r="H292" s="123">
        <v>170069</v>
      </c>
      <c r="I292" s="79">
        <v>17517107</v>
      </c>
      <c r="J292" s="12"/>
      <c r="K292" s="4"/>
      <c r="M292" s="50"/>
      <c r="N292" s="50"/>
      <c r="O292" s="50"/>
    </row>
    <row r="293" spans="1:15" ht="32.4" customHeight="1" x14ac:dyDescent="0.3">
      <c r="A293" s="4"/>
      <c r="B293" s="16"/>
      <c r="C293" s="78" t="s">
        <v>1577</v>
      </c>
      <c r="D293" s="47" t="s">
        <v>1245</v>
      </c>
      <c r="E293" s="46" t="s">
        <v>1246</v>
      </c>
      <c r="F293" s="45" t="s">
        <v>132</v>
      </c>
      <c r="G293" s="64">
        <v>500</v>
      </c>
      <c r="H293" s="123">
        <v>165534</v>
      </c>
      <c r="I293" s="79">
        <v>82767000</v>
      </c>
      <c r="J293" s="12"/>
      <c r="K293" s="4"/>
      <c r="M293" s="50"/>
      <c r="N293" s="50"/>
      <c r="O293" s="50"/>
    </row>
    <row r="294" spans="1:15" ht="27.6" x14ac:dyDescent="0.3">
      <c r="A294" s="4"/>
      <c r="B294" s="16"/>
      <c r="C294" s="78" t="s">
        <v>1578</v>
      </c>
      <c r="D294" s="47" t="s">
        <v>1269</v>
      </c>
      <c r="E294" s="46" t="s">
        <v>1270</v>
      </c>
      <c r="F294" s="45" t="s">
        <v>132</v>
      </c>
      <c r="G294" s="64">
        <v>1150</v>
      </c>
      <c r="H294" s="123">
        <v>15278</v>
      </c>
      <c r="I294" s="79">
        <v>17569700</v>
      </c>
      <c r="J294" s="12"/>
      <c r="K294" s="4"/>
      <c r="M294" s="50"/>
      <c r="N294" s="50"/>
      <c r="O294" s="50"/>
    </row>
    <row r="295" spans="1:15" ht="15.6" x14ac:dyDescent="0.3">
      <c r="A295" s="4"/>
      <c r="B295" s="16"/>
      <c r="C295" s="78" t="s">
        <v>1579</v>
      </c>
      <c r="D295" s="47" t="s">
        <v>1243</v>
      </c>
      <c r="E295" s="46" t="s">
        <v>1244</v>
      </c>
      <c r="F295" s="45" t="s">
        <v>168</v>
      </c>
      <c r="G295" s="64">
        <v>400</v>
      </c>
      <c r="H295" s="123">
        <v>12803</v>
      </c>
      <c r="I295" s="79">
        <v>5121200</v>
      </c>
      <c r="J295" s="12"/>
      <c r="K295" s="4"/>
      <c r="M295" s="50"/>
      <c r="N295" s="50"/>
      <c r="O295" s="50"/>
    </row>
    <row r="296" spans="1:15" ht="15.6" x14ac:dyDescent="0.3">
      <c r="A296" s="4"/>
      <c r="B296" s="16"/>
      <c r="C296" s="78" t="s">
        <v>1580</v>
      </c>
      <c r="D296" s="47" t="s">
        <v>418</v>
      </c>
      <c r="E296" s="46" t="s">
        <v>419</v>
      </c>
      <c r="F296" s="45" t="s">
        <v>132</v>
      </c>
      <c r="G296" s="64">
        <v>250</v>
      </c>
      <c r="H296" s="123">
        <v>162617</v>
      </c>
      <c r="I296" s="79">
        <v>40654250</v>
      </c>
      <c r="J296" s="12"/>
      <c r="K296" s="4"/>
      <c r="M296" s="50"/>
      <c r="N296" s="50"/>
      <c r="O296" s="50"/>
    </row>
    <row r="297" spans="1:15" ht="27.6" x14ac:dyDescent="0.3">
      <c r="A297" s="4"/>
      <c r="B297" s="16"/>
      <c r="C297" s="78" t="s">
        <v>1581</v>
      </c>
      <c r="D297" s="47" t="s">
        <v>1177</v>
      </c>
      <c r="E297" s="46" t="s">
        <v>1178</v>
      </c>
      <c r="F297" s="45" t="s">
        <v>132</v>
      </c>
      <c r="G297" s="64">
        <v>400</v>
      </c>
      <c r="H297" s="123">
        <v>291259</v>
      </c>
      <c r="I297" s="79">
        <v>116503600</v>
      </c>
      <c r="J297" s="12"/>
      <c r="K297" s="4"/>
      <c r="M297" s="50"/>
      <c r="N297" s="50"/>
      <c r="O297" s="50"/>
    </row>
    <row r="298" spans="1:15" ht="27.6" x14ac:dyDescent="0.3">
      <c r="A298" s="4"/>
      <c r="B298" s="16"/>
      <c r="C298" s="78" t="s">
        <v>1582</v>
      </c>
      <c r="D298" s="47" t="s">
        <v>1189</v>
      </c>
      <c r="E298" s="46" t="s">
        <v>1190</v>
      </c>
      <c r="F298" s="45" t="s">
        <v>168</v>
      </c>
      <c r="G298" s="64">
        <v>400</v>
      </c>
      <c r="H298" s="123">
        <v>80273</v>
      </c>
      <c r="I298" s="79">
        <v>32109200</v>
      </c>
      <c r="J298" s="12"/>
      <c r="K298" s="4"/>
      <c r="M298" s="50"/>
      <c r="N298" s="50"/>
      <c r="O298" s="50"/>
    </row>
    <row r="299" spans="1:15" ht="15.6" x14ac:dyDescent="0.3">
      <c r="A299" s="4"/>
      <c r="B299" s="16"/>
      <c r="C299" s="78" t="s">
        <v>1583</v>
      </c>
      <c r="D299" s="47" t="s">
        <v>495</v>
      </c>
      <c r="E299" s="46" t="s">
        <v>496</v>
      </c>
      <c r="F299" s="45" t="s">
        <v>132</v>
      </c>
      <c r="G299" s="64">
        <v>400</v>
      </c>
      <c r="H299" s="123">
        <v>8838</v>
      </c>
      <c r="I299" s="79">
        <v>3535200</v>
      </c>
      <c r="J299" s="12"/>
      <c r="K299" s="4"/>
      <c r="M299" s="50"/>
      <c r="N299" s="50"/>
      <c r="O299" s="50"/>
    </row>
    <row r="300" spans="1:15" ht="15.6" x14ac:dyDescent="0.3">
      <c r="A300" s="4"/>
      <c r="B300" s="16"/>
      <c r="C300" s="78" t="s">
        <v>1584</v>
      </c>
      <c r="D300" s="47" t="s">
        <v>1313</v>
      </c>
      <c r="E300" s="46" t="s">
        <v>1314</v>
      </c>
      <c r="F300" s="45" t="s">
        <v>90</v>
      </c>
      <c r="G300" s="64">
        <v>4</v>
      </c>
      <c r="H300" s="123">
        <v>6156628</v>
      </c>
      <c r="I300" s="79">
        <v>24626512</v>
      </c>
      <c r="J300" s="12"/>
      <c r="K300" s="4"/>
      <c r="M300" s="50"/>
      <c r="N300" s="50"/>
      <c r="O300" s="50"/>
    </row>
    <row r="301" spans="1:15" ht="27.6" x14ac:dyDescent="0.3">
      <c r="A301" s="4"/>
      <c r="B301" s="16"/>
      <c r="C301" s="78" t="s">
        <v>1585</v>
      </c>
      <c r="D301" s="47" t="s">
        <v>1317</v>
      </c>
      <c r="E301" s="46" t="s">
        <v>1318</v>
      </c>
      <c r="F301" s="45" t="s">
        <v>90</v>
      </c>
      <c r="G301" s="64">
        <v>2</v>
      </c>
      <c r="H301" s="123">
        <v>36462623</v>
      </c>
      <c r="I301" s="79">
        <v>72925246</v>
      </c>
      <c r="J301" s="12"/>
      <c r="K301" s="4"/>
      <c r="M301" s="50"/>
      <c r="N301" s="50"/>
      <c r="O301" s="50"/>
    </row>
    <row r="302" spans="1:15" ht="27.6" x14ac:dyDescent="0.3">
      <c r="A302" s="4"/>
      <c r="B302" s="16"/>
      <c r="C302" s="78" t="s">
        <v>1586</v>
      </c>
      <c r="D302" s="47" t="s">
        <v>1146</v>
      </c>
      <c r="E302" s="46" t="s">
        <v>1147</v>
      </c>
      <c r="F302" s="45" t="s">
        <v>132</v>
      </c>
      <c r="G302" s="64">
        <v>250</v>
      </c>
      <c r="H302" s="123">
        <v>164708</v>
      </c>
      <c r="I302" s="79">
        <v>41177000</v>
      </c>
      <c r="J302" s="12"/>
      <c r="K302" s="4"/>
      <c r="M302" s="50"/>
      <c r="N302" s="50"/>
      <c r="O302" s="50"/>
    </row>
    <row r="303" spans="1:15" ht="15.6" x14ac:dyDescent="0.3">
      <c r="A303" s="4"/>
      <c r="B303" s="16"/>
      <c r="C303" s="78" t="s">
        <v>1587</v>
      </c>
      <c r="D303" s="47" t="s">
        <v>35</v>
      </c>
      <c r="E303" s="46" t="s">
        <v>1141</v>
      </c>
      <c r="F303" s="45" t="s">
        <v>132</v>
      </c>
      <c r="G303" s="64">
        <v>600</v>
      </c>
      <c r="H303" s="123">
        <v>27961</v>
      </c>
      <c r="I303" s="79">
        <v>16776600</v>
      </c>
      <c r="J303" s="12"/>
      <c r="K303" s="4"/>
      <c r="M303" s="50"/>
      <c r="N303" s="50"/>
      <c r="O303" s="50"/>
    </row>
    <row r="304" spans="1:15" ht="27.6" x14ac:dyDescent="0.3">
      <c r="A304" s="4"/>
      <c r="B304" s="16"/>
      <c r="C304" s="78" t="s">
        <v>1588</v>
      </c>
      <c r="D304" s="47" t="s">
        <v>1173</v>
      </c>
      <c r="E304" s="46" t="s">
        <v>2110</v>
      </c>
      <c r="F304" s="45" t="s">
        <v>267</v>
      </c>
      <c r="G304" s="64">
        <v>50</v>
      </c>
      <c r="H304" s="123">
        <v>252144</v>
      </c>
      <c r="I304" s="79">
        <v>12607200</v>
      </c>
      <c r="J304" s="12"/>
      <c r="K304" s="4"/>
      <c r="M304" s="50"/>
      <c r="N304" s="50"/>
      <c r="O304" s="50"/>
    </row>
    <row r="305" spans="1:15" ht="15.6" x14ac:dyDescent="0.3">
      <c r="A305" s="4"/>
      <c r="B305" s="16"/>
      <c r="C305" s="78" t="s">
        <v>1589</v>
      </c>
      <c r="D305" s="47" t="s">
        <v>1169</v>
      </c>
      <c r="E305" s="46" t="s">
        <v>1170</v>
      </c>
      <c r="F305" s="45" t="s">
        <v>90</v>
      </c>
      <c r="G305" s="64">
        <v>50</v>
      </c>
      <c r="H305" s="123">
        <v>53249</v>
      </c>
      <c r="I305" s="79">
        <v>2662450</v>
      </c>
      <c r="J305" s="12"/>
      <c r="K305" s="4"/>
      <c r="M305" s="50"/>
      <c r="N305" s="50"/>
      <c r="O305" s="50"/>
    </row>
    <row r="306" spans="1:15" ht="41.4" x14ac:dyDescent="0.3">
      <c r="A306" s="4"/>
      <c r="B306" s="16"/>
      <c r="C306" s="78" t="s">
        <v>1590</v>
      </c>
      <c r="D306" s="47" t="s">
        <v>1078</v>
      </c>
      <c r="E306" s="46" t="s">
        <v>1079</v>
      </c>
      <c r="F306" s="45" t="s">
        <v>168</v>
      </c>
      <c r="G306" s="64">
        <v>350</v>
      </c>
      <c r="H306" s="123">
        <v>354817</v>
      </c>
      <c r="I306" s="79">
        <v>124185950</v>
      </c>
      <c r="J306" s="12"/>
      <c r="K306" s="4"/>
      <c r="M306" s="50"/>
      <c r="N306" s="50"/>
      <c r="O306" s="50"/>
    </row>
    <row r="307" spans="1:15" ht="55.2" x14ac:dyDescent="0.3">
      <c r="A307" s="4"/>
      <c r="B307" s="16"/>
      <c r="C307" s="78" t="s">
        <v>1590</v>
      </c>
      <c r="D307" s="47" t="s">
        <v>1285</v>
      </c>
      <c r="E307" s="46" t="s">
        <v>1286</v>
      </c>
      <c r="F307" s="45" t="s">
        <v>126</v>
      </c>
      <c r="G307" s="64">
        <v>1</v>
      </c>
      <c r="H307" s="123">
        <v>12316489</v>
      </c>
      <c r="I307" s="79">
        <v>12316489</v>
      </c>
      <c r="J307" s="12"/>
      <c r="K307" s="4"/>
      <c r="M307" s="50"/>
      <c r="N307" s="50"/>
      <c r="O307" s="50"/>
    </row>
    <row r="308" spans="1:15" ht="41.4" x14ac:dyDescent="0.3">
      <c r="A308" s="4"/>
      <c r="B308" s="16"/>
      <c r="C308" s="78" t="s">
        <v>1591</v>
      </c>
      <c r="D308" s="47" t="s">
        <v>1293</v>
      </c>
      <c r="E308" s="46" t="s">
        <v>1294</v>
      </c>
      <c r="F308" s="45" t="s">
        <v>126</v>
      </c>
      <c r="G308" s="64">
        <v>1</v>
      </c>
      <c r="H308" s="123">
        <v>3433709</v>
      </c>
      <c r="I308" s="79">
        <v>3433709</v>
      </c>
      <c r="J308" s="12"/>
      <c r="K308" s="4"/>
      <c r="M308" s="50"/>
      <c r="N308" s="50"/>
      <c r="O308" s="50"/>
    </row>
    <row r="309" spans="1:15" ht="41.4" x14ac:dyDescent="0.3">
      <c r="A309" s="4"/>
      <c r="B309" s="16"/>
      <c r="C309" s="78" t="s">
        <v>1592</v>
      </c>
      <c r="D309" s="47" t="s">
        <v>1297</v>
      </c>
      <c r="E309" s="46" t="s">
        <v>1298</v>
      </c>
      <c r="F309" s="45" t="s">
        <v>126</v>
      </c>
      <c r="G309" s="64">
        <v>1</v>
      </c>
      <c r="H309" s="123">
        <v>3433709</v>
      </c>
      <c r="I309" s="79">
        <v>3433709</v>
      </c>
      <c r="J309" s="12"/>
      <c r="K309" s="4"/>
      <c r="M309" s="50"/>
      <c r="N309" s="50"/>
      <c r="O309" s="50"/>
    </row>
    <row r="310" spans="1:15" ht="41.4" x14ac:dyDescent="0.3">
      <c r="A310" s="4"/>
      <c r="B310" s="16"/>
      <c r="C310" s="78" t="s">
        <v>1593</v>
      </c>
      <c r="D310" s="47" t="s">
        <v>1301</v>
      </c>
      <c r="E310" s="46" t="s">
        <v>1302</v>
      </c>
      <c r="F310" s="45" t="s">
        <v>126</v>
      </c>
      <c r="G310" s="64">
        <v>1</v>
      </c>
      <c r="H310" s="123">
        <v>3433709</v>
      </c>
      <c r="I310" s="79">
        <v>3433709</v>
      </c>
      <c r="J310" s="12"/>
      <c r="K310" s="4"/>
      <c r="M310" s="50"/>
      <c r="N310" s="50"/>
      <c r="O310" s="50"/>
    </row>
    <row r="311" spans="1:15" ht="41.4" x14ac:dyDescent="0.3">
      <c r="A311" s="4"/>
      <c r="B311" s="16"/>
      <c r="C311" s="78" t="s">
        <v>1594</v>
      </c>
      <c r="D311" s="47" t="s">
        <v>1305</v>
      </c>
      <c r="E311" s="46" t="s">
        <v>1306</v>
      </c>
      <c r="F311" s="45" t="s">
        <v>126</v>
      </c>
      <c r="G311" s="64">
        <v>1</v>
      </c>
      <c r="H311" s="123">
        <v>3433709</v>
      </c>
      <c r="I311" s="79">
        <v>3433709</v>
      </c>
      <c r="J311" s="12"/>
      <c r="K311" s="4"/>
      <c r="M311" s="50"/>
      <c r="N311" s="50"/>
      <c r="O311" s="50"/>
    </row>
    <row r="312" spans="1:15" ht="41.4" x14ac:dyDescent="0.3">
      <c r="A312" s="4"/>
      <c r="B312" s="16"/>
      <c r="C312" s="78" t="s">
        <v>1595</v>
      </c>
      <c r="D312" s="47" t="s">
        <v>1309</v>
      </c>
      <c r="E312" s="46" t="s">
        <v>1310</v>
      </c>
      <c r="F312" s="45" t="s">
        <v>126</v>
      </c>
      <c r="G312" s="64">
        <v>1</v>
      </c>
      <c r="H312" s="123">
        <v>3433709</v>
      </c>
      <c r="I312" s="79">
        <v>3433709</v>
      </c>
      <c r="J312" s="12"/>
      <c r="K312" s="4"/>
      <c r="M312" s="50"/>
      <c r="N312" s="50"/>
      <c r="O312" s="50"/>
    </row>
    <row r="313" spans="1:15" ht="41.4" x14ac:dyDescent="0.3">
      <c r="A313" s="4"/>
      <c r="B313" s="16"/>
      <c r="C313" s="78" t="s">
        <v>1596</v>
      </c>
      <c r="D313" s="47" t="s">
        <v>1289</v>
      </c>
      <c r="E313" s="46" t="s">
        <v>1290</v>
      </c>
      <c r="F313" s="45" t="s">
        <v>126</v>
      </c>
      <c r="G313" s="64">
        <v>1</v>
      </c>
      <c r="H313" s="123">
        <v>14117494</v>
      </c>
      <c r="I313" s="79">
        <v>14117494</v>
      </c>
      <c r="J313" s="12"/>
      <c r="K313" s="4"/>
      <c r="M313" s="50"/>
      <c r="N313" s="50"/>
      <c r="O313" s="50"/>
    </row>
    <row r="314" spans="1:15" ht="27.6" x14ac:dyDescent="0.3">
      <c r="A314" s="4"/>
      <c r="B314" s="16"/>
      <c r="C314" s="78" t="s">
        <v>1592</v>
      </c>
      <c r="D314" s="47" t="s">
        <v>553</v>
      </c>
      <c r="E314" s="46" t="s">
        <v>554</v>
      </c>
      <c r="F314" s="45" t="s">
        <v>90</v>
      </c>
      <c r="G314" s="64">
        <v>352</v>
      </c>
      <c r="H314" s="123">
        <v>16961</v>
      </c>
      <c r="I314" s="79">
        <v>5970272</v>
      </c>
      <c r="J314" s="12"/>
      <c r="K314" s="4"/>
      <c r="M314" s="50"/>
      <c r="N314" s="50"/>
      <c r="O314" s="50"/>
    </row>
    <row r="315" spans="1:15" ht="15.6" x14ac:dyDescent="0.3">
      <c r="A315" s="4"/>
      <c r="B315" s="16"/>
      <c r="C315" s="71"/>
      <c r="D315" s="72"/>
      <c r="E315" s="73" t="s">
        <v>1597</v>
      </c>
      <c r="F315" s="74"/>
      <c r="G315" s="75"/>
      <c r="H315" s="76"/>
      <c r="I315" s="77"/>
      <c r="J315" s="12"/>
      <c r="K315" s="4"/>
      <c r="M315" s="48"/>
      <c r="N315" s="49"/>
      <c r="O315" s="48"/>
    </row>
    <row r="316" spans="1:15" ht="40.799999999999997" customHeight="1" x14ac:dyDescent="0.3">
      <c r="A316" s="4"/>
      <c r="B316" s="16"/>
      <c r="C316" s="78" t="s">
        <v>1598</v>
      </c>
      <c r="D316" s="47" t="s">
        <v>162</v>
      </c>
      <c r="E316" s="46" t="s">
        <v>163</v>
      </c>
      <c r="F316" s="45" t="s">
        <v>132</v>
      </c>
      <c r="G316" s="64">
        <v>900</v>
      </c>
      <c r="H316" s="123">
        <v>15031</v>
      </c>
      <c r="I316" s="79">
        <v>13527900</v>
      </c>
      <c r="J316" s="12"/>
      <c r="K316" s="4"/>
      <c r="M316" s="50"/>
      <c r="N316" s="50"/>
      <c r="O316" s="50"/>
    </row>
    <row r="317" spans="1:15" ht="40.799999999999997" customHeight="1" x14ac:dyDescent="0.3">
      <c r="A317" s="4"/>
      <c r="B317" s="16"/>
      <c r="C317" s="78" t="s">
        <v>1599</v>
      </c>
      <c r="D317" s="47" t="s">
        <v>216</v>
      </c>
      <c r="E317" s="46" t="s">
        <v>217</v>
      </c>
      <c r="F317" s="45" t="s">
        <v>93</v>
      </c>
      <c r="G317" s="64">
        <v>60</v>
      </c>
      <c r="H317" s="123">
        <v>43953</v>
      </c>
      <c r="I317" s="79">
        <v>2637180</v>
      </c>
      <c r="J317" s="12"/>
      <c r="K317" s="4"/>
      <c r="M317" s="50"/>
      <c r="N317" s="50"/>
      <c r="O317" s="50"/>
    </row>
    <row r="318" spans="1:15" ht="40.799999999999997" customHeight="1" x14ac:dyDescent="0.3">
      <c r="A318" s="4"/>
      <c r="B318" s="16"/>
      <c r="C318" s="78" t="s">
        <v>1600</v>
      </c>
      <c r="D318" s="47" t="s">
        <v>226</v>
      </c>
      <c r="E318" s="46" t="s">
        <v>227</v>
      </c>
      <c r="F318" s="45" t="s">
        <v>221</v>
      </c>
      <c r="G318" s="64">
        <v>78</v>
      </c>
      <c r="H318" s="123">
        <v>59940</v>
      </c>
      <c r="I318" s="79">
        <v>4675320</v>
      </c>
      <c r="J318" s="12"/>
      <c r="K318" s="4"/>
      <c r="M318" s="50"/>
      <c r="N318" s="50"/>
      <c r="O318" s="50"/>
    </row>
    <row r="319" spans="1:15" ht="40.799999999999997" customHeight="1" x14ac:dyDescent="0.3">
      <c r="A319" s="4"/>
      <c r="B319" s="16"/>
      <c r="C319" s="78" t="s">
        <v>1601</v>
      </c>
      <c r="D319" s="47" t="s">
        <v>345</v>
      </c>
      <c r="E319" s="46" t="s">
        <v>346</v>
      </c>
      <c r="F319" s="45" t="s">
        <v>168</v>
      </c>
      <c r="G319" s="64">
        <v>160</v>
      </c>
      <c r="H319" s="123">
        <v>116902</v>
      </c>
      <c r="I319" s="79">
        <v>18704320</v>
      </c>
      <c r="J319" s="12"/>
      <c r="K319" s="4"/>
      <c r="M319" s="50"/>
      <c r="N319" s="50"/>
      <c r="O319" s="50"/>
    </row>
    <row r="320" spans="1:15" ht="52.2" customHeight="1" x14ac:dyDescent="0.3">
      <c r="A320" s="4"/>
      <c r="B320" s="16"/>
      <c r="C320" s="78" t="s">
        <v>1602</v>
      </c>
      <c r="D320" s="47" t="s">
        <v>351</v>
      </c>
      <c r="E320" s="46" t="s">
        <v>352</v>
      </c>
      <c r="F320" s="45" t="s">
        <v>168</v>
      </c>
      <c r="G320" s="64">
        <v>80</v>
      </c>
      <c r="H320" s="123">
        <v>276709</v>
      </c>
      <c r="I320" s="79">
        <v>22136720</v>
      </c>
      <c r="J320" s="12"/>
      <c r="K320" s="4"/>
      <c r="M320" s="50"/>
      <c r="N320" s="50"/>
      <c r="O320" s="50"/>
    </row>
    <row r="321" spans="1:15" ht="40.799999999999997" customHeight="1" x14ac:dyDescent="0.3">
      <c r="A321" s="4"/>
      <c r="B321" s="16"/>
      <c r="C321" s="78" t="s">
        <v>1603</v>
      </c>
      <c r="D321" s="47" t="s">
        <v>1189</v>
      </c>
      <c r="E321" s="46" t="s">
        <v>1190</v>
      </c>
      <c r="F321" s="45" t="s">
        <v>168</v>
      </c>
      <c r="G321" s="64">
        <v>130</v>
      </c>
      <c r="H321" s="123">
        <v>80273</v>
      </c>
      <c r="I321" s="79">
        <v>10435490</v>
      </c>
      <c r="J321" s="12"/>
      <c r="K321" s="4"/>
      <c r="M321" s="50"/>
      <c r="N321" s="50"/>
      <c r="O321" s="50"/>
    </row>
    <row r="322" spans="1:15" ht="40.799999999999997" customHeight="1" x14ac:dyDescent="0.3">
      <c r="A322" s="4"/>
      <c r="B322" s="16"/>
      <c r="C322" s="78" t="s">
        <v>1604</v>
      </c>
      <c r="D322" s="47" t="s">
        <v>1262</v>
      </c>
      <c r="E322" s="46" t="s">
        <v>1263</v>
      </c>
      <c r="F322" s="45" t="s">
        <v>93</v>
      </c>
      <c r="G322" s="64">
        <v>80</v>
      </c>
      <c r="H322" s="123">
        <v>298590</v>
      </c>
      <c r="I322" s="79">
        <v>23887200</v>
      </c>
      <c r="J322" s="12"/>
      <c r="K322" s="4"/>
      <c r="M322" s="50"/>
      <c r="N322" s="50"/>
      <c r="O322" s="50"/>
    </row>
    <row r="323" spans="1:15" ht="43.2" customHeight="1" x14ac:dyDescent="0.3">
      <c r="A323" s="4"/>
      <c r="B323" s="16"/>
      <c r="C323" s="78" t="s">
        <v>1605</v>
      </c>
      <c r="D323" s="47" t="s">
        <v>268</v>
      </c>
      <c r="E323" s="46" t="s">
        <v>269</v>
      </c>
      <c r="F323" s="45" t="s">
        <v>90</v>
      </c>
      <c r="G323" s="64">
        <v>2</v>
      </c>
      <c r="H323" s="123">
        <v>1290947</v>
      </c>
      <c r="I323" s="79">
        <v>2581894</v>
      </c>
      <c r="J323" s="12"/>
      <c r="K323" s="4"/>
      <c r="M323" s="50"/>
      <c r="N323" s="50"/>
      <c r="O323" s="50"/>
    </row>
    <row r="324" spans="1:15" ht="40.799999999999997" customHeight="1" x14ac:dyDescent="0.3">
      <c r="A324" s="4"/>
      <c r="B324" s="16"/>
      <c r="C324" s="78" t="s">
        <v>1606</v>
      </c>
      <c r="D324" s="47" t="s">
        <v>1199</v>
      </c>
      <c r="E324" s="46" t="s">
        <v>1200</v>
      </c>
      <c r="F324" s="45" t="s">
        <v>132</v>
      </c>
      <c r="G324" s="64">
        <v>900</v>
      </c>
      <c r="H324" s="123">
        <v>8437</v>
      </c>
      <c r="I324" s="79">
        <v>7593300</v>
      </c>
      <c r="J324" s="12"/>
      <c r="K324" s="4"/>
      <c r="M324" s="50"/>
      <c r="N324" s="50"/>
      <c r="O324" s="50"/>
    </row>
    <row r="325" spans="1:15" ht="55.2" x14ac:dyDescent="0.3">
      <c r="A325" s="4"/>
      <c r="B325" s="16"/>
      <c r="C325" s="78" t="s">
        <v>1607</v>
      </c>
      <c r="D325" s="47" t="s">
        <v>1258</v>
      </c>
      <c r="E325" s="46" t="s">
        <v>1259</v>
      </c>
      <c r="F325" s="45" t="s">
        <v>132</v>
      </c>
      <c r="G325" s="64">
        <v>900</v>
      </c>
      <c r="H325" s="123">
        <v>190913</v>
      </c>
      <c r="I325" s="79">
        <v>171821700</v>
      </c>
      <c r="J325" s="12"/>
      <c r="K325" s="4"/>
      <c r="M325" s="50"/>
      <c r="N325" s="50"/>
      <c r="O325" s="50"/>
    </row>
    <row r="326" spans="1:15" ht="73.2" customHeight="1" x14ac:dyDescent="0.3">
      <c r="A326" s="4"/>
      <c r="B326" s="16"/>
      <c r="C326" s="78" t="s">
        <v>1608</v>
      </c>
      <c r="D326" s="47" t="s">
        <v>1191</v>
      </c>
      <c r="E326" s="46" t="s">
        <v>1192</v>
      </c>
      <c r="F326" s="45" t="s">
        <v>168</v>
      </c>
      <c r="G326" s="64">
        <v>150</v>
      </c>
      <c r="H326" s="123">
        <v>1793998</v>
      </c>
      <c r="I326" s="79">
        <v>269099700</v>
      </c>
      <c r="J326" s="12"/>
      <c r="K326" s="4"/>
      <c r="M326" s="50"/>
      <c r="N326" s="50"/>
      <c r="O326" s="50"/>
    </row>
    <row r="327" spans="1:15" ht="40.799999999999997" customHeight="1" x14ac:dyDescent="0.3">
      <c r="A327" s="4"/>
      <c r="B327" s="16"/>
      <c r="C327" s="78" t="s">
        <v>1609</v>
      </c>
      <c r="D327" s="47" t="s">
        <v>471</v>
      </c>
      <c r="E327" s="46" t="s">
        <v>472</v>
      </c>
      <c r="F327" s="45" t="s">
        <v>168</v>
      </c>
      <c r="G327" s="64">
        <v>40</v>
      </c>
      <c r="H327" s="123">
        <v>271931</v>
      </c>
      <c r="I327" s="79">
        <v>10877240</v>
      </c>
      <c r="J327" s="12"/>
      <c r="K327" s="4"/>
      <c r="M327" s="50"/>
      <c r="N327" s="50"/>
      <c r="O327" s="50"/>
    </row>
    <row r="328" spans="1:15" ht="46.2" customHeight="1" x14ac:dyDescent="0.3">
      <c r="A328" s="4"/>
      <c r="B328" s="16"/>
      <c r="C328" s="78" t="s">
        <v>1610</v>
      </c>
      <c r="D328" s="47" t="s">
        <v>1127</v>
      </c>
      <c r="E328" s="46" t="s">
        <v>1128</v>
      </c>
      <c r="F328" s="45" t="s">
        <v>132</v>
      </c>
      <c r="G328" s="64">
        <v>180</v>
      </c>
      <c r="H328" s="123">
        <v>41438</v>
      </c>
      <c r="I328" s="79">
        <v>7458840</v>
      </c>
      <c r="J328" s="12"/>
      <c r="K328" s="4"/>
      <c r="M328" s="50"/>
      <c r="N328" s="50"/>
      <c r="O328" s="50"/>
    </row>
    <row r="329" spans="1:15" ht="40.799999999999997" customHeight="1" x14ac:dyDescent="0.3">
      <c r="A329" s="4"/>
      <c r="B329" s="16"/>
      <c r="C329" s="78" t="s">
        <v>1611</v>
      </c>
      <c r="D329" s="47" t="s">
        <v>1167</v>
      </c>
      <c r="E329" s="46" t="s">
        <v>1168</v>
      </c>
      <c r="F329" s="45" t="s">
        <v>90</v>
      </c>
      <c r="G329" s="64">
        <v>2</v>
      </c>
      <c r="H329" s="123">
        <v>3431120</v>
      </c>
      <c r="I329" s="79">
        <v>6862240</v>
      </c>
      <c r="J329" s="12"/>
      <c r="K329" s="4"/>
      <c r="M329" s="50"/>
      <c r="N329" s="50"/>
      <c r="O329" s="50"/>
    </row>
    <row r="330" spans="1:15" ht="15.6" x14ac:dyDescent="0.3">
      <c r="A330" s="4"/>
      <c r="B330" s="16"/>
      <c r="C330" s="71"/>
      <c r="D330" s="72"/>
      <c r="E330" s="73" t="s">
        <v>1612</v>
      </c>
      <c r="F330" s="74"/>
      <c r="G330" s="75"/>
      <c r="H330" s="76"/>
      <c r="I330" s="77"/>
      <c r="J330" s="12"/>
      <c r="K330" s="4"/>
      <c r="M330" s="48"/>
      <c r="N330" s="49"/>
      <c r="O330" s="48"/>
    </row>
    <row r="331" spans="1:15" ht="69" x14ac:dyDescent="0.3">
      <c r="A331" s="4"/>
      <c r="B331" s="16"/>
      <c r="C331" s="78" t="s">
        <v>1613</v>
      </c>
      <c r="D331" s="47" t="s">
        <v>1053</v>
      </c>
      <c r="E331" s="46" t="s">
        <v>1054</v>
      </c>
      <c r="F331" s="45" t="s">
        <v>132</v>
      </c>
      <c r="G331" s="64">
        <v>240</v>
      </c>
      <c r="H331" s="123">
        <v>144599</v>
      </c>
      <c r="I331" s="79">
        <v>34703760</v>
      </c>
      <c r="J331" s="12"/>
      <c r="K331" s="4"/>
      <c r="M331" s="50"/>
      <c r="N331" s="50"/>
      <c r="O331" s="50"/>
    </row>
    <row r="332" spans="1:15" ht="27.6" x14ac:dyDescent="0.3">
      <c r="A332" s="4"/>
      <c r="B332" s="16"/>
      <c r="C332" s="78" t="s">
        <v>1614</v>
      </c>
      <c r="D332" s="47" t="s">
        <v>1159</v>
      </c>
      <c r="E332" s="46" t="s">
        <v>1160</v>
      </c>
      <c r="F332" s="45" t="s">
        <v>90</v>
      </c>
      <c r="G332" s="64">
        <v>2</v>
      </c>
      <c r="H332" s="123">
        <v>3964863</v>
      </c>
      <c r="I332" s="79">
        <v>7929726</v>
      </c>
      <c r="J332" s="12"/>
      <c r="K332" s="4"/>
      <c r="M332" s="50"/>
      <c r="N332" s="50"/>
      <c r="O332" s="50"/>
    </row>
    <row r="333" spans="1:15" ht="15.6" x14ac:dyDescent="0.3">
      <c r="A333" s="4"/>
      <c r="B333" s="16"/>
      <c r="C333" s="78" t="s">
        <v>1615</v>
      </c>
      <c r="D333" s="47" t="s">
        <v>1205</v>
      </c>
      <c r="E333" s="46" t="s">
        <v>1206</v>
      </c>
      <c r="F333" s="45" t="s">
        <v>93</v>
      </c>
      <c r="G333" s="64">
        <v>1</v>
      </c>
      <c r="H333" s="123">
        <v>170069</v>
      </c>
      <c r="I333" s="79">
        <v>170069</v>
      </c>
      <c r="J333" s="12"/>
      <c r="K333" s="4"/>
      <c r="M333" s="50"/>
      <c r="N333" s="50"/>
      <c r="O333" s="50"/>
    </row>
    <row r="334" spans="1:15" ht="30.6" customHeight="1" x14ac:dyDescent="0.3">
      <c r="A334" s="4"/>
      <c r="B334" s="16"/>
      <c r="C334" s="78" t="s">
        <v>1616</v>
      </c>
      <c r="D334" s="47" t="s">
        <v>1245</v>
      </c>
      <c r="E334" s="46" t="s">
        <v>1246</v>
      </c>
      <c r="F334" s="45" t="s">
        <v>132</v>
      </c>
      <c r="G334" s="64">
        <v>6</v>
      </c>
      <c r="H334" s="123">
        <v>165534</v>
      </c>
      <c r="I334" s="79">
        <v>993204</v>
      </c>
      <c r="J334" s="12"/>
      <c r="K334" s="4"/>
      <c r="M334" s="50"/>
      <c r="N334" s="50"/>
      <c r="O334" s="50"/>
    </row>
    <row r="335" spans="1:15" ht="27.6" x14ac:dyDescent="0.3">
      <c r="A335" s="4"/>
      <c r="B335" s="16"/>
      <c r="C335" s="78" t="s">
        <v>1617</v>
      </c>
      <c r="D335" s="47" t="s">
        <v>1269</v>
      </c>
      <c r="E335" s="46" t="s">
        <v>1270</v>
      </c>
      <c r="F335" s="45" t="s">
        <v>132</v>
      </c>
      <c r="G335" s="64">
        <v>3</v>
      </c>
      <c r="H335" s="123">
        <v>15278</v>
      </c>
      <c r="I335" s="79">
        <v>45834</v>
      </c>
      <c r="J335" s="12"/>
      <c r="K335" s="4"/>
      <c r="M335" s="50"/>
      <c r="N335" s="50"/>
      <c r="O335" s="50"/>
    </row>
    <row r="336" spans="1:15" ht="15.6" x14ac:dyDescent="0.3">
      <c r="A336" s="4"/>
      <c r="B336" s="16"/>
      <c r="C336" s="78" t="s">
        <v>1618</v>
      </c>
      <c r="D336" s="47" t="s">
        <v>1243</v>
      </c>
      <c r="E336" s="46" t="s">
        <v>1244</v>
      </c>
      <c r="F336" s="45" t="s">
        <v>168</v>
      </c>
      <c r="G336" s="64">
        <v>50</v>
      </c>
      <c r="H336" s="123">
        <v>12803</v>
      </c>
      <c r="I336" s="79">
        <v>640150</v>
      </c>
      <c r="J336" s="12"/>
      <c r="K336" s="4"/>
      <c r="M336" s="50"/>
      <c r="N336" s="50"/>
      <c r="O336" s="50"/>
    </row>
    <row r="337" spans="1:15" ht="41.4" x14ac:dyDescent="0.3">
      <c r="A337" s="4"/>
      <c r="B337" s="16"/>
      <c r="C337" s="78" t="s">
        <v>1619</v>
      </c>
      <c r="D337" s="47" t="s">
        <v>1197</v>
      </c>
      <c r="E337" s="46" t="s">
        <v>1198</v>
      </c>
      <c r="F337" s="45" t="s">
        <v>132</v>
      </c>
      <c r="G337" s="64">
        <v>150</v>
      </c>
      <c r="H337" s="123">
        <v>232360</v>
      </c>
      <c r="I337" s="79">
        <v>34854000</v>
      </c>
      <c r="J337" s="12"/>
      <c r="K337" s="4"/>
      <c r="M337" s="50"/>
      <c r="N337" s="50"/>
      <c r="O337" s="50"/>
    </row>
    <row r="338" spans="1:15" ht="27.6" x14ac:dyDescent="0.3">
      <c r="A338" s="4"/>
      <c r="B338" s="16"/>
      <c r="C338" s="78" t="s">
        <v>1620</v>
      </c>
      <c r="D338" s="47" t="s">
        <v>414</v>
      </c>
      <c r="E338" s="46" t="s">
        <v>415</v>
      </c>
      <c r="F338" s="45" t="s">
        <v>77</v>
      </c>
      <c r="G338" s="64">
        <v>151</v>
      </c>
      <c r="H338" s="123">
        <v>11927</v>
      </c>
      <c r="I338" s="79">
        <v>1800977</v>
      </c>
      <c r="J338" s="12"/>
      <c r="K338" s="4"/>
      <c r="M338" s="50"/>
      <c r="N338" s="50"/>
      <c r="O338" s="50"/>
    </row>
    <row r="339" spans="1:15" ht="15.6" x14ac:dyDescent="0.3">
      <c r="A339" s="4"/>
      <c r="B339" s="16"/>
      <c r="C339" s="78" t="s">
        <v>1621</v>
      </c>
      <c r="D339" s="47" t="s">
        <v>418</v>
      </c>
      <c r="E339" s="46" t="s">
        <v>419</v>
      </c>
      <c r="F339" s="45" t="s">
        <v>132</v>
      </c>
      <c r="G339" s="64">
        <v>200</v>
      </c>
      <c r="H339" s="123">
        <v>162617</v>
      </c>
      <c r="I339" s="79">
        <v>32523400</v>
      </c>
      <c r="J339" s="12"/>
      <c r="K339" s="4"/>
      <c r="M339" s="50"/>
      <c r="N339" s="50"/>
      <c r="O339" s="50"/>
    </row>
    <row r="340" spans="1:15" ht="27.6" x14ac:dyDescent="0.3">
      <c r="A340" s="4"/>
      <c r="B340" s="16"/>
      <c r="C340" s="78" t="s">
        <v>1622</v>
      </c>
      <c r="D340" s="47" t="s">
        <v>453</v>
      </c>
      <c r="E340" s="46" t="s">
        <v>454</v>
      </c>
      <c r="F340" s="45" t="s">
        <v>168</v>
      </c>
      <c r="G340" s="64">
        <v>150</v>
      </c>
      <c r="H340" s="123">
        <v>30397</v>
      </c>
      <c r="I340" s="79">
        <v>4559550</v>
      </c>
      <c r="J340" s="12"/>
      <c r="K340" s="4"/>
      <c r="M340" s="50"/>
      <c r="N340" s="50"/>
      <c r="O340" s="50"/>
    </row>
    <row r="341" spans="1:15" ht="15.6" x14ac:dyDescent="0.3">
      <c r="A341" s="4"/>
      <c r="B341" s="16"/>
      <c r="C341" s="78" t="s">
        <v>1623</v>
      </c>
      <c r="D341" s="47" t="s">
        <v>1241</v>
      </c>
      <c r="E341" s="46" t="s">
        <v>1242</v>
      </c>
      <c r="F341" s="45" t="s">
        <v>132</v>
      </c>
      <c r="G341" s="64">
        <v>150</v>
      </c>
      <c r="H341" s="123">
        <v>44181</v>
      </c>
      <c r="I341" s="79">
        <v>6627150</v>
      </c>
      <c r="J341" s="12"/>
      <c r="K341" s="4"/>
      <c r="M341" s="50"/>
      <c r="N341" s="50"/>
      <c r="O341" s="50"/>
    </row>
    <row r="342" spans="1:15" ht="18" x14ac:dyDescent="0.3">
      <c r="A342" s="4"/>
      <c r="B342" s="16"/>
      <c r="C342" s="80"/>
      <c r="D342" s="80"/>
      <c r="E342" s="80"/>
      <c r="F342" s="80"/>
      <c r="G342" s="81"/>
      <c r="H342" s="124" t="s">
        <v>44</v>
      </c>
      <c r="I342" s="82">
        <v>1440126329</v>
      </c>
      <c r="J342" s="12"/>
      <c r="K342" s="4"/>
    </row>
    <row r="343" spans="1:15" ht="15.6" x14ac:dyDescent="0.3">
      <c r="A343" s="4"/>
      <c r="B343" s="16"/>
      <c r="C343" s="71"/>
      <c r="D343" s="72"/>
      <c r="E343" s="73" t="s">
        <v>1624</v>
      </c>
      <c r="F343" s="74"/>
      <c r="G343" s="75"/>
      <c r="H343" s="76"/>
      <c r="I343" s="77"/>
      <c r="J343" s="12"/>
      <c r="K343" s="4"/>
      <c r="M343" s="48"/>
      <c r="N343" s="49"/>
      <c r="O343" s="48"/>
    </row>
    <row r="344" spans="1:15" ht="27.6" x14ac:dyDescent="0.3">
      <c r="A344" s="4"/>
      <c r="B344" s="16"/>
      <c r="C344" s="78" t="s">
        <v>1625</v>
      </c>
      <c r="D344" s="47" t="s">
        <v>490</v>
      </c>
      <c r="E344" s="46" t="s">
        <v>491</v>
      </c>
      <c r="F344" s="45" t="s">
        <v>77</v>
      </c>
      <c r="G344" s="64">
        <v>330</v>
      </c>
      <c r="H344" s="123">
        <v>31535</v>
      </c>
      <c r="I344" s="79">
        <v>10406550</v>
      </c>
      <c r="J344" s="12"/>
      <c r="K344" s="4"/>
      <c r="M344" s="50"/>
      <c r="N344" s="50"/>
      <c r="O344" s="50"/>
    </row>
    <row r="345" spans="1:15" ht="27.6" x14ac:dyDescent="0.3">
      <c r="A345" s="4"/>
      <c r="B345" s="16"/>
      <c r="C345" s="78" t="s">
        <v>1626</v>
      </c>
      <c r="D345" s="47" t="s">
        <v>1013</v>
      </c>
      <c r="E345" s="46" t="s">
        <v>1014</v>
      </c>
      <c r="F345" s="45" t="s">
        <v>132</v>
      </c>
      <c r="G345" s="64">
        <v>110</v>
      </c>
      <c r="H345" s="123">
        <v>107395</v>
      </c>
      <c r="I345" s="79">
        <v>11813450</v>
      </c>
      <c r="J345" s="12"/>
      <c r="K345" s="4"/>
      <c r="M345" s="50"/>
      <c r="N345" s="50"/>
      <c r="O345" s="50"/>
    </row>
    <row r="346" spans="1:15" ht="27.6" x14ac:dyDescent="0.3">
      <c r="A346" s="4"/>
      <c r="B346" s="16"/>
      <c r="C346" s="78" t="s">
        <v>1627</v>
      </c>
      <c r="D346" s="47" t="s">
        <v>1323</v>
      </c>
      <c r="E346" s="46" t="s">
        <v>1324</v>
      </c>
      <c r="F346" s="45" t="s">
        <v>168</v>
      </c>
      <c r="G346" s="64">
        <v>30</v>
      </c>
      <c r="H346" s="123">
        <v>214261</v>
      </c>
      <c r="I346" s="79">
        <v>6427830</v>
      </c>
      <c r="J346" s="12"/>
      <c r="K346" s="4"/>
      <c r="M346" s="50"/>
      <c r="N346" s="50"/>
      <c r="O346" s="50"/>
    </row>
    <row r="347" spans="1:15" ht="15.6" x14ac:dyDescent="0.3">
      <c r="A347" s="4"/>
      <c r="B347" s="16"/>
      <c r="C347" s="78" t="s">
        <v>1628</v>
      </c>
      <c r="D347" s="47" t="s">
        <v>449</v>
      </c>
      <c r="E347" s="46" t="s">
        <v>450</v>
      </c>
      <c r="F347" s="45" t="s">
        <v>168</v>
      </c>
      <c r="G347" s="64">
        <v>250</v>
      </c>
      <c r="H347" s="123">
        <v>126880</v>
      </c>
      <c r="I347" s="79">
        <v>31720000</v>
      </c>
      <c r="J347" s="12"/>
      <c r="K347" s="4"/>
      <c r="M347" s="50"/>
      <c r="N347" s="50"/>
      <c r="O347" s="50"/>
    </row>
    <row r="348" spans="1:15" ht="27.6" x14ac:dyDescent="0.3">
      <c r="A348" s="4"/>
      <c r="B348" s="16"/>
      <c r="C348" s="78" t="s">
        <v>1629</v>
      </c>
      <c r="D348" s="47" t="s">
        <v>1005</v>
      </c>
      <c r="E348" s="46" t="s">
        <v>1006</v>
      </c>
      <c r="F348" s="45" t="s">
        <v>168</v>
      </c>
      <c r="G348" s="64">
        <v>120</v>
      </c>
      <c r="H348" s="123">
        <v>39716</v>
      </c>
      <c r="I348" s="79">
        <v>4765920</v>
      </c>
      <c r="J348" s="12"/>
      <c r="K348" s="4"/>
      <c r="M348" s="50"/>
      <c r="N348" s="50"/>
      <c r="O348" s="50"/>
    </row>
    <row r="349" spans="1:15" ht="18" x14ac:dyDescent="0.3">
      <c r="A349" s="4"/>
      <c r="B349" s="16"/>
      <c r="C349" s="80"/>
      <c r="D349" s="80"/>
      <c r="E349" s="80"/>
      <c r="F349" s="80"/>
      <c r="G349" s="81"/>
      <c r="H349" s="124" t="s">
        <v>44</v>
      </c>
      <c r="I349" s="82">
        <v>65133750</v>
      </c>
      <c r="J349" s="12"/>
      <c r="K349" s="4"/>
    </row>
    <row r="350" spans="1:15" ht="30" customHeight="1" thickBot="1" x14ac:dyDescent="0.35">
      <c r="A350" s="4"/>
      <c r="B350" s="16"/>
      <c r="C350" s="44"/>
      <c r="D350" s="43"/>
      <c r="E350" s="43"/>
      <c r="F350" s="43"/>
      <c r="G350" s="42"/>
      <c r="H350" s="41" t="s">
        <v>13</v>
      </c>
      <c r="I350" s="40">
        <v>4031017267</v>
      </c>
      <c r="J350" s="12"/>
      <c r="K350" s="4"/>
    </row>
    <row r="351" spans="1:15" s="22" customFormat="1" ht="16.2" thickBot="1" x14ac:dyDescent="0.35">
      <c r="A351" s="18"/>
      <c r="B351" s="21"/>
      <c r="C351" s="37"/>
      <c r="D351" s="37"/>
      <c r="E351" s="39"/>
      <c r="F351" s="37"/>
      <c r="G351" s="38"/>
      <c r="H351" s="37"/>
      <c r="I351" s="36"/>
      <c r="J351" s="19"/>
      <c r="K351" s="18"/>
    </row>
    <row r="352" spans="1:15" s="22" customFormat="1" ht="30" customHeight="1" x14ac:dyDescent="0.3">
      <c r="A352" s="18"/>
      <c r="B352" s="21"/>
      <c r="C352" s="30"/>
      <c r="D352" s="32"/>
      <c r="E352" s="224" t="s">
        <v>13</v>
      </c>
      <c r="F352" s="225"/>
      <c r="G352" s="225"/>
      <c r="H352" s="226"/>
      <c r="I352" s="35">
        <v>4031017267</v>
      </c>
      <c r="J352" s="19"/>
      <c r="K352" s="18"/>
      <c r="L352" s="34"/>
      <c r="M352" s="220"/>
    </row>
    <row r="353" spans="1:14" s="22" customFormat="1" ht="30" customHeight="1" thickBot="1" x14ac:dyDescent="0.35">
      <c r="A353" s="18"/>
      <c r="B353" s="21"/>
      <c r="C353" s="30"/>
      <c r="D353" s="32"/>
      <c r="E353" s="221" t="s">
        <v>1686</v>
      </c>
      <c r="F353" s="222"/>
      <c r="G353" s="222"/>
      <c r="H353" s="223"/>
      <c r="I353" s="230">
        <v>3098375</v>
      </c>
      <c r="J353" s="19"/>
      <c r="K353" s="18"/>
      <c r="L353" s="34"/>
    </row>
    <row r="354" spans="1:14" s="22" customFormat="1" ht="30" customHeight="1" thickBot="1" x14ac:dyDescent="0.35">
      <c r="A354" s="18"/>
      <c r="B354" s="21"/>
      <c r="C354" s="30"/>
      <c r="D354" s="32"/>
      <c r="E354" s="227" t="s">
        <v>12</v>
      </c>
      <c r="F354" s="228"/>
      <c r="G354" s="228"/>
      <c r="H354" s="229"/>
      <c r="I354" s="33">
        <v>4034115642</v>
      </c>
      <c r="J354" s="19"/>
      <c r="K354" s="18"/>
      <c r="L354" s="219">
        <v>4034115642</v>
      </c>
      <c r="M354" s="220"/>
      <c r="N354" s="220"/>
    </row>
    <row r="355" spans="1:14" s="22" customFormat="1" ht="16.2" thickBot="1" x14ac:dyDescent="0.35">
      <c r="A355" s="18"/>
      <c r="B355" s="21"/>
      <c r="C355" s="30"/>
      <c r="D355" s="32"/>
      <c r="E355" s="31"/>
      <c r="F355" s="30"/>
      <c r="G355" s="29"/>
      <c r="H355" s="28"/>
      <c r="I355" s="27"/>
      <c r="J355" s="19"/>
      <c r="K355" s="18"/>
    </row>
    <row r="356" spans="1:14" s="22" customFormat="1" ht="15.6" x14ac:dyDescent="0.3">
      <c r="A356" s="18"/>
      <c r="B356" s="21"/>
      <c r="C356" s="26"/>
      <c r="D356" s="242"/>
      <c r="E356" s="242"/>
      <c r="F356" s="242"/>
      <c r="G356" s="242"/>
      <c r="H356" s="242"/>
      <c r="I356" s="243"/>
      <c r="J356" s="25"/>
      <c r="K356" s="18"/>
    </row>
    <row r="357" spans="1:14" s="22" customFormat="1" ht="34.950000000000003" customHeight="1" x14ac:dyDescent="0.3">
      <c r="A357" s="18"/>
      <c r="B357" s="21"/>
      <c r="C357" s="233" t="s">
        <v>11</v>
      </c>
      <c r="D357" s="234"/>
      <c r="E357" s="234"/>
      <c r="F357" s="244" t="s">
        <v>10</v>
      </c>
      <c r="G357" s="244"/>
      <c r="H357" s="244"/>
      <c r="I357" s="24" t="s">
        <v>9</v>
      </c>
      <c r="J357" s="23"/>
      <c r="K357" s="18"/>
    </row>
    <row r="358" spans="1:14" s="22" customFormat="1" ht="34.950000000000003" customHeight="1" x14ac:dyDescent="0.3">
      <c r="A358" s="18"/>
      <c r="B358" s="21"/>
      <c r="C358" s="233" t="s">
        <v>8</v>
      </c>
      <c r="D358" s="234"/>
      <c r="E358" s="234"/>
      <c r="F358" s="235" t="s">
        <v>7</v>
      </c>
      <c r="G358" s="235"/>
      <c r="H358" s="20" t="s">
        <v>6</v>
      </c>
      <c r="I358" s="218">
        <v>0.28220000000000001</v>
      </c>
      <c r="J358" s="23"/>
      <c r="K358" s="18"/>
    </row>
    <row r="359" spans="1:14" s="22" customFormat="1" ht="34.950000000000003" customHeight="1" x14ac:dyDescent="0.3">
      <c r="A359" s="18"/>
      <c r="B359" s="21"/>
      <c r="C359" s="233" t="s">
        <v>5</v>
      </c>
      <c r="D359" s="234"/>
      <c r="E359" s="234"/>
      <c r="F359" s="236" t="s">
        <v>4</v>
      </c>
      <c r="G359" s="237"/>
      <c r="H359" s="20" t="s">
        <v>3</v>
      </c>
      <c r="I359" s="218">
        <v>0.06</v>
      </c>
      <c r="J359" s="23"/>
      <c r="K359" s="18"/>
    </row>
    <row r="360" spans="1:14" s="17" customFormat="1" ht="34.950000000000003" customHeight="1" x14ac:dyDescent="0.3">
      <c r="A360" s="18"/>
      <c r="B360" s="21"/>
      <c r="C360" s="238" t="s">
        <v>2</v>
      </c>
      <c r="D360" s="239"/>
      <c r="E360" s="239"/>
      <c r="F360" s="235" t="s">
        <v>1</v>
      </c>
      <c r="G360" s="235"/>
      <c r="H360" s="20" t="s">
        <v>0</v>
      </c>
      <c r="I360" s="218">
        <v>0.3422</v>
      </c>
      <c r="J360" s="19"/>
      <c r="K360" s="18"/>
    </row>
    <row r="361" spans="1:14" ht="16.2" thickBot="1" x14ac:dyDescent="0.35">
      <c r="A361" s="4"/>
      <c r="B361" s="16"/>
      <c r="C361" s="15"/>
      <c r="D361" s="14"/>
      <c r="E361" s="13"/>
      <c r="F361" s="231"/>
      <c r="G361" s="231"/>
      <c r="H361" s="231"/>
      <c r="I361" s="232"/>
      <c r="J361" s="12"/>
      <c r="K361" s="4"/>
    </row>
    <row r="362" spans="1:14" ht="16.2" thickBot="1" x14ac:dyDescent="0.35">
      <c r="A362" s="4"/>
      <c r="B362" s="11"/>
      <c r="C362" s="8"/>
      <c r="D362" s="8"/>
      <c r="E362" s="10"/>
      <c r="F362" s="8"/>
      <c r="G362" s="9"/>
      <c r="H362" s="8"/>
      <c r="I362" s="8"/>
      <c r="J362" s="7"/>
      <c r="K362" s="4"/>
    </row>
    <row r="363" spans="1:14" ht="16.2" thickTop="1" x14ac:dyDescent="0.3">
      <c r="A363" s="4"/>
      <c r="B363" s="4"/>
      <c r="C363" s="4"/>
      <c r="D363" s="4"/>
      <c r="E363" s="6"/>
      <c r="F363" s="4"/>
      <c r="G363" s="5"/>
      <c r="H363" s="4"/>
      <c r="I363" s="4"/>
      <c r="J363" s="4"/>
      <c r="K363" s="4"/>
    </row>
    <row r="367" spans="1:14" x14ac:dyDescent="0.25">
      <c r="E367" s="3" t="s">
        <v>2106</v>
      </c>
      <c r="F367" s="1" t="s">
        <v>2108</v>
      </c>
    </row>
    <row r="368" spans="1:14" x14ac:dyDescent="0.25">
      <c r="E368" s="3" t="s">
        <v>2107</v>
      </c>
      <c r="F368" s="1" t="s">
        <v>2109</v>
      </c>
    </row>
  </sheetData>
  <mergeCells count="23">
    <mergeCell ref="C10:I10"/>
    <mergeCell ref="C3:D3"/>
    <mergeCell ref="C5:I5"/>
    <mergeCell ref="C6:I6"/>
    <mergeCell ref="C7:I8"/>
    <mergeCell ref="C9:I9"/>
    <mergeCell ref="I11:I12"/>
    <mergeCell ref="D356:I356"/>
    <mergeCell ref="C357:E357"/>
    <mergeCell ref="F357:H357"/>
    <mergeCell ref="C11:C12"/>
    <mergeCell ref="D11:D12"/>
    <mergeCell ref="E11:E12"/>
    <mergeCell ref="F11:F12"/>
    <mergeCell ref="G11:G12"/>
    <mergeCell ref="H11:H12"/>
    <mergeCell ref="F361:I361"/>
    <mergeCell ref="C358:E358"/>
    <mergeCell ref="F358:G358"/>
    <mergeCell ref="C359:E359"/>
    <mergeCell ref="F359:G359"/>
    <mergeCell ref="C360:E360"/>
    <mergeCell ref="F360:G360"/>
  </mergeCells>
  <pageMargins left="0.7" right="0.7" top="0.75" bottom="0.75" header="0.3" footer="0.3"/>
  <pageSetup scale="37" fitToHeight="0"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69DB7-BE7D-4A88-902D-869D1748AAFE}">
  <dimension ref="A1:J1525"/>
  <sheetViews>
    <sheetView topLeftCell="A735" workbookViewId="0">
      <selection activeCell="A745" sqref="A745"/>
    </sheetView>
  </sheetViews>
  <sheetFormatPr baseColWidth="10" defaultRowHeight="14.4" x14ac:dyDescent="0.3"/>
  <cols>
    <col min="3" max="3" width="57.5546875" customWidth="1"/>
  </cols>
  <sheetData>
    <row r="1" spans="1:10" x14ac:dyDescent="0.3">
      <c r="A1" s="83" t="s">
        <v>63</v>
      </c>
      <c r="B1" s="84" t="s">
        <v>64</v>
      </c>
      <c r="C1" s="85" t="s">
        <v>65</v>
      </c>
      <c r="D1" s="86" t="s">
        <v>66</v>
      </c>
      <c r="E1" s="86" t="s">
        <v>67</v>
      </c>
      <c r="F1" s="87" t="s">
        <v>68</v>
      </c>
      <c r="G1" s="88" t="s">
        <v>69</v>
      </c>
      <c r="H1" s="88" t="s">
        <v>70</v>
      </c>
      <c r="I1" s="88" t="s">
        <v>71</v>
      </c>
      <c r="J1" s="86" t="s">
        <v>72</v>
      </c>
    </row>
    <row r="2" spans="1:10" x14ac:dyDescent="0.3">
      <c r="A2" s="90" t="s">
        <v>141</v>
      </c>
      <c r="B2" s="91" t="s">
        <v>74</v>
      </c>
      <c r="C2" s="92" t="s">
        <v>142</v>
      </c>
      <c r="D2" s="93" t="s">
        <v>131</v>
      </c>
      <c r="E2" s="93" t="s">
        <v>132</v>
      </c>
      <c r="F2" s="94"/>
      <c r="G2" s="95"/>
      <c r="H2" s="95"/>
      <c r="I2" s="95">
        <v>2060</v>
      </c>
      <c r="J2" s="89"/>
    </row>
    <row r="3" spans="1:10" x14ac:dyDescent="0.3">
      <c r="A3" s="96" t="s">
        <v>141</v>
      </c>
      <c r="B3" s="89" t="s">
        <v>83</v>
      </c>
      <c r="C3" s="97" t="s">
        <v>84</v>
      </c>
      <c r="D3" s="98" t="s">
        <v>85</v>
      </c>
      <c r="E3" s="98" t="s">
        <v>86</v>
      </c>
      <c r="F3" s="99">
        <v>0.01</v>
      </c>
      <c r="G3" s="100">
        <v>37863</v>
      </c>
      <c r="H3" s="100">
        <v>379</v>
      </c>
      <c r="I3" s="100"/>
      <c r="J3" s="101" t="s">
        <v>1687</v>
      </c>
    </row>
    <row r="4" spans="1:10" x14ac:dyDescent="0.3">
      <c r="A4" s="96" t="s">
        <v>141</v>
      </c>
      <c r="B4" s="89" t="s">
        <v>143</v>
      </c>
      <c r="C4" s="97" t="s">
        <v>144</v>
      </c>
      <c r="D4" s="98" t="s">
        <v>99</v>
      </c>
      <c r="E4" s="98" t="s">
        <v>86</v>
      </c>
      <c r="F4" s="99">
        <v>6.6666666666666671E-3</v>
      </c>
      <c r="G4" s="100">
        <v>158413</v>
      </c>
      <c r="H4" s="100">
        <v>1056</v>
      </c>
      <c r="I4" s="100"/>
      <c r="J4" s="101" t="s">
        <v>1688</v>
      </c>
    </row>
    <row r="5" spans="1:10" x14ac:dyDescent="0.3">
      <c r="A5" s="96" t="s">
        <v>141</v>
      </c>
      <c r="B5" s="89" t="s">
        <v>145</v>
      </c>
      <c r="C5" s="97" t="s">
        <v>146</v>
      </c>
      <c r="D5" s="98" t="s">
        <v>99</v>
      </c>
      <c r="E5" s="98" t="s">
        <v>147</v>
      </c>
      <c r="F5" s="102">
        <v>5.5555555555555556E-4</v>
      </c>
      <c r="G5" s="100">
        <v>1124561</v>
      </c>
      <c r="H5" s="100">
        <v>625</v>
      </c>
      <c r="I5" s="100"/>
      <c r="J5" s="101" t="s">
        <v>1689</v>
      </c>
    </row>
    <row r="6" spans="1:10" x14ac:dyDescent="0.3">
      <c r="A6" s="90" t="s">
        <v>162</v>
      </c>
      <c r="B6" s="91" t="s">
        <v>74</v>
      </c>
      <c r="C6" s="92" t="s">
        <v>163</v>
      </c>
      <c r="D6" s="93" t="s">
        <v>131</v>
      </c>
      <c r="E6" s="93" t="s">
        <v>132</v>
      </c>
      <c r="F6" s="94"/>
      <c r="G6" s="95"/>
      <c r="H6" s="95"/>
      <c r="I6" s="95">
        <v>11199</v>
      </c>
      <c r="J6" s="89"/>
    </row>
    <row r="7" spans="1:10" x14ac:dyDescent="0.3">
      <c r="A7" s="96" t="s">
        <v>162</v>
      </c>
      <c r="B7" s="89" t="s">
        <v>83</v>
      </c>
      <c r="C7" s="97" t="s">
        <v>84</v>
      </c>
      <c r="D7" s="98" t="s">
        <v>85</v>
      </c>
      <c r="E7" s="98" t="s">
        <v>86</v>
      </c>
      <c r="F7" s="99">
        <v>0.25</v>
      </c>
      <c r="G7" s="100">
        <v>37863</v>
      </c>
      <c r="H7" s="100">
        <v>9466</v>
      </c>
      <c r="I7" s="100"/>
      <c r="J7" s="101" t="s">
        <v>1687</v>
      </c>
    </row>
    <row r="8" spans="1:10" ht="26.4" x14ac:dyDescent="0.3">
      <c r="A8" s="96" t="s">
        <v>162</v>
      </c>
      <c r="B8" s="89" t="s">
        <v>154</v>
      </c>
      <c r="C8" s="97" t="s">
        <v>155</v>
      </c>
      <c r="D8" s="98" t="s">
        <v>99</v>
      </c>
      <c r="E8" s="98" t="s">
        <v>147</v>
      </c>
      <c r="F8" s="99">
        <v>1E-3</v>
      </c>
      <c r="G8" s="100">
        <v>322400</v>
      </c>
      <c r="H8" s="100">
        <v>322</v>
      </c>
      <c r="I8" s="100"/>
      <c r="J8" s="101" t="s">
        <v>1690</v>
      </c>
    </row>
    <row r="9" spans="1:10" x14ac:dyDescent="0.3">
      <c r="A9" s="96" t="s">
        <v>162</v>
      </c>
      <c r="B9" s="89" t="s">
        <v>87</v>
      </c>
      <c r="C9" s="97" t="s">
        <v>88</v>
      </c>
      <c r="D9" s="98" t="s">
        <v>89</v>
      </c>
      <c r="E9" s="98" t="s">
        <v>90</v>
      </c>
      <c r="F9" s="99">
        <v>0.25</v>
      </c>
      <c r="G9" s="100">
        <v>3623</v>
      </c>
      <c r="H9" s="100">
        <v>906</v>
      </c>
      <c r="I9" s="100"/>
      <c r="J9" s="101" t="s">
        <v>1691</v>
      </c>
    </row>
    <row r="10" spans="1:10" x14ac:dyDescent="0.3">
      <c r="A10" s="96" t="s">
        <v>162</v>
      </c>
      <c r="B10" s="89" t="s">
        <v>91</v>
      </c>
      <c r="C10" s="97" t="s">
        <v>92</v>
      </c>
      <c r="D10" s="98" t="s">
        <v>80</v>
      </c>
      <c r="E10" s="98" t="s">
        <v>90</v>
      </c>
      <c r="F10" s="99">
        <v>0.26600000000000001</v>
      </c>
      <c r="G10" s="100">
        <v>1897</v>
      </c>
      <c r="H10" s="100">
        <v>505</v>
      </c>
      <c r="I10" s="100"/>
      <c r="J10" s="101" t="s">
        <v>1692</v>
      </c>
    </row>
    <row r="11" spans="1:10" ht="26.4" x14ac:dyDescent="0.3">
      <c r="A11" s="90" t="s">
        <v>33</v>
      </c>
      <c r="B11" s="91" t="s">
        <v>74</v>
      </c>
      <c r="C11" s="92" t="s">
        <v>167</v>
      </c>
      <c r="D11" s="93" t="s">
        <v>131</v>
      </c>
      <c r="E11" s="93" t="s">
        <v>168</v>
      </c>
      <c r="F11" s="94"/>
      <c r="G11" s="95"/>
      <c r="H11" s="95"/>
      <c r="I11" s="95">
        <v>15699</v>
      </c>
      <c r="J11" s="89"/>
    </row>
    <row r="12" spans="1:10" x14ac:dyDescent="0.3">
      <c r="A12" s="96" t="s">
        <v>33</v>
      </c>
      <c r="B12" s="89" t="s">
        <v>83</v>
      </c>
      <c r="C12" s="97" t="s">
        <v>84</v>
      </c>
      <c r="D12" s="98" t="s">
        <v>85</v>
      </c>
      <c r="E12" s="98" t="s">
        <v>86</v>
      </c>
      <c r="F12" s="99">
        <v>0.16</v>
      </c>
      <c r="G12" s="100">
        <v>37863</v>
      </c>
      <c r="H12" s="100">
        <v>6058</v>
      </c>
      <c r="I12" s="100"/>
      <c r="J12" s="101" t="s">
        <v>1687</v>
      </c>
    </row>
    <row r="13" spans="1:10" x14ac:dyDescent="0.3">
      <c r="A13" s="96" t="s">
        <v>33</v>
      </c>
      <c r="B13" s="89" t="s">
        <v>87</v>
      </c>
      <c r="C13" s="97" t="s">
        <v>88</v>
      </c>
      <c r="D13" s="98" t="s">
        <v>89</v>
      </c>
      <c r="E13" s="98" t="s">
        <v>90</v>
      </c>
      <c r="F13" s="99">
        <v>0.16</v>
      </c>
      <c r="G13" s="100">
        <v>3623</v>
      </c>
      <c r="H13" s="100">
        <v>580</v>
      </c>
      <c r="I13" s="100"/>
      <c r="J13" s="101" t="s">
        <v>1691</v>
      </c>
    </row>
    <row r="14" spans="1:10" x14ac:dyDescent="0.3">
      <c r="A14" s="96" t="s">
        <v>33</v>
      </c>
      <c r="B14" s="89" t="s">
        <v>135</v>
      </c>
      <c r="C14" s="97" t="s">
        <v>136</v>
      </c>
      <c r="D14" s="98" t="s">
        <v>80</v>
      </c>
      <c r="E14" s="98" t="s">
        <v>137</v>
      </c>
      <c r="F14" s="99">
        <v>0.2</v>
      </c>
      <c r="G14" s="100">
        <v>5304</v>
      </c>
      <c r="H14" s="100">
        <v>1061</v>
      </c>
      <c r="I14" s="100"/>
      <c r="J14" s="101" t="s">
        <v>1693</v>
      </c>
    </row>
    <row r="15" spans="1:10" x14ac:dyDescent="0.3">
      <c r="A15" s="96" t="s">
        <v>33</v>
      </c>
      <c r="B15" s="89" t="s">
        <v>169</v>
      </c>
      <c r="C15" s="97" t="s">
        <v>170</v>
      </c>
      <c r="D15" s="98" t="s">
        <v>80</v>
      </c>
      <c r="E15" s="98" t="s">
        <v>140</v>
      </c>
      <c r="F15" s="99">
        <v>1</v>
      </c>
      <c r="G15" s="100">
        <v>4505</v>
      </c>
      <c r="H15" s="100">
        <v>4505</v>
      </c>
      <c r="I15" s="100"/>
      <c r="J15" s="101" t="s">
        <v>1694</v>
      </c>
    </row>
    <row r="16" spans="1:10" x14ac:dyDescent="0.3">
      <c r="A16" s="96" t="s">
        <v>33</v>
      </c>
      <c r="B16" s="89" t="s">
        <v>171</v>
      </c>
      <c r="C16" s="97" t="s">
        <v>172</v>
      </c>
      <c r="D16" s="98" t="s">
        <v>80</v>
      </c>
      <c r="E16" s="98" t="s">
        <v>90</v>
      </c>
      <c r="F16" s="99">
        <v>0.35</v>
      </c>
      <c r="G16" s="100">
        <v>9987</v>
      </c>
      <c r="H16" s="100">
        <v>3495</v>
      </c>
      <c r="I16" s="100"/>
      <c r="J16" s="101" t="s">
        <v>1695</v>
      </c>
    </row>
    <row r="17" spans="1:10" x14ac:dyDescent="0.3">
      <c r="A17" s="90" t="s">
        <v>41</v>
      </c>
      <c r="B17" s="91" t="s">
        <v>74</v>
      </c>
      <c r="C17" s="92" t="s">
        <v>173</v>
      </c>
      <c r="D17" s="93" t="s">
        <v>131</v>
      </c>
      <c r="E17" s="93" t="s">
        <v>90</v>
      </c>
      <c r="F17" s="94"/>
      <c r="G17" s="95"/>
      <c r="H17" s="95"/>
      <c r="I17" s="95">
        <v>89885</v>
      </c>
      <c r="J17" s="89"/>
    </row>
    <row r="18" spans="1:10" x14ac:dyDescent="0.3">
      <c r="A18" s="96" t="s">
        <v>41</v>
      </c>
      <c r="B18" s="89" t="s">
        <v>174</v>
      </c>
      <c r="C18" s="97" t="s">
        <v>175</v>
      </c>
      <c r="D18" s="98" t="s">
        <v>80</v>
      </c>
      <c r="E18" s="98" t="s">
        <v>166</v>
      </c>
      <c r="F18" s="99">
        <v>1</v>
      </c>
      <c r="G18" s="100">
        <v>89885</v>
      </c>
      <c r="H18" s="100">
        <v>89885</v>
      </c>
      <c r="I18" s="100"/>
      <c r="J18" s="101" t="s">
        <v>1696</v>
      </c>
    </row>
    <row r="19" spans="1:10" x14ac:dyDescent="0.3">
      <c r="A19" s="90" t="s">
        <v>43</v>
      </c>
      <c r="B19" s="91" t="s">
        <v>74</v>
      </c>
      <c r="C19" s="92" t="s">
        <v>176</v>
      </c>
      <c r="D19" s="93" t="s">
        <v>131</v>
      </c>
      <c r="E19" s="93" t="s">
        <v>90</v>
      </c>
      <c r="F19" s="94"/>
      <c r="G19" s="95"/>
      <c r="H19" s="95"/>
      <c r="I19" s="95">
        <v>79895</v>
      </c>
      <c r="J19" s="89"/>
    </row>
    <row r="20" spans="1:10" x14ac:dyDescent="0.3">
      <c r="A20" s="96" t="s">
        <v>43</v>
      </c>
      <c r="B20" s="89" t="s">
        <v>177</v>
      </c>
      <c r="C20" s="97" t="s">
        <v>178</v>
      </c>
      <c r="D20" s="98" t="s">
        <v>80</v>
      </c>
      <c r="E20" s="98" t="s">
        <v>166</v>
      </c>
      <c r="F20" s="99">
        <v>1</v>
      </c>
      <c r="G20" s="100">
        <v>79895</v>
      </c>
      <c r="H20" s="100">
        <v>79895</v>
      </c>
      <c r="I20" s="100"/>
      <c r="J20" s="101" t="s">
        <v>1697</v>
      </c>
    </row>
    <row r="21" spans="1:10" x14ac:dyDescent="0.3">
      <c r="A21" s="90" t="s">
        <v>189</v>
      </c>
      <c r="B21" s="91" t="s">
        <v>74</v>
      </c>
      <c r="C21" s="92" t="s">
        <v>190</v>
      </c>
      <c r="D21" s="93" t="s">
        <v>131</v>
      </c>
      <c r="E21" s="93" t="s">
        <v>93</v>
      </c>
      <c r="F21" s="94"/>
      <c r="G21" s="95"/>
      <c r="H21" s="95"/>
      <c r="I21" s="95">
        <v>44781</v>
      </c>
      <c r="J21" s="89"/>
    </row>
    <row r="22" spans="1:10" x14ac:dyDescent="0.3">
      <c r="A22" s="96" t="s">
        <v>189</v>
      </c>
      <c r="B22" s="89" t="s">
        <v>83</v>
      </c>
      <c r="C22" s="97" t="s">
        <v>84</v>
      </c>
      <c r="D22" s="98" t="s">
        <v>85</v>
      </c>
      <c r="E22" s="98" t="s">
        <v>86</v>
      </c>
      <c r="F22" s="99">
        <v>1.1000000000000001</v>
      </c>
      <c r="G22" s="100">
        <v>37863</v>
      </c>
      <c r="H22" s="100">
        <v>41649</v>
      </c>
      <c r="I22" s="100"/>
      <c r="J22" s="101" t="s">
        <v>1687</v>
      </c>
    </row>
    <row r="23" spans="1:10" x14ac:dyDescent="0.3">
      <c r="A23" s="96" t="s">
        <v>189</v>
      </c>
      <c r="B23" s="89" t="s">
        <v>185</v>
      </c>
      <c r="C23" s="97" t="s">
        <v>186</v>
      </c>
      <c r="D23" s="98" t="s">
        <v>80</v>
      </c>
      <c r="E23" s="98" t="s">
        <v>93</v>
      </c>
      <c r="F23" s="99">
        <v>0.01</v>
      </c>
      <c r="G23" s="100">
        <v>202837</v>
      </c>
      <c r="H23" s="100">
        <v>2028</v>
      </c>
      <c r="I23" s="100"/>
      <c r="J23" s="101" t="s">
        <v>1698</v>
      </c>
    </row>
    <row r="24" spans="1:10" x14ac:dyDescent="0.3">
      <c r="A24" s="96" t="s">
        <v>189</v>
      </c>
      <c r="B24" s="89" t="s">
        <v>87</v>
      </c>
      <c r="C24" s="97" t="s">
        <v>88</v>
      </c>
      <c r="D24" s="98" t="s">
        <v>89</v>
      </c>
      <c r="E24" s="98" t="s">
        <v>90</v>
      </c>
      <c r="F24" s="99">
        <v>0.2</v>
      </c>
      <c r="G24" s="100">
        <v>3623</v>
      </c>
      <c r="H24" s="100">
        <v>725</v>
      </c>
      <c r="I24" s="100"/>
      <c r="J24" s="101" t="s">
        <v>1691</v>
      </c>
    </row>
    <row r="25" spans="1:10" x14ac:dyDescent="0.3">
      <c r="A25" s="96" t="s">
        <v>189</v>
      </c>
      <c r="B25" s="89" t="s">
        <v>91</v>
      </c>
      <c r="C25" s="97" t="s">
        <v>92</v>
      </c>
      <c r="D25" s="98" t="s">
        <v>80</v>
      </c>
      <c r="E25" s="98" t="s">
        <v>90</v>
      </c>
      <c r="F25" s="99">
        <v>0.2</v>
      </c>
      <c r="G25" s="100">
        <v>1897</v>
      </c>
      <c r="H25" s="100">
        <v>379</v>
      </c>
      <c r="I25" s="100"/>
      <c r="J25" s="101" t="s">
        <v>1692</v>
      </c>
    </row>
    <row r="26" spans="1:10" x14ac:dyDescent="0.3">
      <c r="A26" s="90" t="s">
        <v>197</v>
      </c>
      <c r="B26" s="91" t="s">
        <v>74</v>
      </c>
      <c r="C26" s="92" t="s">
        <v>198</v>
      </c>
      <c r="D26" s="93" t="s">
        <v>131</v>
      </c>
      <c r="E26" s="93" t="s">
        <v>93</v>
      </c>
      <c r="F26" s="94"/>
      <c r="G26" s="95"/>
      <c r="H26" s="95"/>
      <c r="I26" s="95">
        <v>244763</v>
      </c>
      <c r="J26" s="89"/>
    </row>
    <row r="27" spans="1:10" x14ac:dyDescent="0.3">
      <c r="A27" s="96" t="s">
        <v>197</v>
      </c>
      <c r="B27" s="89" t="s">
        <v>148</v>
      </c>
      <c r="C27" s="97" t="s">
        <v>149</v>
      </c>
      <c r="D27" s="98" t="s">
        <v>85</v>
      </c>
      <c r="E27" s="98" t="s">
        <v>86</v>
      </c>
      <c r="F27" s="99">
        <v>2.8</v>
      </c>
      <c r="G27" s="100">
        <v>81549</v>
      </c>
      <c r="H27" s="100">
        <v>228337</v>
      </c>
      <c r="I27" s="100"/>
      <c r="J27" s="101" t="s">
        <v>1699</v>
      </c>
    </row>
    <row r="28" spans="1:10" ht="26.4" x14ac:dyDescent="0.3">
      <c r="A28" s="96" t="s">
        <v>197</v>
      </c>
      <c r="B28" s="89" t="s">
        <v>199</v>
      </c>
      <c r="C28" s="97" t="s">
        <v>200</v>
      </c>
      <c r="D28" s="98" t="s">
        <v>99</v>
      </c>
      <c r="E28" s="98" t="s">
        <v>100</v>
      </c>
      <c r="F28" s="99">
        <v>0.3</v>
      </c>
      <c r="G28" s="100">
        <v>12480</v>
      </c>
      <c r="H28" s="100">
        <v>3744</v>
      </c>
      <c r="I28" s="100"/>
      <c r="J28" s="101" t="s">
        <v>1700</v>
      </c>
    </row>
    <row r="29" spans="1:10" x14ac:dyDescent="0.3">
      <c r="A29" s="96" t="s">
        <v>197</v>
      </c>
      <c r="B29" s="89" t="s">
        <v>191</v>
      </c>
      <c r="C29" s="97" t="s">
        <v>192</v>
      </c>
      <c r="D29" s="98" t="s">
        <v>99</v>
      </c>
      <c r="E29" s="98" t="s">
        <v>100</v>
      </c>
      <c r="F29" s="99">
        <v>0.04</v>
      </c>
      <c r="G29" s="100">
        <v>69183</v>
      </c>
      <c r="H29" s="100">
        <v>2767</v>
      </c>
      <c r="I29" s="100"/>
      <c r="J29" s="101" t="s">
        <v>1701</v>
      </c>
    </row>
    <row r="30" spans="1:10" x14ac:dyDescent="0.3">
      <c r="A30" s="96" t="s">
        <v>197</v>
      </c>
      <c r="B30" s="89" t="s">
        <v>101</v>
      </c>
      <c r="C30" s="97" t="s">
        <v>102</v>
      </c>
      <c r="D30" s="98" t="s">
        <v>80</v>
      </c>
      <c r="E30" s="98" t="s">
        <v>103</v>
      </c>
      <c r="F30" s="99">
        <v>0.13</v>
      </c>
      <c r="G30" s="100">
        <v>16500</v>
      </c>
      <c r="H30" s="100">
        <v>2145</v>
      </c>
      <c r="I30" s="100"/>
      <c r="J30" s="101" t="s">
        <v>1702</v>
      </c>
    </row>
    <row r="31" spans="1:10" x14ac:dyDescent="0.3">
      <c r="A31" s="96" t="s">
        <v>197</v>
      </c>
      <c r="B31" s="89" t="s">
        <v>87</v>
      </c>
      <c r="C31" s="97" t="s">
        <v>88</v>
      </c>
      <c r="D31" s="98" t="s">
        <v>89</v>
      </c>
      <c r="E31" s="98" t="s">
        <v>90</v>
      </c>
      <c r="F31" s="99">
        <v>2</v>
      </c>
      <c r="G31" s="100">
        <v>3623</v>
      </c>
      <c r="H31" s="100">
        <v>7246</v>
      </c>
      <c r="I31" s="100"/>
      <c r="J31" s="101" t="s">
        <v>1691</v>
      </c>
    </row>
    <row r="32" spans="1:10" x14ac:dyDescent="0.3">
      <c r="A32" s="96" t="s">
        <v>197</v>
      </c>
      <c r="B32" s="89" t="s">
        <v>91</v>
      </c>
      <c r="C32" s="97" t="s">
        <v>92</v>
      </c>
      <c r="D32" s="98" t="s">
        <v>80</v>
      </c>
      <c r="E32" s="98" t="s">
        <v>90</v>
      </c>
      <c r="F32" s="99">
        <v>0.27600000000000002</v>
      </c>
      <c r="G32" s="100">
        <v>1897</v>
      </c>
      <c r="H32" s="100">
        <v>524</v>
      </c>
      <c r="I32" s="100"/>
      <c r="J32" s="101" t="s">
        <v>1692</v>
      </c>
    </row>
    <row r="33" spans="1:10" x14ac:dyDescent="0.3">
      <c r="A33" s="90" t="s">
        <v>201</v>
      </c>
      <c r="B33" s="91" t="s">
        <v>74</v>
      </c>
      <c r="C33" s="92" t="s">
        <v>202</v>
      </c>
      <c r="D33" s="93" t="s">
        <v>131</v>
      </c>
      <c r="E33" s="93" t="s">
        <v>93</v>
      </c>
      <c r="F33" s="94"/>
      <c r="G33" s="95"/>
      <c r="H33" s="95"/>
      <c r="I33" s="95">
        <v>173461</v>
      </c>
      <c r="J33" s="89"/>
    </row>
    <row r="34" spans="1:10" x14ac:dyDescent="0.3">
      <c r="A34" s="96" t="s">
        <v>201</v>
      </c>
      <c r="B34" s="89" t="s">
        <v>148</v>
      </c>
      <c r="C34" s="97" t="s">
        <v>149</v>
      </c>
      <c r="D34" s="98" t="s">
        <v>85</v>
      </c>
      <c r="E34" s="98" t="s">
        <v>86</v>
      </c>
      <c r="F34" s="99">
        <v>1.4</v>
      </c>
      <c r="G34" s="100">
        <v>81549</v>
      </c>
      <c r="H34" s="100">
        <v>114169</v>
      </c>
      <c r="I34" s="100"/>
      <c r="J34" s="101" t="s">
        <v>1699</v>
      </c>
    </row>
    <row r="35" spans="1:10" x14ac:dyDescent="0.3">
      <c r="A35" s="96" t="s">
        <v>201</v>
      </c>
      <c r="B35" s="89" t="s">
        <v>203</v>
      </c>
      <c r="C35" s="97" t="s">
        <v>204</v>
      </c>
      <c r="D35" s="98" t="s">
        <v>99</v>
      </c>
      <c r="E35" s="98" t="s">
        <v>147</v>
      </c>
      <c r="F35" s="99">
        <v>0.2</v>
      </c>
      <c r="G35" s="100">
        <v>237208</v>
      </c>
      <c r="H35" s="100">
        <v>47442</v>
      </c>
      <c r="I35" s="100"/>
      <c r="J35" s="101" t="s">
        <v>1703</v>
      </c>
    </row>
    <row r="36" spans="1:10" x14ac:dyDescent="0.3">
      <c r="A36" s="96" t="s">
        <v>201</v>
      </c>
      <c r="B36" s="89" t="s">
        <v>87</v>
      </c>
      <c r="C36" s="97" t="s">
        <v>88</v>
      </c>
      <c r="D36" s="98" t="s">
        <v>89</v>
      </c>
      <c r="E36" s="98" t="s">
        <v>90</v>
      </c>
      <c r="F36" s="99">
        <v>1</v>
      </c>
      <c r="G36" s="100">
        <v>3623</v>
      </c>
      <c r="H36" s="100">
        <v>3623</v>
      </c>
      <c r="I36" s="100"/>
      <c r="J36" s="101" t="s">
        <v>1691</v>
      </c>
    </row>
    <row r="37" spans="1:10" x14ac:dyDescent="0.3">
      <c r="A37" s="96" t="s">
        <v>201</v>
      </c>
      <c r="B37" s="89" t="s">
        <v>205</v>
      </c>
      <c r="C37" s="97" t="s">
        <v>206</v>
      </c>
      <c r="D37" s="98" t="s">
        <v>80</v>
      </c>
      <c r="E37" s="98" t="s">
        <v>90</v>
      </c>
      <c r="F37" s="99">
        <v>1.02</v>
      </c>
      <c r="G37" s="100">
        <v>7576</v>
      </c>
      <c r="H37" s="100">
        <v>7728</v>
      </c>
      <c r="I37" s="100"/>
      <c r="J37" s="101" t="s">
        <v>1704</v>
      </c>
    </row>
    <row r="38" spans="1:10" x14ac:dyDescent="0.3">
      <c r="A38" s="96" t="s">
        <v>201</v>
      </c>
      <c r="B38" s="89" t="s">
        <v>91</v>
      </c>
      <c r="C38" s="97" t="s">
        <v>92</v>
      </c>
      <c r="D38" s="98" t="s">
        <v>80</v>
      </c>
      <c r="E38" s="98" t="s">
        <v>90</v>
      </c>
      <c r="F38" s="99">
        <v>0.26300000000000001</v>
      </c>
      <c r="G38" s="100">
        <v>1897</v>
      </c>
      <c r="H38" s="100">
        <v>499</v>
      </c>
      <c r="I38" s="100"/>
      <c r="J38" s="101" t="s">
        <v>1692</v>
      </c>
    </row>
    <row r="39" spans="1:10" x14ac:dyDescent="0.3">
      <c r="A39" s="90" t="s">
        <v>37</v>
      </c>
      <c r="B39" s="91" t="s">
        <v>74</v>
      </c>
      <c r="C39" s="92" t="s">
        <v>209</v>
      </c>
      <c r="D39" s="93" t="s">
        <v>131</v>
      </c>
      <c r="E39" s="93" t="s">
        <v>93</v>
      </c>
      <c r="F39" s="94"/>
      <c r="G39" s="95"/>
      <c r="H39" s="95"/>
      <c r="I39" s="95">
        <v>66635</v>
      </c>
      <c r="J39" s="89"/>
    </row>
    <row r="40" spans="1:10" x14ac:dyDescent="0.3">
      <c r="A40" s="96" t="s">
        <v>37</v>
      </c>
      <c r="B40" s="89" t="s">
        <v>83</v>
      </c>
      <c r="C40" s="97" t="s">
        <v>84</v>
      </c>
      <c r="D40" s="98" t="s">
        <v>85</v>
      </c>
      <c r="E40" s="98" t="s">
        <v>86</v>
      </c>
      <c r="F40" s="99">
        <v>0.56000000000000005</v>
      </c>
      <c r="G40" s="100">
        <v>37863</v>
      </c>
      <c r="H40" s="100">
        <v>21203</v>
      </c>
      <c r="I40" s="100"/>
      <c r="J40" s="101" t="s">
        <v>1687</v>
      </c>
    </row>
    <row r="41" spans="1:10" x14ac:dyDescent="0.3">
      <c r="A41" s="96" t="s">
        <v>37</v>
      </c>
      <c r="B41" s="89" t="s">
        <v>150</v>
      </c>
      <c r="C41" s="97" t="s">
        <v>151</v>
      </c>
      <c r="D41" s="98" t="s">
        <v>99</v>
      </c>
      <c r="E41" s="98" t="s">
        <v>100</v>
      </c>
      <c r="F41" s="99">
        <v>0.08</v>
      </c>
      <c r="G41" s="100">
        <v>187426</v>
      </c>
      <c r="H41" s="100">
        <v>14994</v>
      </c>
      <c r="I41" s="100"/>
      <c r="J41" s="101" t="s">
        <v>1705</v>
      </c>
    </row>
    <row r="42" spans="1:10" x14ac:dyDescent="0.3">
      <c r="A42" s="96" t="s">
        <v>37</v>
      </c>
      <c r="B42" s="89" t="s">
        <v>195</v>
      </c>
      <c r="C42" s="97" t="s">
        <v>196</v>
      </c>
      <c r="D42" s="98" t="s">
        <v>99</v>
      </c>
      <c r="E42" s="98" t="s">
        <v>86</v>
      </c>
      <c r="F42" s="99">
        <v>0.1</v>
      </c>
      <c r="G42" s="100">
        <v>304381</v>
      </c>
      <c r="H42" s="100">
        <v>30438</v>
      </c>
      <c r="I42" s="100"/>
      <c r="J42" s="101" t="s">
        <v>1706</v>
      </c>
    </row>
    <row r="43" spans="1:10" x14ac:dyDescent="0.3">
      <c r="A43" s="90" t="s">
        <v>216</v>
      </c>
      <c r="B43" s="91" t="s">
        <v>74</v>
      </c>
      <c r="C43" s="92" t="s">
        <v>217</v>
      </c>
      <c r="D43" s="93" t="s">
        <v>131</v>
      </c>
      <c r="E43" s="93" t="s">
        <v>93</v>
      </c>
      <c r="F43" s="94"/>
      <c r="G43" s="95"/>
      <c r="H43" s="95"/>
      <c r="I43" s="95">
        <v>32747</v>
      </c>
      <c r="J43" s="89"/>
    </row>
    <row r="44" spans="1:10" x14ac:dyDescent="0.3">
      <c r="A44" s="96" t="s">
        <v>216</v>
      </c>
      <c r="B44" s="89" t="s">
        <v>160</v>
      </c>
      <c r="C44" s="97" t="s">
        <v>161</v>
      </c>
      <c r="D44" s="98" t="s">
        <v>85</v>
      </c>
      <c r="E44" s="98" t="s">
        <v>86</v>
      </c>
      <c r="F44" s="99">
        <v>1</v>
      </c>
      <c r="G44" s="100">
        <v>29124</v>
      </c>
      <c r="H44" s="100">
        <v>29124</v>
      </c>
      <c r="I44" s="100"/>
      <c r="J44" s="101" t="s">
        <v>1707</v>
      </c>
    </row>
    <row r="45" spans="1:10" x14ac:dyDescent="0.3">
      <c r="A45" s="96" t="s">
        <v>216</v>
      </c>
      <c r="B45" s="89" t="s">
        <v>87</v>
      </c>
      <c r="C45" s="97" t="s">
        <v>88</v>
      </c>
      <c r="D45" s="98" t="s">
        <v>89</v>
      </c>
      <c r="E45" s="98" t="s">
        <v>90</v>
      </c>
      <c r="F45" s="99">
        <v>1</v>
      </c>
      <c r="G45" s="100">
        <v>3623</v>
      </c>
      <c r="H45" s="100">
        <v>3623</v>
      </c>
      <c r="I45" s="100"/>
      <c r="J45" s="101" t="s">
        <v>1691</v>
      </c>
    </row>
    <row r="46" spans="1:10" x14ac:dyDescent="0.3">
      <c r="A46" s="90" t="s">
        <v>218</v>
      </c>
      <c r="B46" s="91" t="s">
        <v>74</v>
      </c>
      <c r="C46" s="92" t="s">
        <v>219</v>
      </c>
      <c r="D46" s="93" t="s">
        <v>131</v>
      </c>
      <c r="E46" s="93" t="s">
        <v>93</v>
      </c>
      <c r="F46" s="94"/>
      <c r="G46" s="95"/>
      <c r="H46" s="95"/>
      <c r="I46" s="95">
        <v>37524</v>
      </c>
      <c r="J46" s="89"/>
    </row>
    <row r="47" spans="1:10" x14ac:dyDescent="0.3">
      <c r="A47" s="96" t="s">
        <v>218</v>
      </c>
      <c r="B47" s="89" t="s">
        <v>160</v>
      </c>
      <c r="C47" s="97" t="s">
        <v>161</v>
      </c>
      <c r="D47" s="98" t="s">
        <v>85</v>
      </c>
      <c r="E47" s="98" t="s">
        <v>86</v>
      </c>
      <c r="F47" s="99">
        <v>1</v>
      </c>
      <c r="G47" s="100">
        <v>29124</v>
      </c>
      <c r="H47" s="100">
        <v>29124</v>
      </c>
      <c r="I47" s="100"/>
      <c r="J47" s="101" t="s">
        <v>1707</v>
      </c>
    </row>
    <row r="48" spans="1:10" x14ac:dyDescent="0.3">
      <c r="A48" s="96" t="s">
        <v>218</v>
      </c>
      <c r="B48" s="89" t="s">
        <v>212</v>
      </c>
      <c r="C48" s="97" t="s">
        <v>213</v>
      </c>
      <c r="D48" s="98" t="s">
        <v>99</v>
      </c>
      <c r="E48" s="98" t="s">
        <v>100</v>
      </c>
      <c r="F48" s="99">
        <v>0.1</v>
      </c>
      <c r="G48" s="100">
        <v>47771</v>
      </c>
      <c r="H48" s="100">
        <v>4777</v>
      </c>
      <c r="I48" s="100"/>
      <c r="J48" s="101" t="s">
        <v>1708</v>
      </c>
    </row>
    <row r="49" spans="1:10" x14ac:dyDescent="0.3">
      <c r="A49" s="96" t="s">
        <v>218</v>
      </c>
      <c r="B49" s="89" t="s">
        <v>87</v>
      </c>
      <c r="C49" s="97" t="s">
        <v>88</v>
      </c>
      <c r="D49" s="98" t="s">
        <v>89</v>
      </c>
      <c r="E49" s="98" t="s">
        <v>90</v>
      </c>
      <c r="F49" s="99">
        <v>1</v>
      </c>
      <c r="G49" s="100">
        <v>3623</v>
      </c>
      <c r="H49" s="100">
        <v>3623</v>
      </c>
      <c r="I49" s="100"/>
      <c r="J49" s="101" t="s">
        <v>1691</v>
      </c>
    </row>
    <row r="50" spans="1:10" ht="26.4" x14ac:dyDescent="0.3">
      <c r="A50" s="90" t="s">
        <v>39</v>
      </c>
      <c r="B50" s="91" t="s">
        <v>74</v>
      </c>
      <c r="C50" s="92" t="s">
        <v>220</v>
      </c>
      <c r="D50" s="93" t="s">
        <v>131</v>
      </c>
      <c r="E50" s="93" t="s">
        <v>221</v>
      </c>
      <c r="F50" s="94"/>
      <c r="G50" s="95"/>
      <c r="H50" s="95"/>
      <c r="I50" s="95">
        <v>34631</v>
      </c>
      <c r="J50" s="89"/>
    </row>
    <row r="51" spans="1:10" x14ac:dyDescent="0.3">
      <c r="A51" s="96" t="s">
        <v>39</v>
      </c>
      <c r="B51" s="89" t="s">
        <v>222</v>
      </c>
      <c r="C51" s="97" t="s">
        <v>223</v>
      </c>
      <c r="D51" s="98" t="s">
        <v>80</v>
      </c>
      <c r="E51" s="98" t="s">
        <v>93</v>
      </c>
      <c r="F51" s="99">
        <v>1</v>
      </c>
      <c r="G51" s="100">
        <v>9064</v>
      </c>
      <c r="H51" s="100">
        <v>9064</v>
      </c>
      <c r="I51" s="100"/>
      <c r="J51" s="101" t="s">
        <v>1709</v>
      </c>
    </row>
    <row r="52" spans="1:10" x14ac:dyDescent="0.3">
      <c r="A52" s="96" t="s">
        <v>39</v>
      </c>
      <c r="B52" s="89" t="s">
        <v>150</v>
      </c>
      <c r="C52" s="97" t="s">
        <v>151</v>
      </c>
      <c r="D52" s="98" t="s">
        <v>99</v>
      </c>
      <c r="E52" s="98" t="s">
        <v>100</v>
      </c>
      <c r="F52" s="99">
        <v>5.0000000000000001E-3</v>
      </c>
      <c r="G52" s="100">
        <v>187426</v>
      </c>
      <c r="H52" s="100">
        <v>937</v>
      </c>
      <c r="I52" s="100"/>
      <c r="J52" s="101" t="s">
        <v>1705</v>
      </c>
    </row>
    <row r="53" spans="1:10" x14ac:dyDescent="0.3">
      <c r="A53" s="96" t="s">
        <v>39</v>
      </c>
      <c r="B53" s="89" t="s">
        <v>143</v>
      </c>
      <c r="C53" s="97" t="s">
        <v>144</v>
      </c>
      <c r="D53" s="98" t="s">
        <v>99</v>
      </c>
      <c r="E53" s="98" t="s">
        <v>86</v>
      </c>
      <c r="F53" s="99">
        <v>2.5000000000000001E-2</v>
      </c>
      <c r="G53" s="100">
        <v>158413</v>
      </c>
      <c r="H53" s="100">
        <v>3960</v>
      </c>
      <c r="I53" s="100"/>
      <c r="J53" s="101" t="s">
        <v>1688</v>
      </c>
    </row>
    <row r="54" spans="1:10" x14ac:dyDescent="0.3">
      <c r="A54" s="96" t="s">
        <v>39</v>
      </c>
      <c r="B54" s="89" t="s">
        <v>224</v>
      </c>
      <c r="C54" s="97" t="s">
        <v>225</v>
      </c>
      <c r="D54" s="98" t="s">
        <v>99</v>
      </c>
      <c r="E54" s="98" t="s">
        <v>147</v>
      </c>
      <c r="F54" s="99">
        <v>0.125</v>
      </c>
      <c r="G54" s="100">
        <v>165360</v>
      </c>
      <c r="H54" s="100">
        <v>20670</v>
      </c>
      <c r="I54" s="100"/>
      <c r="J54" s="101" t="s">
        <v>1710</v>
      </c>
    </row>
    <row r="55" spans="1:10" ht="26.4" x14ac:dyDescent="0.3">
      <c r="A55" s="90" t="s">
        <v>226</v>
      </c>
      <c r="B55" s="91" t="s">
        <v>74</v>
      </c>
      <c r="C55" s="92" t="s">
        <v>227</v>
      </c>
      <c r="D55" s="93" t="s">
        <v>131</v>
      </c>
      <c r="E55" s="93" t="s">
        <v>221</v>
      </c>
      <c r="F55" s="94"/>
      <c r="G55" s="95"/>
      <c r="H55" s="95"/>
      <c r="I55" s="95">
        <v>44658</v>
      </c>
      <c r="J55" s="89"/>
    </row>
    <row r="56" spans="1:10" x14ac:dyDescent="0.3">
      <c r="A56" s="96" t="s">
        <v>226</v>
      </c>
      <c r="B56" s="89" t="s">
        <v>222</v>
      </c>
      <c r="C56" s="97" t="s">
        <v>223</v>
      </c>
      <c r="D56" s="98" t="s">
        <v>80</v>
      </c>
      <c r="E56" s="98" t="s">
        <v>93</v>
      </c>
      <c r="F56" s="99">
        <v>1</v>
      </c>
      <c r="G56" s="100">
        <v>9064</v>
      </c>
      <c r="H56" s="100">
        <v>9064</v>
      </c>
      <c r="I56" s="100"/>
      <c r="J56" s="101" t="s">
        <v>1709</v>
      </c>
    </row>
    <row r="57" spans="1:10" x14ac:dyDescent="0.3">
      <c r="A57" s="96" t="s">
        <v>226</v>
      </c>
      <c r="B57" s="89" t="s">
        <v>87</v>
      </c>
      <c r="C57" s="97" t="s">
        <v>88</v>
      </c>
      <c r="D57" s="98" t="s">
        <v>89</v>
      </c>
      <c r="E57" s="98" t="s">
        <v>90</v>
      </c>
      <c r="F57" s="99">
        <v>0.1</v>
      </c>
      <c r="G57" s="100">
        <v>3623</v>
      </c>
      <c r="H57" s="100">
        <v>362</v>
      </c>
      <c r="I57" s="100"/>
      <c r="J57" s="101" t="s">
        <v>1691</v>
      </c>
    </row>
    <row r="58" spans="1:10" x14ac:dyDescent="0.3">
      <c r="A58" s="96" t="s">
        <v>226</v>
      </c>
      <c r="B58" s="89" t="s">
        <v>160</v>
      </c>
      <c r="C58" s="97" t="s">
        <v>161</v>
      </c>
      <c r="D58" s="98" t="s">
        <v>85</v>
      </c>
      <c r="E58" s="98" t="s">
        <v>86</v>
      </c>
      <c r="F58" s="99">
        <v>0.5</v>
      </c>
      <c r="G58" s="100">
        <v>29124</v>
      </c>
      <c r="H58" s="100">
        <v>14562</v>
      </c>
      <c r="I58" s="100"/>
      <c r="J58" s="101" t="s">
        <v>1707</v>
      </c>
    </row>
    <row r="59" spans="1:10" x14ac:dyDescent="0.3">
      <c r="A59" s="96" t="s">
        <v>226</v>
      </c>
      <c r="B59" s="89" t="s">
        <v>224</v>
      </c>
      <c r="C59" s="97" t="s">
        <v>225</v>
      </c>
      <c r="D59" s="98" t="s">
        <v>99</v>
      </c>
      <c r="E59" s="98" t="s">
        <v>147</v>
      </c>
      <c r="F59" s="99">
        <v>0.125</v>
      </c>
      <c r="G59" s="100">
        <v>165360</v>
      </c>
      <c r="H59" s="100">
        <v>20670</v>
      </c>
      <c r="I59" s="100"/>
      <c r="J59" s="101" t="s">
        <v>1710</v>
      </c>
    </row>
    <row r="60" spans="1:10" ht="26.4" x14ac:dyDescent="0.3">
      <c r="A60" s="90" t="s">
        <v>228</v>
      </c>
      <c r="B60" s="91" t="s">
        <v>74</v>
      </c>
      <c r="C60" s="92" t="s">
        <v>229</v>
      </c>
      <c r="D60" s="93" t="s">
        <v>131</v>
      </c>
      <c r="E60" s="93" t="s">
        <v>93</v>
      </c>
      <c r="F60" s="94"/>
      <c r="G60" s="95"/>
      <c r="H60" s="95"/>
      <c r="I60" s="95">
        <v>869642</v>
      </c>
      <c r="J60" s="89"/>
    </row>
    <row r="61" spans="1:10" x14ac:dyDescent="0.3">
      <c r="A61" s="96" t="s">
        <v>228</v>
      </c>
      <c r="B61" s="89" t="s">
        <v>108</v>
      </c>
      <c r="C61" s="97" t="s">
        <v>109</v>
      </c>
      <c r="D61" s="98" t="s">
        <v>76</v>
      </c>
      <c r="E61" s="98" t="s">
        <v>93</v>
      </c>
      <c r="F61" s="99">
        <v>1.05</v>
      </c>
      <c r="G61" s="100">
        <v>597780</v>
      </c>
      <c r="H61" s="100">
        <v>627669</v>
      </c>
      <c r="I61" s="100"/>
      <c r="J61" s="89"/>
    </row>
    <row r="62" spans="1:10" x14ac:dyDescent="0.3">
      <c r="A62" s="96" t="s">
        <v>228</v>
      </c>
      <c r="B62" s="89" t="s">
        <v>148</v>
      </c>
      <c r="C62" s="97" t="s">
        <v>149</v>
      </c>
      <c r="D62" s="98" t="s">
        <v>85</v>
      </c>
      <c r="E62" s="98" t="s">
        <v>86</v>
      </c>
      <c r="F62" s="99">
        <v>2.2000000000000002</v>
      </c>
      <c r="G62" s="100">
        <v>81549</v>
      </c>
      <c r="H62" s="100">
        <v>179408</v>
      </c>
      <c r="I62" s="100"/>
      <c r="J62" s="101" t="s">
        <v>1699</v>
      </c>
    </row>
    <row r="63" spans="1:10" x14ac:dyDescent="0.3">
      <c r="A63" s="96" t="s">
        <v>228</v>
      </c>
      <c r="B63" s="89" t="s">
        <v>150</v>
      </c>
      <c r="C63" s="97" t="s">
        <v>151</v>
      </c>
      <c r="D63" s="98" t="s">
        <v>99</v>
      </c>
      <c r="E63" s="98" t="s">
        <v>100</v>
      </c>
      <c r="F63" s="99">
        <v>0.1</v>
      </c>
      <c r="G63" s="100">
        <v>187426</v>
      </c>
      <c r="H63" s="100">
        <v>18743</v>
      </c>
      <c r="I63" s="100"/>
      <c r="J63" s="101" t="s">
        <v>1705</v>
      </c>
    </row>
    <row r="64" spans="1:10" x14ac:dyDescent="0.3">
      <c r="A64" s="96" t="s">
        <v>228</v>
      </c>
      <c r="B64" s="89" t="s">
        <v>230</v>
      </c>
      <c r="C64" s="97" t="s">
        <v>231</v>
      </c>
      <c r="D64" s="98" t="s">
        <v>99</v>
      </c>
      <c r="E64" s="98" t="s">
        <v>100</v>
      </c>
      <c r="F64" s="99">
        <v>0.15</v>
      </c>
      <c r="G64" s="100">
        <v>66212</v>
      </c>
      <c r="H64" s="100">
        <v>9932</v>
      </c>
      <c r="I64" s="100"/>
      <c r="J64" s="101" t="s">
        <v>1711</v>
      </c>
    </row>
    <row r="65" spans="1:10" x14ac:dyDescent="0.3">
      <c r="A65" s="96" t="s">
        <v>228</v>
      </c>
      <c r="B65" s="89" t="s">
        <v>164</v>
      </c>
      <c r="C65" s="97" t="s">
        <v>165</v>
      </c>
      <c r="D65" s="98" t="s">
        <v>89</v>
      </c>
      <c r="E65" s="98" t="s">
        <v>90</v>
      </c>
      <c r="F65" s="99">
        <v>1.5</v>
      </c>
      <c r="G65" s="100">
        <v>3623</v>
      </c>
      <c r="H65" s="100">
        <v>5435</v>
      </c>
      <c r="I65" s="100"/>
      <c r="J65" s="101" t="s">
        <v>1712</v>
      </c>
    </row>
    <row r="66" spans="1:10" x14ac:dyDescent="0.3">
      <c r="A66" s="96" t="s">
        <v>228</v>
      </c>
      <c r="B66" s="89" t="s">
        <v>91</v>
      </c>
      <c r="C66" s="97" t="s">
        <v>92</v>
      </c>
      <c r="D66" s="98" t="s">
        <v>80</v>
      </c>
      <c r="E66" s="98" t="s">
        <v>90</v>
      </c>
      <c r="F66" s="99">
        <v>15</v>
      </c>
      <c r="G66" s="100">
        <v>1897</v>
      </c>
      <c r="H66" s="100">
        <v>28455</v>
      </c>
      <c r="I66" s="100"/>
      <c r="J66" s="101" t="s">
        <v>1692</v>
      </c>
    </row>
    <row r="67" spans="1:10" ht="26.4" x14ac:dyDescent="0.3">
      <c r="A67" s="90" t="s">
        <v>232</v>
      </c>
      <c r="B67" s="91" t="s">
        <v>74</v>
      </c>
      <c r="C67" s="92" t="s">
        <v>233</v>
      </c>
      <c r="D67" s="93" t="s">
        <v>131</v>
      </c>
      <c r="E67" s="93" t="s">
        <v>93</v>
      </c>
      <c r="F67" s="94"/>
      <c r="G67" s="95"/>
      <c r="H67" s="95"/>
      <c r="I67" s="95">
        <v>981477</v>
      </c>
      <c r="J67" s="89"/>
    </row>
    <row r="68" spans="1:10" x14ac:dyDescent="0.3">
      <c r="A68" s="96" t="s">
        <v>232</v>
      </c>
      <c r="B68" s="89" t="s">
        <v>108</v>
      </c>
      <c r="C68" s="97" t="s">
        <v>109</v>
      </c>
      <c r="D68" s="98" t="s">
        <v>76</v>
      </c>
      <c r="E68" s="98" t="s">
        <v>93</v>
      </c>
      <c r="F68" s="99">
        <v>1.05</v>
      </c>
      <c r="G68" s="100">
        <v>597780</v>
      </c>
      <c r="H68" s="100">
        <v>627669</v>
      </c>
      <c r="I68" s="100"/>
      <c r="J68" s="89"/>
    </row>
    <row r="69" spans="1:10" x14ac:dyDescent="0.3">
      <c r="A69" s="96" t="s">
        <v>232</v>
      </c>
      <c r="B69" s="89" t="s">
        <v>181</v>
      </c>
      <c r="C69" s="97" t="s">
        <v>182</v>
      </c>
      <c r="D69" s="98" t="s">
        <v>85</v>
      </c>
      <c r="E69" s="98" t="s">
        <v>86</v>
      </c>
      <c r="F69" s="99">
        <v>3</v>
      </c>
      <c r="G69" s="100">
        <v>96111</v>
      </c>
      <c r="H69" s="100">
        <v>288333</v>
      </c>
      <c r="I69" s="100"/>
      <c r="J69" s="101" t="s">
        <v>1713</v>
      </c>
    </row>
    <row r="70" spans="1:10" x14ac:dyDescent="0.3">
      <c r="A70" s="96" t="s">
        <v>232</v>
      </c>
      <c r="B70" s="89" t="s">
        <v>179</v>
      </c>
      <c r="C70" s="97" t="s">
        <v>180</v>
      </c>
      <c r="D70" s="98" t="s">
        <v>99</v>
      </c>
      <c r="E70" s="98" t="s">
        <v>90</v>
      </c>
      <c r="F70" s="99">
        <v>3</v>
      </c>
      <c r="G70" s="100">
        <v>5929</v>
      </c>
      <c r="H70" s="100">
        <v>17787</v>
      </c>
      <c r="I70" s="100"/>
      <c r="J70" s="101" t="s">
        <v>1714</v>
      </c>
    </row>
    <row r="71" spans="1:10" x14ac:dyDescent="0.3">
      <c r="A71" s="96" t="s">
        <v>232</v>
      </c>
      <c r="B71" s="89" t="s">
        <v>150</v>
      </c>
      <c r="C71" s="97" t="s">
        <v>151</v>
      </c>
      <c r="D71" s="98" t="s">
        <v>99</v>
      </c>
      <c r="E71" s="98" t="s">
        <v>100</v>
      </c>
      <c r="F71" s="99">
        <v>0.1</v>
      </c>
      <c r="G71" s="100">
        <v>187426</v>
      </c>
      <c r="H71" s="100">
        <v>18743</v>
      </c>
      <c r="I71" s="100"/>
      <c r="J71" s="101" t="s">
        <v>1705</v>
      </c>
    </row>
    <row r="72" spans="1:10" x14ac:dyDescent="0.3">
      <c r="A72" s="96" t="s">
        <v>232</v>
      </c>
      <c r="B72" s="89" t="s">
        <v>230</v>
      </c>
      <c r="C72" s="97" t="s">
        <v>231</v>
      </c>
      <c r="D72" s="98" t="s">
        <v>99</v>
      </c>
      <c r="E72" s="98" t="s">
        <v>100</v>
      </c>
      <c r="F72" s="99">
        <v>0.18</v>
      </c>
      <c r="G72" s="100">
        <v>66212</v>
      </c>
      <c r="H72" s="100">
        <v>11918</v>
      </c>
      <c r="I72" s="100"/>
      <c r="J72" s="101" t="s">
        <v>1711</v>
      </c>
    </row>
    <row r="73" spans="1:10" x14ac:dyDescent="0.3">
      <c r="A73" s="96" t="s">
        <v>232</v>
      </c>
      <c r="B73" s="89" t="s">
        <v>164</v>
      </c>
      <c r="C73" s="97" t="s">
        <v>165</v>
      </c>
      <c r="D73" s="98" t="s">
        <v>89</v>
      </c>
      <c r="E73" s="98" t="s">
        <v>90</v>
      </c>
      <c r="F73" s="99">
        <v>1.5</v>
      </c>
      <c r="G73" s="100">
        <v>3623</v>
      </c>
      <c r="H73" s="100">
        <v>5435</v>
      </c>
      <c r="I73" s="100"/>
      <c r="J73" s="101" t="s">
        <v>1712</v>
      </c>
    </row>
    <row r="74" spans="1:10" x14ac:dyDescent="0.3">
      <c r="A74" s="96" t="s">
        <v>232</v>
      </c>
      <c r="B74" s="89" t="s">
        <v>87</v>
      </c>
      <c r="C74" s="97" t="s">
        <v>88</v>
      </c>
      <c r="D74" s="98" t="s">
        <v>89</v>
      </c>
      <c r="E74" s="98" t="s">
        <v>90</v>
      </c>
      <c r="F74" s="99">
        <v>2.1</v>
      </c>
      <c r="G74" s="100">
        <v>3623</v>
      </c>
      <c r="H74" s="100">
        <v>7608</v>
      </c>
      <c r="I74" s="100"/>
      <c r="J74" s="101" t="s">
        <v>1691</v>
      </c>
    </row>
    <row r="75" spans="1:10" x14ac:dyDescent="0.3">
      <c r="A75" s="96" t="s">
        <v>232</v>
      </c>
      <c r="B75" s="89" t="s">
        <v>91</v>
      </c>
      <c r="C75" s="97" t="s">
        <v>92</v>
      </c>
      <c r="D75" s="98" t="s">
        <v>80</v>
      </c>
      <c r="E75" s="98" t="s">
        <v>90</v>
      </c>
      <c r="F75" s="99">
        <v>2.1</v>
      </c>
      <c r="G75" s="100">
        <v>1897</v>
      </c>
      <c r="H75" s="100">
        <v>3984</v>
      </c>
      <c r="I75" s="100"/>
      <c r="J75" s="101" t="s">
        <v>1692</v>
      </c>
    </row>
    <row r="76" spans="1:10" ht="26.4" x14ac:dyDescent="0.3">
      <c r="A76" s="90" t="s">
        <v>234</v>
      </c>
      <c r="B76" s="91" t="s">
        <v>74</v>
      </c>
      <c r="C76" s="92" t="s">
        <v>235</v>
      </c>
      <c r="D76" s="93" t="s">
        <v>131</v>
      </c>
      <c r="E76" s="93" t="s">
        <v>93</v>
      </c>
      <c r="F76" s="94"/>
      <c r="G76" s="95"/>
      <c r="H76" s="95"/>
      <c r="I76" s="95">
        <v>959064</v>
      </c>
      <c r="J76" s="89"/>
    </row>
    <row r="77" spans="1:10" x14ac:dyDescent="0.3">
      <c r="A77" s="96" t="s">
        <v>234</v>
      </c>
      <c r="B77" s="89" t="s">
        <v>110</v>
      </c>
      <c r="C77" s="97" t="s">
        <v>111</v>
      </c>
      <c r="D77" s="98" t="s">
        <v>76</v>
      </c>
      <c r="E77" s="98" t="s">
        <v>93</v>
      </c>
      <c r="F77" s="99">
        <v>1.05</v>
      </c>
      <c r="G77" s="100">
        <v>682944</v>
      </c>
      <c r="H77" s="100">
        <v>717091</v>
      </c>
      <c r="I77" s="100"/>
      <c r="J77" s="89"/>
    </row>
    <row r="78" spans="1:10" x14ac:dyDescent="0.3">
      <c r="A78" s="96" t="s">
        <v>234</v>
      </c>
      <c r="B78" s="89" t="s">
        <v>148</v>
      </c>
      <c r="C78" s="97" t="s">
        <v>149</v>
      </c>
      <c r="D78" s="98" t="s">
        <v>85</v>
      </c>
      <c r="E78" s="98" t="s">
        <v>86</v>
      </c>
      <c r="F78" s="99">
        <v>2.2000000000000002</v>
      </c>
      <c r="G78" s="100">
        <v>81549</v>
      </c>
      <c r="H78" s="100">
        <v>179408</v>
      </c>
      <c r="I78" s="100"/>
      <c r="J78" s="101" t="s">
        <v>1699</v>
      </c>
    </row>
    <row r="79" spans="1:10" x14ac:dyDescent="0.3">
      <c r="A79" s="96" t="s">
        <v>234</v>
      </c>
      <c r="B79" s="89" t="s">
        <v>150</v>
      </c>
      <c r="C79" s="97" t="s">
        <v>151</v>
      </c>
      <c r="D79" s="98" t="s">
        <v>99</v>
      </c>
      <c r="E79" s="98" t="s">
        <v>100</v>
      </c>
      <c r="F79" s="99">
        <v>0.1</v>
      </c>
      <c r="G79" s="100">
        <v>187426</v>
      </c>
      <c r="H79" s="100">
        <v>18743</v>
      </c>
      <c r="I79" s="100"/>
      <c r="J79" s="101" t="s">
        <v>1705</v>
      </c>
    </row>
    <row r="80" spans="1:10" x14ac:dyDescent="0.3">
      <c r="A80" s="96" t="s">
        <v>234</v>
      </c>
      <c r="B80" s="89" t="s">
        <v>230</v>
      </c>
      <c r="C80" s="97" t="s">
        <v>231</v>
      </c>
      <c r="D80" s="98" t="s">
        <v>99</v>
      </c>
      <c r="E80" s="98" t="s">
        <v>100</v>
      </c>
      <c r="F80" s="99">
        <v>0.15</v>
      </c>
      <c r="G80" s="100">
        <v>66212</v>
      </c>
      <c r="H80" s="100">
        <v>9932</v>
      </c>
      <c r="I80" s="100"/>
      <c r="J80" s="101" t="s">
        <v>1711</v>
      </c>
    </row>
    <row r="81" spans="1:10" x14ac:dyDescent="0.3">
      <c r="A81" s="96" t="s">
        <v>234</v>
      </c>
      <c r="B81" s="89" t="s">
        <v>164</v>
      </c>
      <c r="C81" s="97" t="s">
        <v>165</v>
      </c>
      <c r="D81" s="98" t="s">
        <v>89</v>
      </c>
      <c r="E81" s="98" t="s">
        <v>90</v>
      </c>
      <c r="F81" s="99">
        <v>1.5</v>
      </c>
      <c r="G81" s="100">
        <v>3623</v>
      </c>
      <c r="H81" s="100">
        <v>5435</v>
      </c>
      <c r="I81" s="100"/>
      <c r="J81" s="101" t="s">
        <v>1712</v>
      </c>
    </row>
    <row r="82" spans="1:10" x14ac:dyDescent="0.3">
      <c r="A82" s="96" t="s">
        <v>234</v>
      </c>
      <c r="B82" s="89" t="s">
        <v>91</v>
      </c>
      <c r="C82" s="97" t="s">
        <v>92</v>
      </c>
      <c r="D82" s="98" t="s">
        <v>80</v>
      </c>
      <c r="E82" s="98" t="s">
        <v>90</v>
      </c>
      <c r="F82" s="99">
        <v>15</v>
      </c>
      <c r="G82" s="100">
        <v>1897</v>
      </c>
      <c r="H82" s="100">
        <v>28455</v>
      </c>
      <c r="I82" s="100"/>
      <c r="J82" s="101" t="s">
        <v>1692</v>
      </c>
    </row>
    <row r="83" spans="1:10" ht="26.4" x14ac:dyDescent="0.3">
      <c r="A83" s="90" t="s">
        <v>240</v>
      </c>
      <c r="B83" s="91" t="s">
        <v>74</v>
      </c>
      <c r="C83" s="92" t="s">
        <v>241</v>
      </c>
      <c r="D83" s="93" t="s">
        <v>131</v>
      </c>
      <c r="E83" s="93" t="s">
        <v>93</v>
      </c>
      <c r="F83" s="94"/>
      <c r="G83" s="95"/>
      <c r="H83" s="95"/>
      <c r="I83" s="95">
        <v>919761</v>
      </c>
      <c r="J83" s="89"/>
    </row>
    <row r="84" spans="1:10" x14ac:dyDescent="0.3">
      <c r="A84" s="96" t="s">
        <v>240</v>
      </c>
      <c r="B84" s="89" t="s">
        <v>108</v>
      </c>
      <c r="C84" s="97" t="s">
        <v>109</v>
      </c>
      <c r="D84" s="98" t="s">
        <v>76</v>
      </c>
      <c r="E84" s="98" t="s">
        <v>93</v>
      </c>
      <c r="F84" s="99">
        <v>1.05</v>
      </c>
      <c r="G84" s="100">
        <v>597780</v>
      </c>
      <c r="H84" s="100">
        <v>627669</v>
      </c>
      <c r="I84" s="100"/>
      <c r="J84" s="89"/>
    </row>
    <row r="85" spans="1:10" x14ac:dyDescent="0.3">
      <c r="A85" s="96" t="s">
        <v>240</v>
      </c>
      <c r="B85" s="89" t="s">
        <v>181</v>
      </c>
      <c r="C85" s="97" t="s">
        <v>182</v>
      </c>
      <c r="D85" s="98" t="s">
        <v>85</v>
      </c>
      <c r="E85" s="98" t="s">
        <v>86</v>
      </c>
      <c r="F85" s="99">
        <v>2.6</v>
      </c>
      <c r="G85" s="100">
        <v>96111</v>
      </c>
      <c r="H85" s="100">
        <v>249889</v>
      </c>
      <c r="I85" s="100"/>
      <c r="J85" s="101" t="s">
        <v>1713</v>
      </c>
    </row>
    <row r="86" spans="1:10" x14ac:dyDescent="0.3">
      <c r="A86" s="96" t="s">
        <v>240</v>
      </c>
      <c r="B86" s="89" t="s">
        <v>230</v>
      </c>
      <c r="C86" s="97" t="s">
        <v>231</v>
      </c>
      <c r="D86" s="98" t="s">
        <v>99</v>
      </c>
      <c r="E86" s="98" t="s">
        <v>100</v>
      </c>
      <c r="F86" s="99">
        <v>0.12</v>
      </c>
      <c r="G86" s="100">
        <v>66212</v>
      </c>
      <c r="H86" s="100">
        <v>7945</v>
      </c>
      <c r="I86" s="100"/>
      <c r="J86" s="101" t="s">
        <v>1711</v>
      </c>
    </row>
    <row r="87" spans="1:10" x14ac:dyDescent="0.3">
      <c r="A87" s="96" t="s">
        <v>240</v>
      </c>
      <c r="B87" s="89" t="s">
        <v>87</v>
      </c>
      <c r="C87" s="97" t="s">
        <v>88</v>
      </c>
      <c r="D87" s="98" t="s">
        <v>89</v>
      </c>
      <c r="E87" s="98" t="s">
        <v>90</v>
      </c>
      <c r="F87" s="99">
        <v>6</v>
      </c>
      <c r="G87" s="100">
        <v>3623</v>
      </c>
      <c r="H87" s="100">
        <v>21738</v>
      </c>
      <c r="I87" s="100"/>
      <c r="J87" s="101" t="s">
        <v>1691</v>
      </c>
    </row>
    <row r="88" spans="1:10" x14ac:dyDescent="0.3">
      <c r="A88" s="96" t="s">
        <v>240</v>
      </c>
      <c r="B88" s="89" t="s">
        <v>91</v>
      </c>
      <c r="C88" s="97" t="s">
        <v>92</v>
      </c>
      <c r="D88" s="98" t="s">
        <v>80</v>
      </c>
      <c r="E88" s="98" t="s">
        <v>90</v>
      </c>
      <c r="F88" s="99">
        <v>6.6</v>
      </c>
      <c r="G88" s="100">
        <v>1897</v>
      </c>
      <c r="H88" s="100">
        <v>12520</v>
      </c>
      <c r="I88" s="100"/>
      <c r="J88" s="101" t="s">
        <v>1692</v>
      </c>
    </row>
    <row r="89" spans="1:10" ht="26.4" x14ac:dyDescent="0.3">
      <c r="A89" s="90" t="s">
        <v>242</v>
      </c>
      <c r="B89" s="91" t="s">
        <v>74</v>
      </c>
      <c r="C89" s="92" t="s">
        <v>243</v>
      </c>
      <c r="D89" s="93" t="s">
        <v>131</v>
      </c>
      <c r="E89" s="93" t="s">
        <v>93</v>
      </c>
      <c r="F89" s="94"/>
      <c r="G89" s="95"/>
      <c r="H89" s="95"/>
      <c r="I89" s="95">
        <v>1000611</v>
      </c>
      <c r="J89" s="89"/>
    </row>
    <row r="90" spans="1:10" x14ac:dyDescent="0.3">
      <c r="A90" s="96" t="s">
        <v>242</v>
      </c>
      <c r="B90" s="89" t="s">
        <v>108</v>
      </c>
      <c r="C90" s="97" t="s">
        <v>109</v>
      </c>
      <c r="D90" s="98" t="s">
        <v>76</v>
      </c>
      <c r="E90" s="98" t="s">
        <v>93</v>
      </c>
      <c r="F90" s="99">
        <v>1.05</v>
      </c>
      <c r="G90" s="100">
        <v>597780</v>
      </c>
      <c r="H90" s="100">
        <v>627669</v>
      </c>
      <c r="I90" s="100"/>
      <c r="J90" s="89"/>
    </row>
    <row r="91" spans="1:10" x14ac:dyDescent="0.3">
      <c r="A91" s="96" t="s">
        <v>242</v>
      </c>
      <c r="B91" s="89" t="s">
        <v>104</v>
      </c>
      <c r="C91" s="97" t="s">
        <v>105</v>
      </c>
      <c r="D91" s="98" t="s">
        <v>85</v>
      </c>
      <c r="E91" s="98" t="s">
        <v>86</v>
      </c>
      <c r="F91" s="99">
        <v>3</v>
      </c>
      <c r="G91" s="100">
        <v>110673</v>
      </c>
      <c r="H91" s="100">
        <v>332019</v>
      </c>
      <c r="I91" s="100"/>
      <c r="J91" s="101" t="s">
        <v>1715</v>
      </c>
    </row>
    <row r="92" spans="1:10" x14ac:dyDescent="0.3">
      <c r="A92" s="96" t="s">
        <v>242</v>
      </c>
      <c r="B92" s="89" t="s">
        <v>238</v>
      </c>
      <c r="C92" s="97" t="s">
        <v>239</v>
      </c>
      <c r="D92" s="98" t="s">
        <v>99</v>
      </c>
      <c r="E92" s="98" t="s">
        <v>100</v>
      </c>
      <c r="F92" s="99">
        <v>1</v>
      </c>
      <c r="G92" s="100">
        <v>26089</v>
      </c>
      <c r="H92" s="100">
        <v>26089</v>
      </c>
      <c r="I92" s="100"/>
      <c r="J92" s="101" t="s">
        <v>1716</v>
      </c>
    </row>
    <row r="93" spans="1:10" x14ac:dyDescent="0.3">
      <c r="A93" s="96" t="s">
        <v>242</v>
      </c>
      <c r="B93" s="89" t="s">
        <v>87</v>
      </c>
      <c r="C93" s="97" t="s">
        <v>88</v>
      </c>
      <c r="D93" s="98" t="s">
        <v>89</v>
      </c>
      <c r="E93" s="98" t="s">
        <v>90</v>
      </c>
      <c r="F93" s="99">
        <v>2</v>
      </c>
      <c r="G93" s="100">
        <v>3623</v>
      </c>
      <c r="H93" s="100">
        <v>7246</v>
      </c>
      <c r="I93" s="100"/>
      <c r="J93" s="101" t="s">
        <v>1691</v>
      </c>
    </row>
    <row r="94" spans="1:10" x14ac:dyDescent="0.3">
      <c r="A94" s="96" t="s">
        <v>242</v>
      </c>
      <c r="B94" s="89" t="s">
        <v>91</v>
      </c>
      <c r="C94" s="97" t="s">
        <v>92</v>
      </c>
      <c r="D94" s="98" t="s">
        <v>80</v>
      </c>
      <c r="E94" s="98" t="s">
        <v>90</v>
      </c>
      <c r="F94" s="99">
        <v>4</v>
      </c>
      <c r="G94" s="100">
        <v>1897</v>
      </c>
      <c r="H94" s="100">
        <v>7588</v>
      </c>
      <c r="I94" s="100"/>
      <c r="J94" s="101" t="s">
        <v>1692</v>
      </c>
    </row>
    <row r="95" spans="1:10" ht="26.4" x14ac:dyDescent="0.3">
      <c r="A95" s="90" t="s">
        <v>246</v>
      </c>
      <c r="B95" s="91" t="s">
        <v>74</v>
      </c>
      <c r="C95" s="92" t="s">
        <v>247</v>
      </c>
      <c r="D95" s="93" t="s">
        <v>131</v>
      </c>
      <c r="E95" s="93" t="s">
        <v>93</v>
      </c>
      <c r="F95" s="94"/>
      <c r="G95" s="95"/>
      <c r="H95" s="95"/>
      <c r="I95" s="95">
        <v>1069792</v>
      </c>
      <c r="J95" s="89"/>
    </row>
    <row r="96" spans="1:10" x14ac:dyDescent="0.3">
      <c r="A96" s="96" t="s">
        <v>246</v>
      </c>
      <c r="B96" s="89" t="s">
        <v>110</v>
      </c>
      <c r="C96" s="97" t="s">
        <v>111</v>
      </c>
      <c r="D96" s="98" t="s">
        <v>76</v>
      </c>
      <c r="E96" s="98" t="s">
        <v>93</v>
      </c>
      <c r="F96" s="99">
        <v>1.05</v>
      </c>
      <c r="G96" s="100">
        <v>682944</v>
      </c>
      <c r="H96" s="100">
        <v>717091</v>
      </c>
      <c r="I96" s="100"/>
      <c r="J96" s="89"/>
    </row>
    <row r="97" spans="1:10" x14ac:dyDescent="0.3">
      <c r="A97" s="96" t="s">
        <v>246</v>
      </c>
      <c r="B97" s="89" t="s">
        <v>181</v>
      </c>
      <c r="C97" s="97" t="s">
        <v>182</v>
      </c>
      <c r="D97" s="98" t="s">
        <v>85</v>
      </c>
      <c r="E97" s="98" t="s">
        <v>86</v>
      </c>
      <c r="F97" s="99">
        <v>3.2</v>
      </c>
      <c r="G97" s="100">
        <v>96111</v>
      </c>
      <c r="H97" s="100">
        <v>307555</v>
      </c>
      <c r="I97" s="100"/>
      <c r="J97" s="101" t="s">
        <v>1713</v>
      </c>
    </row>
    <row r="98" spans="1:10" x14ac:dyDescent="0.3">
      <c r="A98" s="96" t="s">
        <v>246</v>
      </c>
      <c r="B98" s="89" t="s">
        <v>230</v>
      </c>
      <c r="C98" s="97" t="s">
        <v>231</v>
      </c>
      <c r="D98" s="98" t="s">
        <v>99</v>
      </c>
      <c r="E98" s="98" t="s">
        <v>100</v>
      </c>
      <c r="F98" s="99">
        <v>0.11</v>
      </c>
      <c r="G98" s="100">
        <v>66212</v>
      </c>
      <c r="H98" s="100">
        <v>7283</v>
      </c>
      <c r="I98" s="100"/>
      <c r="J98" s="101" t="s">
        <v>1711</v>
      </c>
    </row>
    <row r="99" spans="1:10" x14ac:dyDescent="0.3">
      <c r="A99" s="96" t="s">
        <v>246</v>
      </c>
      <c r="B99" s="89" t="s">
        <v>87</v>
      </c>
      <c r="C99" s="97" t="s">
        <v>88</v>
      </c>
      <c r="D99" s="98" t="s">
        <v>89</v>
      </c>
      <c r="E99" s="98" t="s">
        <v>90</v>
      </c>
      <c r="F99" s="99">
        <v>6</v>
      </c>
      <c r="G99" s="100">
        <v>3623</v>
      </c>
      <c r="H99" s="100">
        <v>21738</v>
      </c>
      <c r="I99" s="100"/>
      <c r="J99" s="101" t="s">
        <v>1691</v>
      </c>
    </row>
    <row r="100" spans="1:10" x14ac:dyDescent="0.3">
      <c r="A100" s="96" t="s">
        <v>246</v>
      </c>
      <c r="B100" s="89" t="s">
        <v>91</v>
      </c>
      <c r="C100" s="97" t="s">
        <v>92</v>
      </c>
      <c r="D100" s="98" t="s">
        <v>80</v>
      </c>
      <c r="E100" s="98" t="s">
        <v>90</v>
      </c>
      <c r="F100" s="99">
        <v>8.5</v>
      </c>
      <c r="G100" s="100">
        <v>1897</v>
      </c>
      <c r="H100" s="100">
        <v>16125</v>
      </c>
      <c r="I100" s="100"/>
      <c r="J100" s="101" t="s">
        <v>1692</v>
      </c>
    </row>
    <row r="101" spans="1:10" ht="66" x14ac:dyDescent="0.3">
      <c r="A101" s="90" t="s">
        <v>268</v>
      </c>
      <c r="B101" s="91" t="s">
        <v>74</v>
      </c>
      <c r="C101" s="92" t="s">
        <v>269</v>
      </c>
      <c r="D101" s="93" t="s">
        <v>131</v>
      </c>
      <c r="E101" s="93" t="s">
        <v>90</v>
      </c>
      <c r="F101" s="94"/>
      <c r="G101" s="95"/>
      <c r="H101" s="95"/>
      <c r="I101" s="95">
        <v>961814</v>
      </c>
      <c r="J101" s="89"/>
    </row>
    <row r="102" spans="1:10" x14ac:dyDescent="0.3">
      <c r="A102" s="96" t="s">
        <v>268</v>
      </c>
      <c r="B102" s="89" t="s">
        <v>122</v>
      </c>
      <c r="C102" s="97" t="s">
        <v>123</v>
      </c>
      <c r="D102" s="98" t="s">
        <v>76</v>
      </c>
      <c r="E102" s="98" t="s">
        <v>93</v>
      </c>
      <c r="F102" s="99">
        <v>0.15</v>
      </c>
      <c r="G102" s="100">
        <v>688743</v>
      </c>
      <c r="H102" s="100">
        <v>103311</v>
      </c>
      <c r="I102" s="100"/>
      <c r="J102" s="89"/>
    </row>
    <row r="103" spans="1:10" x14ac:dyDescent="0.3">
      <c r="A103" s="96" t="s">
        <v>268</v>
      </c>
      <c r="B103" s="89" t="s">
        <v>106</v>
      </c>
      <c r="C103" s="97" t="s">
        <v>107</v>
      </c>
      <c r="D103" s="98" t="s">
        <v>76</v>
      </c>
      <c r="E103" s="98" t="s">
        <v>93</v>
      </c>
      <c r="F103" s="99">
        <v>0.15300000000000002</v>
      </c>
      <c r="G103" s="100">
        <v>535318</v>
      </c>
      <c r="H103" s="100">
        <v>81904</v>
      </c>
      <c r="I103" s="100"/>
      <c r="J103" s="89"/>
    </row>
    <row r="104" spans="1:10" ht="26.4" x14ac:dyDescent="0.3">
      <c r="A104" s="96" t="s">
        <v>268</v>
      </c>
      <c r="B104" s="89" t="s">
        <v>255</v>
      </c>
      <c r="C104" s="97" t="s">
        <v>256</v>
      </c>
      <c r="D104" s="98" t="s">
        <v>85</v>
      </c>
      <c r="E104" s="98" t="s">
        <v>86</v>
      </c>
      <c r="F104" s="99">
        <v>3.35</v>
      </c>
      <c r="G104" s="100">
        <v>89712</v>
      </c>
      <c r="H104" s="100">
        <v>300535</v>
      </c>
      <c r="I104" s="100"/>
      <c r="J104" s="101" t="s">
        <v>1717</v>
      </c>
    </row>
    <row r="105" spans="1:10" x14ac:dyDescent="0.3">
      <c r="A105" s="96" t="s">
        <v>268</v>
      </c>
      <c r="B105" s="89" t="s">
        <v>150</v>
      </c>
      <c r="C105" s="97" t="s">
        <v>151</v>
      </c>
      <c r="D105" s="98" t="s">
        <v>99</v>
      </c>
      <c r="E105" s="98" t="s">
        <v>100</v>
      </c>
      <c r="F105" s="99">
        <v>8.5000000000000006E-2</v>
      </c>
      <c r="G105" s="100">
        <v>187426</v>
      </c>
      <c r="H105" s="100">
        <v>15931</v>
      </c>
      <c r="I105" s="100"/>
      <c r="J105" s="101" t="s">
        <v>1705</v>
      </c>
    </row>
    <row r="106" spans="1:10" x14ac:dyDescent="0.3">
      <c r="A106" s="96" t="s">
        <v>268</v>
      </c>
      <c r="B106" s="89" t="s">
        <v>87</v>
      </c>
      <c r="C106" s="97" t="s">
        <v>88</v>
      </c>
      <c r="D106" s="98" t="s">
        <v>89</v>
      </c>
      <c r="E106" s="98" t="s">
        <v>90</v>
      </c>
      <c r="F106" s="99">
        <v>0.3</v>
      </c>
      <c r="G106" s="100">
        <v>3623</v>
      </c>
      <c r="H106" s="100">
        <v>1087</v>
      </c>
      <c r="I106" s="100"/>
      <c r="J106" s="101" t="s">
        <v>1691</v>
      </c>
    </row>
    <row r="107" spans="1:10" x14ac:dyDescent="0.3">
      <c r="A107" s="96" t="s">
        <v>268</v>
      </c>
      <c r="B107" s="89" t="s">
        <v>91</v>
      </c>
      <c r="C107" s="97" t="s">
        <v>92</v>
      </c>
      <c r="D107" s="98" t="s">
        <v>80</v>
      </c>
      <c r="E107" s="98" t="s">
        <v>90</v>
      </c>
      <c r="F107" s="99">
        <v>3</v>
      </c>
      <c r="G107" s="100">
        <v>1897</v>
      </c>
      <c r="H107" s="100">
        <v>5691</v>
      </c>
      <c r="I107" s="100"/>
      <c r="J107" s="101" t="s">
        <v>1692</v>
      </c>
    </row>
    <row r="108" spans="1:10" ht="26.4" x14ac:dyDescent="0.3">
      <c r="A108" s="96" t="s">
        <v>268</v>
      </c>
      <c r="B108" s="89" t="s">
        <v>259</v>
      </c>
      <c r="C108" s="97" t="s">
        <v>260</v>
      </c>
      <c r="D108" s="98" t="s">
        <v>80</v>
      </c>
      <c r="E108" s="98" t="s">
        <v>77</v>
      </c>
      <c r="F108" s="99">
        <v>0.1</v>
      </c>
      <c r="G108" s="100">
        <v>22500</v>
      </c>
      <c r="H108" s="100">
        <v>2250</v>
      </c>
      <c r="I108" s="100"/>
      <c r="J108" s="101" t="s">
        <v>1718</v>
      </c>
    </row>
    <row r="109" spans="1:10" x14ac:dyDescent="0.3">
      <c r="A109" s="96" t="s">
        <v>268</v>
      </c>
      <c r="B109" s="89" t="s">
        <v>78</v>
      </c>
      <c r="C109" s="97" t="s">
        <v>79</v>
      </c>
      <c r="D109" s="98" t="s">
        <v>80</v>
      </c>
      <c r="E109" s="98" t="s">
        <v>77</v>
      </c>
      <c r="F109" s="99">
        <v>8</v>
      </c>
      <c r="G109" s="100">
        <v>4423</v>
      </c>
      <c r="H109" s="100">
        <v>35384</v>
      </c>
      <c r="I109" s="100"/>
      <c r="J109" s="101" t="s">
        <v>1719</v>
      </c>
    </row>
    <row r="110" spans="1:10" x14ac:dyDescent="0.3">
      <c r="A110" s="96" t="s">
        <v>268</v>
      </c>
      <c r="B110" s="89" t="s">
        <v>261</v>
      </c>
      <c r="C110" s="97" t="s">
        <v>262</v>
      </c>
      <c r="D110" s="98" t="s">
        <v>80</v>
      </c>
      <c r="E110" s="98" t="s">
        <v>140</v>
      </c>
      <c r="F110" s="99">
        <v>1.6</v>
      </c>
      <c r="G110" s="100">
        <v>12402</v>
      </c>
      <c r="H110" s="100">
        <v>19843</v>
      </c>
      <c r="I110" s="100"/>
      <c r="J110" s="101" t="s">
        <v>1720</v>
      </c>
    </row>
    <row r="111" spans="1:10" x14ac:dyDescent="0.3">
      <c r="A111" s="96" t="s">
        <v>268</v>
      </c>
      <c r="B111" s="89" t="s">
        <v>263</v>
      </c>
      <c r="C111" s="97" t="s">
        <v>264</v>
      </c>
      <c r="D111" s="98" t="s">
        <v>80</v>
      </c>
      <c r="E111" s="98" t="s">
        <v>140</v>
      </c>
      <c r="F111" s="99">
        <v>3.2</v>
      </c>
      <c r="G111" s="100">
        <v>21973</v>
      </c>
      <c r="H111" s="100">
        <v>70314</v>
      </c>
      <c r="I111" s="100"/>
      <c r="J111" s="101" t="s">
        <v>1721</v>
      </c>
    </row>
    <row r="112" spans="1:10" x14ac:dyDescent="0.3">
      <c r="A112" s="96" t="s">
        <v>268</v>
      </c>
      <c r="B112" s="89" t="s">
        <v>265</v>
      </c>
      <c r="C112" s="97" t="s">
        <v>266</v>
      </c>
      <c r="D112" s="98" t="s">
        <v>80</v>
      </c>
      <c r="E112" s="98" t="s">
        <v>267</v>
      </c>
      <c r="F112" s="99">
        <v>0.54</v>
      </c>
      <c r="G112" s="100">
        <v>175341</v>
      </c>
      <c r="H112" s="100">
        <v>94684</v>
      </c>
      <c r="I112" s="100"/>
      <c r="J112" s="101" t="s">
        <v>1722</v>
      </c>
    </row>
    <row r="113" spans="1:10" x14ac:dyDescent="0.3">
      <c r="A113" s="96" t="s">
        <v>268</v>
      </c>
      <c r="B113" s="89" t="s">
        <v>257</v>
      </c>
      <c r="C113" s="97" t="s">
        <v>258</v>
      </c>
      <c r="D113" s="98" t="s">
        <v>80</v>
      </c>
      <c r="E113" s="98" t="s">
        <v>90</v>
      </c>
      <c r="F113" s="99">
        <v>185</v>
      </c>
      <c r="G113" s="100">
        <v>1248</v>
      </c>
      <c r="H113" s="100">
        <v>230880</v>
      </c>
      <c r="I113" s="100"/>
      <c r="J113" s="101" t="s">
        <v>1723</v>
      </c>
    </row>
    <row r="114" spans="1:10" ht="39.6" x14ac:dyDescent="0.3">
      <c r="A114" s="90" t="s">
        <v>284</v>
      </c>
      <c r="B114" s="91" t="s">
        <v>74</v>
      </c>
      <c r="C114" s="92" t="s">
        <v>285</v>
      </c>
      <c r="D114" s="93" t="s">
        <v>131</v>
      </c>
      <c r="E114" s="93" t="s">
        <v>168</v>
      </c>
      <c r="F114" s="94"/>
      <c r="G114" s="95"/>
      <c r="H114" s="95"/>
      <c r="I114" s="95">
        <v>40940</v>
      </c>
      <c r="J114" s="89"/>
    </row>
    <row r="115" spans="1:10" ht="26.4" x14ac:dyDescent="0.3">
      <c r="A115" s="96" t="s">
        <v>284</v>
      </c>
      <c r="B115" s="89" t="s">
        <v>270</v>
      </c>
      <c r="C115" s="97" t="s">
        <v>271</v>
      </c>
      <c r="D115" s="98" t="s">
        <v>85</v>
      </c>
      <c r="E115" s="98" t="s">
        <v>86</v>
      </c>
      <c r="F115" s="99">
        <v>0.25</v>
      </c>
      <c r="G115" s="100">
        <v>57672</v>
      </c>
      <c r="H115" s="100">
        <v>14418</v>
      </c>
      <c r="I115" s="100"/>
      <c r="J115" s="101" t="s">
        <v>1724</v>
      </c>
    </row>
    <row r="116" spans="1:10" x14ac:dyDescent="0.3">
      <c r="A116" s="96" t="s">
        <v>284</v>
      </c>
      <c r="B116" s="89" t="s">
        <v>150</v>
      </c>
      <c r="C116" s="97" t="s">
        <v>151</v>
      </c>
      <c r="D116" s="98" t="s">
        <v>99</v>
      </c>
      <c r="E116" s="98" t="s">
        <v>100</v>
      </c>
      <c r="F116" s="99">
        <v>5.0000000000000001E-3</v>
      </c>
      <c r="G116" s="100">
        <v>187426</v>
      </c>
      <c r="H116" s="100">
        <v>937</v>
      </c>
      <c r="I116" s="100"/>
      <c r="J116" s="101" t="s">
        <v>1705</v>
      </c>
    </row>
    <row r="117" spans="1:10" x14ac:dyDescent="0.3">
      <c r="A117" s="96" t="s">
        <v>284</v>
      </c>
      <c r="B117" s="89" t="s">
        <v>87</v>
      </c>
      <c r="C117" s="97" t="s">
        <v>88</v>
      </c>
      <c r="D117" s="98" t="s">
        <v>89</v>
      </c>
      <c r="E117" s="98" t="s">
        <v>90</v>
      </c>
      <c r="F117" s="99">
        <v>0.1</v>
      </c>
      <c r="G117" s="100">
        <v>3623</v>
      </c>
      <c r="H117" s="100">
        <v>362</v>
      </c>
      <c r="I117" s="100"/>
      <c r="J117" s="101" t="s">
        <v>1691</v>
      </c>
    </row>
    <row r="118" spans="1:10" x14ac:dyDescent="0.3">
      <c r="A118" s="96" t="s">
        <v>284</v>
      </c>
      <c r="B118" s="89" t="s">
        <v>91</v>
      </c>
      <c r="C118" s="97" t="s">
        <v>92</v>
      </c>
      <c r="D118" s="98" t="s">
        <v>80</v>
      </c>
      <c r="E118" s="98" t="s">
        <v>90</v>
      </c>
      <c r="F118" s="99">
        <v>0.4</v>
      </c>
      <c r="G118" s="100">
        <v>1897</v>
      </c>
      <c r="H118" s="100">
        <v>759</v>
      </c>
      <c r="I118" s="100"/>
      <c r="J118" s="101" t="s">
        <v>1692</v>
      </c>
    </row>
    <row r="119" spans="1:10" x14ac:dyDescent="0.3">
      <c r="A119" s="96" t="s">
        <v>284</v>
      </c>
      <c r="B119" s="89" t="s">
        <v>272</v>
      </c>
      <c r="C119" s="97" t="s">
        <v>273</v>
      </c>
      <c r="D119" s="98" t="s">
        <v>80</v>
      </c>
      <c r="E119" s="98" t="s">
        <v>90</v>
      </c>
      <c r="F119" s="99">
        <v>0.5</v>
      </c>
      <c r="G119" s="100">
        <v>2963</v>
      </c>
      <c r="H119" s="100">
        <v>1482</v>
      </c>
      <c r="I119" s="100"/>
      <c r="J119" s="101" t="s">
        <v>1725</v>
      </c>
    </row>
    <row r="120" spans="1:10" x14ac:dyDescent="0.3">
      <c r="A120" s="96" t="s">
        <v>284</v>
      </c>
      <c r="B120" s="89" t="s">
        <v>286</v>
      </c>
      <c r="C120" s="97" t="s">
        <v>287</v>
      </c>
      <c r="D120" s="98" t="s">
        <v>80</v>
      </c>
      <c r="E120" s="98" t="s">
        <v>90</v>
      </c>
      <c r="F120" s="99">
        <v>0.06</v>
      </c>
      <c r="G120" s="100">
        <v>20431</v>
      </c>
      <c r="H120" s="100">
        <v>1226</v>
      </c>
      <c r="I120" s="100"/>
      <c r="J120" s="101" t="s">
        <v>1726</v>
      </c>
    </row>
    <row r="121" spans="1:10" x14ac:dyDescent="0.3">
      <c r="A121" s="96" t="s">
        <v>284</v>
      </c>
      <c r="B121" s="89" t="s">
        <v>276</v>
      </c>
      <c r="C121" s="97" t="s">
        <v>277</v>
      </c>
      <c r="D121" s="98" t="s">
        <v>80</v>
      </c>
      <c r="E121" s="98" t="s">
        <v>90</v>
      </c>
      <c r="F121" s="99">
        <v>1.7000000000000001E-2</v>
      </c>
      <c r="G121" s="100">
        <v>64889</v>
      </c>
      <c r="H121" s="100">
        <v>1103</v>
      </c>
      <c r="I121" s="100"/>
      <c r="J121" s="101" t="s">
        <v>1727</v>
      </c>
    </row>
    <row r="122" spans="1:10" x14ac:dyDescent="0.3">
      <c r="A122" s="96" t="s">
        <v>284</v>
      </c>
      <c r="B122" s="89" t="s">
        <v>278</v>
      </c>
      <c r="C122" s="97" t="s">
        <v>279</v>
      </c>
      <c r="D122" s="98" t="s">
        <v>80</v>
      </c>
      <c r="E122" s="98" t="s">
        <v>90</v>
      </c>
      <c r="F122" s="99">
        <v>1.7000000000000001E-2</v>
      </c>
      <c r="G122" s="100">
        <v>134508</v>
      </c>
      <c r="H122" s="100">
        <v>2287</v>
      </c>
      <c r="I122" s="100"/>
      <c r="J122" s="101" t="s">
        <v>1728</v>
      </c>
    </row>
    <row r="123" spans="1:10" x14ac:dyDescent="0.3">
      <c r="A123" s="96" t="s">
        <v>284</v>
      </c>
      <c r="B123" s="89" t="s">
        <v>288</v>
      </c>
      <c r="C123" s="97" t="s">
        <v>289</v>
      </c>
      <c r="D123" s="98" t="s">
        <v>80</v>
      </c>
      <c r="E123" s="98" t="s">
        <v>140</v>
      </c>
      <c r="F123" s="99">
        <v>1.03</v>
      </c>
      <c r="G123" s="100">
        <v>15982</v>
      </c>
      <c r="H123" s="100">
        <v>16461</v>
      </c>
      <c r="I123" s="100"/>
      <c r="J123" s="101" t="s">
        <v>1729</v>
      </c>
    </row>
    <row r="124" spans="1:10" x14ac:dyDescent="0.3">
      <c r="A124" s="96" t="s">
        <v>284</v>
      </c>
      <c r="B124" s="89" t="s">
        <v>290</v>
      </c>
      <c r="C124" s="97" t="s">
        <v>291</v>
      </c>
      <c r="D124" s="98" t="s">
        <v>80</v>
      </c>
      <c r="E124" s="98" t="s">
        <v>90</v>
      </c>
      <c r="F124" s="99">
        <v>0.16</v>
      </c>
      <c r="G124" s="100">
        <v>11904</v>
      </c>
      <c r="H124" s="100">
        <v>1905</v>
      </c>
      <c r="I124" s="100"/>
      <c r="J124" s="101" t="s">
        <v>1730</v>
      </c>
    </row>
    <row r="125" spans="1:10" ht="39.6" x14ac:dyDescent="0.3">
      <c r="A125" s="90" t="s">
        <v>294</v>
      </c>
      <c r="B125" s="91" t="s">
        <v>74</v>
      </c>
      <c r="C125" s="92" t="s">
        <v>295</v>
      </c>
      <c r="D125" s="93" t="s">
        <v>131</v>
      </c>
      <c r="E125" s="93" t="s">
        <v>168</v>
      </c>
      <c r="F125" s="94"/>
      <c r="G125" s="95"/>
      <c r="H125" s="95"/>
      <c r="I125" s="95">
        <v>32534</v>
      </c>
      <c r="J125" s="89"/>
    </row>
    <row r="126" spans="1:10" ht="26.4" x14ac:dyDescent="0.3">
      <c r="A126" s="96" t="s">
        <v>294</v>
      </c>
      <c r="B126" s="89" t="s">
        <v>270</v>
      </c>
      <c r="C126" s="97" t="s">
        <v>271</v>
      </c>
      <c r="D126" s="98" t="s">
        <v>85</v>
      </c>
      <c r="E126" s="98" t="s">
        <v>86</v>
      </c>
      <c r="F126" s="99">
        <v>0.2</v>
      </c>
      <c r="G126" s="100">
        <v>57672</v>
      </c>
      <c r="H126" s="100">
        <v>11534</v>
      </c>
      <c r="I126" s="100"/>
      <c r="J126" s="101" t="s">
        <v>1724</v>
      </c>
    </row>
    <row r="127" spans="1:10" x14ac:dyDescent="0.3">
      <c r="A127" s="96" t="s">
        <v>294</v>
      </c>
      <c r="B127" s="89" t="s">
        <v>150</v>
      </c>
      <c r="C127" s="97" t="s">
        <v>151</v>
      </c>
      <c r="D127" s="98" t="s">
        <v>99</v>
      </c>
      <c r="E127" s="98" t="s">
        <v>100</v>
      </c>
      <c r="F127" s="99">
        <v>3.0000000000000001E-3</v>
      </c>
      <c r="G127" s="100">
        <v>187426</v>
      </c>
      <c r="H127" s="100">
        <v>562</v>
      </c>
      <c r="I127" s="100"/>
      <c r="J127" s="101" t="s">
        <v>1705</v>
      </c>
    </row>
    <row r="128" spans="1:10" x14ac:dyDescent="0.3">
      <c r="A128" s="96" t="s">
        <v>294</v>
      </c>
      <c r="B128" s="89" t="s">
        <v>87</v>
      </c>
      <c r="C128" s="97" t="s">
        <v>88</v>
      </c>
      <c r="D128" s="98" t="s">
        <v>89</v>
      </c>
      <c r="E128" s="98" t="s">
        <v>90</v>
      </c>
      <c r="F128" s="99">
        <v>0.1</v>
      </c>
      <c r="G128" s="100">
        <v>3623</v>
      </c>
      <c r="H128" s="100">
        <v>362</v>
      </c>
      <c r="I128" s="100"/>
      <c r="J128" s="101" t="s">
        <v>1691</v>
      </c>
    </row>
    <row r="129" spans="1:10" x14ac:dyDescent="0.3">
      <c r="A129" s="96" t="s">
        <v>294</v>
      </c>
      <c r="B129" s="89" t="s">
        <v>91</v>
      </c>
      <c r="C129" s="97" t="s">
        <v>92</v>
      </c>
      <c r="D129" s="98" t="s">
        <v>80</v>
      </c>
      <c r="E129" s="98" t="s">
        <v>90</v>
      </c>
      <c r="F129" s="99">
        <v>0.4</v>
      </c>
      <c r="G129" s="100">
        <v>1897</v>
      </c>
      <c r="H129" s="100">
        <v>759</v>
      </c>
      <c r="I129" s="100"/>
      <c r="J129" s="101" t="s">
        <v>1692</v>
      </c>
    </row>
    <row r="130" spans="1:10" x14ac:dyDescent="0.3">
      <c r="A130" s="96" t="s">
        <v>294</v>
      </c>
      <c r="B130" s="89" t="s">
        <v>272</v>
      </c>
      <c r="C130" s="97" t="s">
        <v>273</v>
      </c>
      <c r="D130" s="98" t="s">
        <v>80</v>
      </c>
      <c r="E130" s="98" t="s">
        <v>90</v>
      </c>
      <c r="F130" s="99">
        <v>0.5</v>
      </c>
      <c r="G130" s="100">
        <v>2963</v>
      </c>
      <c r="H130" s="100">
        <v>1482</v>
      </c>
      <c r="I130" s="100"/>
      <c r="J130" s="101" t="s">
        <v>1725</v>
      </c>
    </row>
    <row r="131" spans="1:10" x14ac:dyDescent="0.3">
      <c r="A131" s="96" t="s">
        <v>294</v>
      </c>
      <c r="B131" s="89" t="s">
        <v>274</v>
      </c>
      <c r="C131" s="97" t="s">
        <v>275</v>
      </c>
      <c r="D131" s="98" t="s">
        <v>80</v>
      </c>
      <c r="E131" s="98" t="s">
        <v>90</v>
      </c>
      <c r="F131" s="99">
        <v>0.06</v>
      </c>
      <c r="G131" s="100">
        <v>11749</v>
      </c>
      <c r="H131" s="100">
        <v>705</v>
      </c>
      <c r="I131" s="100"/>
      <c r="J131" s="101" t="s">
        <v>1731</v>
      </c>
    </row>
    <row r="132" spans="1:10" x14ac:dyDescent="0.3">
      <c r="A132" s="96" t="s">
        <v>294</v>
      </c>
      <c r="B132" s="89" t="s">
        <v>276</v>
      </c>
      <c r="C132" s="97" t="s">
        <v>277</v>
      </c>
      <c r="D132" s="98" t="s">
        <v>80</v>
      </c>
      <c r="E132" s="98" t="s">
        <v>90</v>
      </c>
      <c r="F132" s="99">
        <v>1.4999999999999999E-2</v>
      </c>
      <c r="G132" s="100">
        <v>64889</v>
      </c>
      <c r="H132" s="100">
        <v>973</v>
      </c>
      <c r="I132" s="100"/>
      <c r="J132" s="101" t="s">
        <v>1727</v>
      </c>
    </row>
    <row r="133" spans="1:10" x14ac:dyDescent="0.3">
      <c r="A133" s="96" t="s">
        <v>294</v>
      </c>
      <c r="B133" s="89" t="s">
        <v>278</v>
      </c>
      <c r="C133" s="97" t="s">
        <v>279</v>
      </c>
      <c r="D133" s="98" t="s">
        <v>80</v>
      </c>
      <c r="E133" s="98" t="s">
        <v>90</v>
      </c>
      <c r="F133" s="99">
        <v>1.4999999999999999E-2</v>
      </c>
      <c r="G133" s="100">
        <v>134508</v>
      </c>
      <c r="H133" s="100">
        <v>2018</v>
      </c>
      <c r="I133" s="100"/>
      <c r="J133" s="101" t="s">
        <v>1728</v>
      </c>
    </row>
    <row r="134" spans="1:10" x14ac:dyDescent="0.3">
      <c r="A134" s="96" t="s">
        <v>294</v>
      </c>
      <c r="B134" s="89" t="s">
        <v>296</v>
      </c>
      <c r="C134" s="97" t="s">
        <v>297</v>
      </c>
      <c r="D134" s="98" t="s">
        <v>80</v>
      </c>
      <c r="E134" s="98" t="s">
        <v>140</v>
      </c>
      <c r="F134" s="99">
        <v>1.03</v>
      </c>
      <c r="G134" s="100">
        <v>12810</v>
      </c>
      <c r="H134" s="100">
        <v>13194</v>
      </c>
      <c r="I134" s="100"/>
      <c r="J134" s="101" t="s">
        <v>1732</v>
      </c>
    </row>
    <row r="135" spans="1:10" x14ac:dyDescent="0.3">
      <c r="A135" s="96" t="s">
        <v>294</v>
      </c>
      <c r="B135" s="89" t="s">
        <v>282</v>
      </c>
      <c r="C135" s="97" t="s">
        <v>283</v>
      </c>
      <c r="D135" s="98" t="s">
        <v>80</v>
      </c>
      <c r="E135" s="98" t="s">
        <v>90</v>
      </c>
      <c r="F135" s="99">
        <v>0.16</v>
      </c>
      <c r="G135" s="100">
        <v>5906</v>
      </c>
      <c r="H135" s="100">
        <v>945</v>
      </c>
      <c r="I135" s="100"/>
      <c r="J135" s="101" t="s">
        <v>1733</v>
      </c>
    </row>
    <row r="136" spans="1:10" ht="39.6" x14ac:dyDescent="0.3">
      <c r="A136" s="90" t="s">
        <v>300</v>
      </c>
      <c r="B136" s="91" t="s">
        <v>74</v>
      </c>
      <c r="C136" s="92" t="s">
        <v>301</v>
      </c>
      <c r="D136" s="93" t="s">
        <v>131</v>
      </c>
      <c r="E136" s="93" t="s">
        <v>90</v>
      </c>
      <c r="F136" s="94"/>
      <c r="G136" s="95"/>
      <c r="H136" s="95"/>
      <c r="I136" s="95">
        <v>94378</v>
      </c>
      <c r="J136" s="89"/>
    </row>
    <row r="137" spans="1:10" ht="26.4" x14ac:dyDescent="0.3">
      <c r="A137" s="96" t="s">
        <v>300</v>
      </c>
      <c r="B137" s="89" t="s">
        <v>270</v>
      </c>
      <c r="C137" s="97" t="s">
        <v>271</v>
      </c>
      <c r="D137" s="98" t="s">
        <v>85</v>
      </c>
      <c r="E137" s="98" t="s">
        <v>86</v>
      </c>
      <c r="F137" s="99">
        <v>0.9</v>
      </c>
      <c r="G137" s="100">
        <v>57672</v>
      </c>
      <c r="H137" s="100">
        <v>51905</v>
      </c>
      <c r="I137" s="100"/>
      <c r="J137" s="101" t="s">
        <v>1724</v>
      </c>
    </row>
    <row r="138" spans="1:10" x14ac:dyDescent="0.3">
      <c r="A138" s="96" t="s">
        <v>300</v>
      </c>
      <c r="B138" s="89" t="s">
        <v>150</v>
      </c>
      <c r="C138" s="97" t="s">
        <v>151</v>
      </c>
      <c r="D138" s="98" t="s">
        <v>99</v>
      </c>
      <c r="E138" s="98" t="s">
        <v>100</v>
      </c>
      <c r="F138" s="99">
        <v>5.0000000000000001E-3</v>
      </c>
      <c r="G138" s="100">
        <v>187426</v>
      </c>
      <c r="H138" s="100">
        <v>937</v>
      </c>
      <c r="I138" s="100"/>
      <c r="J138" s="101" t="s">
        <v>1705</v>
      </c>
    </row>
    <row r="139" spans="1:10" x14ac:dyDescent="0.3">
      <c r="A139" s="96" t="s">
        <v>300</v>
      </c>
      <c r="B139" s="89" t="s">
        <v>87</v>
      </c>
      <c r="C139" s="97" t="s">
        <v>88</v>
      </c>
      <c r="D139" s="98" t="s">
        <v>89</v>
      </c>
      <c r="E139" s="98" t="s">
        <v>90</v>
      </c>
      <c r="F139" s="99">
        <v>0.2</v>
      </c>
      <c r="G139" s="100">
        <v>3623</v>
      </c>
      <c r="H139" s="100">
        <v>725</v>
      </c>
      <c r="I139" s="100"/>
      <c r="J139" s="101" t="s">
        <v>1691</v>
      </c>
    </row>
    <row r="140" spans="1:10" x14ac:dyDescent="0.3">
      <c r="A140" s="96" t="s">
        <v>300</v>
      </c>
      <c r="B140" s="89" t="s">
        <v>91</v>
      </c>
      <c r="C140" s="97" t="s">
        <v>92</v>
      </c>
      <c r="D140" s="98" t="s">
        <v>80</v>
      </c>
      <c r="E140" s="98" t="s">
        <v>90</v>
      </c>
      <c r="F140" s="99">
        <v>1</v>
      </c>
      <c r="G140" s="100">
        <v>1897</v>
      </c>
      <c r="H140" s="100">
        <v>1897</v>
      </c>
      <c r="I140" s="100"/>
      <c r="J140" s="101" t="s">
        <v>1692</v>
      </c>
    </row>
    <row r="141" spans="1:10" x14ac:dyDescent="0.3">
      <c r="A141" s="96" t="s">
        <v>300</v>
      </c>
      <c r="B141" s="89" t="s">
        <v>302</v>
      </c>
      <c r="C141" s="97" t="s">
        <v>303</v>
      </c>
      <c r="D141" s="98" t="s">
        <v>80</v>
      </c>
      <c r="E141" s="98" t="s">
        <v>90</v>
      </c>
      <c r="F141" s="99">
        <v>1</v>
      </c>
      <c r="G141" s="100">
        <v>5072</v>
      </c>
      <c r="H141" s="100">
        <v>5072</v>
      </c>
      <c r="I141" s="100"/>
      <c r="J141" s="101" t="s">
        <v>1734</v>
      </c>
    </row>
    <row r="142" spans="1:10" x14ac:dyDescent="0.3">
      <c r="A142" s="96" t="s">
        <v>300</v>
      </c>
      <c r="B142" s="89" t="s">
        <v>276</v>
      </c>
      <c r="C142" s="97" t="s">
        <v>277</v>
      </c>
      <c r="D142" s="98" t="s">
        <v>80</v>
      </c>
      <c r="E142" s="98" t="s">
        <v>90</v>
      </c>
      <c r="F142" s="99">
        <v>0.05</v>
      </c>
      <c r="G142" s="100">
        <v>64889</v>
      </c>
      <c r="H142" s="100">
        <v>3244</v>
      </c>
      <c r="I142" s="100"/>
      <c r="J142" s="101" t="s">
        <v>1727</v>
      </c>
    </row>
    <row r="143" spans="1:10" x14ac:dyDescent="0.3">
      <c r="A143" s="96" t="s">
        <v>300</v>
      </c>
      <c r="B143" s="89" t="s">
        <v>278</v>
      </c>
      <c r="C143" s="97" t="s">
        <v>279</v>
      </c>
      <c r="D143" s="98" t="s">
        <v>80</v>
      </c>
      <c r="E143" s="98" t="s">
        <v>90</v>
      </c>
      <c r="F143" s="99">
        <v>0.05</v>
      </c>
      <c r="G143" s="100">
        <v>134508</v>
      </c>
      <c r="H143" s="100">
        <v>6725</v>
      </c>
      <c r="I143" s="100"/>
      <c r="J143" s="101" t="s">
        <v>1728</v>
      </c>
    </row>
    <row r="144" spans="1:10" x14ac:dyDescent="0.3">
      <c r="A144" s="96" t="s">
        <v>300</v>
      </c>
      <c r="B144" s="89" t="s">
        <v>304</v>
      </c>
      <c r="C144" s="97" t="s">
        <v>305</v>
      </c>
      <c r="D144" s="98" t="s">
        <v>80</v>
      </c>
      <c r="E144" s="98" t="s">
        <v>140</v>
      </c>
      <c r="F144" s="99">
        <v>1.55</v>
      </c>
      <c r="G144" s="100">
        <v>8823</v>
      </c>
      <c r="H144" s="100">
        <v>13676</v>
      </c>
      <c r="I144" s="100"/>
      <c r="J144" s="101" t="s">
        <v>1735</v>
      </c>
    </row>
    <row r="145" spans="1:10" x14ac:dyDescent="0.3">
      <c r="A145" s="96" t="s">
        <v>300</v>
      </c>
      <c r="B145" s="89" t="s">
        <v>306</v>
      </c>
      <c r="C145" s="97" t="s">
        <v>307</v>
      </c>
      <c r="D145" s="98" t="s">
        <v>80</v>
      </c>
      <c r="E145" s="98" t="s">
        <v>90</v>
      </c>
      <c r="F145" s="99">
        <v>1</v>
      </c>
      <c r="G145" s="100">
        <v>10197</v>
      </c>
      <c r="H145" s="100">
        <v>10197</v>
      </c>
      <c r="I145" s="100"/>
      <c r="J145" s="101" t="s">
        <v>1736</v>
      </c>
    </row>
    <row r="146" spans="1:10" ht="39.6" x14ac:dyDescent="0.3">
      <c r="A146" s="90" t="s">
        <v>308</v>
      </c>
      <c r="B146" s="91" t="s">
        <v>74</v>
      </c>
      <c r="C146" s="92" t="s">
        <v>309</v>
      </c>
      <c r="D146" s="93" t="s">
        <v>131</v>
      </c>
      <c r="E146" s="93" t="s">
        <v>90</v>
      </c>
      <c r="F146" s="94"/>
      <c r="G146" s="95"/>
      <c r="H146" s="95"/>
      <c r="I146" s="95">
        <v>152709</v>
      </c>
      <c r="J146" s="89"/>
    </row>
    <row r="147" spans="1:10" ht="26.4" x14ac:dyDescent="0.3">
      <c r="A147" s="96" t="s">
        <v>308</v>
      </c>
      <c r="B147" s="89" t="s">
        <v>270</v>
      </c>
      <c r="C147" s="97" t="s">
        <v>271</v>
      </c>
      <c r="D147" s="98" t="s">
        <v>85</v>
      </c>
      <c r="E147" s="98" t="s">
        <v>86</v>
      </c>
      <c r="F147" s="99">
        <v>0.9</v>
      </c>
      <c r="G147" s="100">
        <v>57672</v>
      </c>
      <c r="H147" s="100">
        <v>51905</v>
      </c>
      <c r="I147" s="100"/>
      <c r="J147" s="101" t="s">
        <v>1724</v>
      </c>
    </row>
    <row r="148" spans="1:10" x14ac:dyDescent="0.3">
      <c r="A148" s="96" t="s">
        <v>308</v>
      </c>
      <c r="B148" s="89" t="s">
        <v>150</v>
      </c>
      <c r="C148" s="97" t="s">
        <v>151</v>
      </c>
      <c r="D148" s="98" t="s">
        <v>99</v>
      </c>
      <c r="E148" s="98" t="s">
        <v>100</v>
      </c>
      <c r="F148" s="99">
        <v>1.2999999999999999E-2</v>
      </c>
      <c r="G148" s="100">
        <v>187426</v>
      </c>
      <c r="H148" s="100">
        <v>2437</v>
      </c>
      <c r="I148" s="100"/>
      <c r="J148" s="101" t="s">
        <v>1705</v>
      </c>
    </row>
    <row r="149" spans="1:10" x14ac:dyDescent="0.3">
      <c r="A149" s="96" t="s">
        <v>308</v>
      </c>
      <c r="B149" s="89" t="s">
        <v>87</v>
      </c>
      <c r="C149" s="97" t="s">
        <v>88</v>
      </c>
      <c r="D149" s="98" t="s">
        <v>89</v>
      </c>
      <c r="E149" s="98" t="s">
        <v>90</v>
      </c>
      <c r="F149" s="99">
        <v>0.2</v>
      </c>
      <c r="G149" s="100">
        <v>3623</v>
      </c>
      <c r="H149" s="100">
        <v>725</v>
      </c>
      <c r="I149" s="100"/>
      <c r="J149" s="101" t="s">
        <v>1691</v>
      </c>
    </row>
    <row r="150" spans="1:10" x14ac:dyDescent="0.3">
      <c r="A150" s="96" t="s">
        <v>308</v>
      </c>
      <c r="B150" s="89" t="s">
        <v>91</v>
      </c>
      <c r="C150" s="97" t="s">
        <v>92</v>
      </c>
      <c r="D150" s="98" t="s">
        <v>80</v>
      </c>
      <c r="E150" s="98" t="s">
        <v>90</v>
      </c>
      <c r="F150" s="99">
        <v>0.2</v>
      </c>
      <c r="G150" s="100">
        <v>1897</v>
      </c>
      <c r="H150" s="100">
        <v>379</v>
      </c>
      <c r="I150" s="100"/>
      <c r="J150" s="101" t="s">
        <v>1692</v>
      </c>
    </row>
    <row r="151" spans="1:10" x14ac:dyDescent="0.3">
      <c r="A151" s="96" t="s">
        <v>308</v>
      </c>
      <c r="B151" s="89" t="s">
        <v>286</v>
      </c>
      <c r="C151" s="97" t="s">
        <v>287</v>
      </c>
      <c r="D151" s="98" t="s">
        <v>80</v>
      </c>
      <c r="E151" s="98" t="s">
        <v>90</v>
      </c>
      <c r="F151" s="99">
        <v>1</v>
      </c>
      <c r="G151" s="100">
        <v>20431</v>
      </c>
      <c r="H151" s="100">
        <v>20431</v>
      </c>
      <c r="I151" s="100"/>
      <c r="J151" s="101" t="s">
        <v>1726</v>
      </c>
    </row>
    <row r="152" spans="1:10" x14ac:dyDescent="0.3">
      <c r="A152" s="96" t="s">
        <v>308</v>
      </c>
      <c r="B152" s="89" t="s">
        <v>276</v>
      </c>
      <c r="C152" s="97" t="s">
        <v>277</v>
      </c>
      <c r="D152" s="98" t="s">
        <v>80</v>
      </c>
      <c r="E152" s="98" t="s">
        <v>90</v>
      </c>
      <c r="F152" s="99">
        <v>0.08</v>
      </c>
      <c r="G152" s="100">
        <v>64889</v>
      </c>
      <c r="H152" s="100">
        <v>5191</v>
      </c>
      <c r="I152" s="100"/>
      <c r="J152" s="101" t="s">
        <v>1727</v>
      </c>
    </row>
    <row r="153" spans="1:10" x14ac:dyDescent="0.3">
      <c r="A153" s="96" t="s">
        <v>308</v>
      </c>
      <c r="B153" s="89" t="s">
        <v>278</v>
      </c>
      <c r="C153" s="97" t="s">
        <v>279</v>
      </c>
      <c r="D153" s="98" t="s">
        <v>80</v>
      </c>
      <c r="E153" s="98" t="s">
        <v>90</v>
      </c>
      <c r="F153" s="99">
        <v>0.08</v>
      </c>
      <c r="G153" s="100">
        <v>134508</v>
      </c>
      <c r="H153" s="100">
        <v>10761</v>
      </c>
      <c r="I153" s="100"/>
      <c r="J153" s="101" t="s">
        <v>1728</v>
      </c>
    </row>
    <row r="154" spans="1:10" x14ac:dyDescent="0.3">
      <c r="A154" s="96" t="s">
        <v>308</v>
      </c>
      <c r="B154" s="89" t="s">
        <v>288</v>
      </c>
      <c r="C154" s="97" t="s">
        <v>289</v>
      </c>
      <c r="D154" s="98" t="s">
        <v>80</v>
      </c>
      <c r="E154" s="98" t="s">
        <v>140</v>
      </c>
      <c r="F154" s="99">
        <v>1.55</v>
      </c>
      <c r="G154" s="100">
        <v>15982</v>
      </c>
      <c r="H154" s="100">
        <v>24772</v>
      </c>
      <c r="I154" s="100"/>
      <c r="J154" s="101" t="s">
        <v>1729</v>
      </c>
    </row>
    <row r="155" spans="1:10" x14ac:dyDescent="0.3">
      <c r="A155" s="96" t="s">
        <v>308</v>
      </c>
      <c r="B155" s="89" t="s">
        <v>310</v>
      </c>
      <c r="C155" s="97" t="s">
        <v>311</v>
      </c>
      <c r="D155" s="98" t="s">
        <v>80</v>
      </c>
      <c r="E155" s="98" t="s">
        <v>90</v>
      </c>
      <c r="F155" s="99">
        <v>1</v>
      </c>
      <c r="G155" s="100">
        <v>36108</v>
      </c>
      <c r="H155" s="100">
        <v>36108</v>
      </c>
      <c r="I155" s="100"/>
      <c r="J155" s="101" t="s">
        <v>1737</v>
      </c>
    </row>
    <row r="156" spans="1:10" ht="39.6" x14ac:dyDescent="0.3">
      <c r="A156" s="90" t="s">
        <v>312</v>
      </c>
      <c r="B156" s="91" t="s">
        <v>74</v>
      </c>
      <c r="C156" s="92" t="s">
        <v>313</v>
      </c>
      <c r="D156" s="93" t="s">
        <v>131</v>
      </c>
      <c r="E156" s="93" t="s">
        <v>90</v>
      </c>
      <c r="F156" s="94"/>
      <c r="G156" s="95"/>
      <c r="H156" s="95"/>
      <c r="I156" s="95">
        <v>159114</v>
      </c>
      <c r="J156" s="89"/>
    </row>
    <row r="157" spans="1:10" ht="26.4" x14ac:dyDescent="0.3">
      <c r="A157" s="96" t="s">
        <v>312</v>
      </c>
      <c r="B157" s="89" t="s">
        <v>270</v>
      </c>
      <c r="C157" s="97" t="s">
        <v>271</v>
      </c>
      <c r="D157" s="98" t="s">
        <v>85</v>
      </c>
      <c r="E157" s="98" t="s">
        <v>86</v>
      </c>
      <c r="F157" s="99">
        <v>0.9</v>
      </c>
      <c r="G157" s="100">
        <v>57672</v>
      </c>
      <c r="H157" s="100">
        <v>51905</v>
      </c>
      <c r="I157" s="100"/>
      <c r="J157" s="101" t="s">
        <v>1724</v>
      </c>
    </row>
    <row r="158" spans="1:10" x14ac:dyDescent="0.3">
      <c r="A158" s="96" t="s">
        <v>312</v>
      </c>
      <c r="B158" s="89" t="s">
        <v>150</v>
      </c>
      <c r="C158" s="97" t="s">
        <v>151</v>
      </c>
      <c r="D158" s="98" t="s">
        <v>99</v>
      </c>
      <c r="E158" s="98" t="s">
        <v>100</v>
      </c>
      <c r="F158" s="99">
        <v>1.0999999999999999E-2</v>
      </c>
      <c r="G158" s="100">
        <v>187426</v>
      </c>
      <c r="H158" s="100">
        <v>2062</v>
      </c>
      <c r="I158" s="100"/>
      <c r="J158" s="101" t="s">
        <v>1705</v>
      </c>
    </row>
    <row r="159" spans="1:10" x14ac:dyDescent="0.3">
      <c r="A159" s="96" t="s">
        <v>312</v>
      </c>
      <c r="B159" s="89" t="s">
        <v>87</v>
      </c>
      <c r="C159" s="97" t="s">
        <v>88</v>
      </c>
      <c r="D159" s="98" t="s">
        <v>89</v>
      </c>
      <c r="E159" s="98" t="s">
        <v>90</v>
      </c>
      <c r="F159" s="99">
        <v>0.2</v>
      </c>
      <c r="G159" s="100">
        <v>3623</v>
      </c>
      <c r="H159" s="100">
        <v>725</v>
      </c>
      <c r="I159" s="100"/>
      <c r="J159" s="101" t="s">
        <v>1691</v>
      </c>
    </row>
    <row r="160" spans="1:10" x14ac:dyDescent="0.3">
      <c r="A160" s="96" t="s">
        <v>312</v>
      </c>
      <c r="B160" s="89" t="s">
        <v>91</v>
      </c>
      <c r="C160" s="97" t="s">
        <v>92</v>
      </c>
      <c r="D160" s="98" t="s">
        <v>80</v>
      </c>
      <c r="E160" s="98" t="s">
        <v>90</v>
      </c>
      <c r="F160" s="99">
        <v>2.4</v>
      </c>
      <c r="G160" s="100">
        <v>1897</v>
      </c>
      <c r="H160" s="100">
        <v>4553</v>
      </c>
      <c r="I160" s="100"/>
      <c r="J160" s="101" t="s">
        <v>1692</v>
      </c>
    </row>
    <row r="161" spans="1:10" x14ac:dyDescent="0.3">
      <c r="A161" s="96" t="s">
        <v>312</v>
      </c>
      <c r="B161" s="89" t="s">
        <v>286</v>
      </c>
      <c r="C161" s="97" t="s">
        <v>287</v>
      </c>
      <c r="D161" s="98" t="s">
        <v>80</v>
      </c>
      <c r="E161" s="98" t="s">
        <v>90</v>
      </c>
      <c r="F161" s="99">
        <v>1</v>
      </c>
      <c r="G161" s="100">
        <v>20431</v>
      </c>
      <c r="H161" s="100">
        <v>20431</v>
      </c>
      <c r="I161" s="100"/>
      <c r="J161" s="101" t="s">
        <v>1726</v>
      </c>
    </row>
    <row r="162" spans="1:10" x14ac:dyDescent="0.3">
      <c r="A162" s="96" t="s">
        <v>312</v>
      </c>
      <c r="B162" s="89" t="s">
        <v>276</v>
      </c>
      <c r="C162" s="97" t="s">
        <v>277</v>
      </c>
      <c r="D162" s="98" t="s">
        <v>80</v>
      </c>
      <c r="E162" s="98" t="s">
        <v>90</v>
      </c>
      <c r="F162" s="99">
        <v>0.08</v>
      </c>
      <c r="G162" s="100">
        <v>64889</v>
      </c>
      <c r="H162" s="100">
        <v>5191</v>
      </c>
      <c r="I162" s="100"/>
      <c r="J162" s="101" t="s">
        <v>1727</v>
      </c>
    </row>
    <row r="163" spans="1:10" x14ac:dyDescent="0.3">
      <c r="A163" s="96" t="s">
        <v>312</v>
      </c>
      <c r="B163" s="89" t="s">
        <v>278</v>
      </c>
      <c r="C163" s="97" t="s">
        <v>279</v>
      </c>
      <c r="D163" s="98" t="s">
        <v>80</v>
      </c>
      <c r="E163" s="98" t="s">
        <v>90</v>
      </c>
      <c r="F163" s="99">
        <v>0.08</v>
      </c>
      <c r="G163" s="100">
        <v>134508</v>
      </c>
      <c r="H163" s="100">
        <v>10761</v>
      </c>
      <c r="I163" s="100"/>
      <c r="J163" s="101" t="s">
        <v>1728</v>
      </c>
    </row>
    <row r="164" spans="1:10" x14ac:dyDescent="0.3">
      <c r="A164" s="96" t="s">
        <v>312</v>
      </c>
      <c r="B164" s="89" t="s">
        <v>298</v>
      </c>
      <c r="C164" s="97" t="s">
        <v>299</v>
      </c>
      <c r="D164" s="98" t="s">
        <v>80</v>
      </c>
      <c r="E164" s="98" t="s">
        <v>140</v>
      </c>
      <c r="F164" s="99">
        <v>1.55</v>
      </c>
      <c r="G164" s="100">
        <v>17663</v>
      </c>
      <c r="H164" s="100">
        <v>27378</v>
      </c>
      <c r="I164" s="100"/>
      <c r="J164" s="101" t="s">
        <v>1738</v>
      </c>
    </row>
    <row r="165" spans="1:10" x14ac:dyDescent="0.3">
      <c r="A165" s="96" t="s">
        <v>312</v>
      </c>
      <c r="B165" s="89" t="s">
        <v>310</v>
      </c>
      <c r="C165" s="97" t="s">
        <v>311</v>
      </c>
      <c r="D165" s="98" t="s">
        <v>80</v>
      </c>
      <c r="E165" s="98" t="s">
        <v>90</v>
      </c>
      <c r="F165" s="99">
        <v>1</v>
      </c>
      <c r="G165" s="100">
        <v>36108</v>
      </c>
      <c r="H165" s="100">
        <v>36108</v>
      </c>
      <c r="I165" s="100"/>
      <c r="J165" s="101" t="s">
        <v>1737</v>
      </c>
    </row>
    <row r="166" spans="1:10" ht="26.4" x14ac:dyDescent="0.3">
      <c r="A166" s="90" t="s">
        <v>320</v>
      </c>
      <c r="B166" s="91" t="s">
        <v>74</v>
      </c>
      <c r="C166" s="92" t="s">
        <v>321</v>
      </c>
      <c r="D166" s="93" t="s">
        <v>131</v>
      </c>
      <c r="E166" s="93" t="s">
        <v>168</v>
      </c>
      <c r="F166" s="94"/>
      <c r="G166" s="95"/>
      <c r="H166" s="95"/>
      <c r="I166" s="95">
        <v>26092</v>
      </c>
      <c r="J166" s="89"/>
    </row>
    <row r="167" spans="1:10" ht="26.4" x14ac:dyDescent="0.3">
      <c r="A167" s="96" t="s">
        <v>320</v>
      </c>
      <c r="B167" s="89" t="s">
        <v>318</v>
      </c>
      <c r="C167" s="97" t="s">
        <v>319</v>
      </c>
      <c r="D167" s="98" t="s">
        <v>85</v>
      </c>
      <c r="E167" s="98" t="s">
        <v>86</v>
      </c>
      <c r="F167" s="99">
        <v>0.14000000000000001</v>
      </c>
      <c r="G167" s="100">
        <v>73692</v>
      </c>
      <c r="H167" s="100">
        <v>10317</v>
      </c>
      <c r="I167" s="100"/>
      <c r="J167" s="101" t="s">
        <v>1739</v>
      </c>
    </row>
    <row r="168" spans="1:10" x14ac:dyDescent="0.3">
      <c r="A168" s="96" t="s">
        <v>320</v>
      </c>
      <c r="B168" s="89" t="s">
        <v>150</v>
      </c>
      <c r="C168" s="97" t="s">
        <v>151</v>
      </c>
      <c r="D168" s="98" t="s">
        <v>99</v>
      </c>
      <c r="E168" s="98" t="s">
        <v>100</v>
      </c>
      <c r="F168" s="99">
        <v>3.0000000000000001E-3</v>
      </c>
      <c r="G168" s="100">
        <v>187426</v>
      </c>
      <c r="H168" s="100">
        <v>562</v>
      </c>
      <c r="I168" s="100"/>
      <c r="J168" s="101" t="s">
        <v>1705</v>
      </c>
    </row>
    <row r="169" spans="1:10" x14ac:dyDescent="0.3">
      <c r="A169" s="96" t="s">
        <v>320</v>
      </c>
      <c r="B169" s="89" t="s">
        <v>87</v>
      </c>
      <c r="C169" s="97" t="s">
        <v>88</v>
      </c>
      <c r="D169" s="98" t="s">
        <v>89</v>
      </c>
      <c r="E169" s="98" t="s">
        <v>90</v>
      </c>
      <c r="F169" s="99">
        <v>0.1</v>
      </c>
      <c r="G169" s="100">
        <v>3623</v>
      </c>
      <c r="H169" s="100">
        <v>362</v>
      </c>
      <c r="I169" s="100"/>
      <c r="J169" s="101" t="s">
        <v>1691</v>
      </c>
    </row>
    <row r="170" spans="1:10" x14ac:dyDescent="0.3">
      <c r="A170" s="96" t="s">
        <v>320</v>
      </c>
      <c r="B170" s="89" t="s">
        <v>91</v>
      </c>
      <c r="C170" s="97" t="s">
        <v>92</v>
      </c>
      <c r="D170" s="98" t="s">
        <v>80</v>
      </c>
      <c r="E170" s="98" t="s">
        <v>90</v>
      </c>
      <c r="F170" s="99">
        <v>0.2</v>
      </c>
      <c r="G170" s="100">
        <v>1897</v>
      </c>
      <c r="H170" s="100">
        <v>379</v>
      </c>
      <c r="I170" s="100"/>
      <c r="J170" s="101" t="s">
        <v>1692</v>
      </c>
    </row>
    <row r="171" spans="1:10" x14ac:dyDescent="0.3">
      <c r="A171" s="96" t="s">
        <v>320</v>
      </c>
      <c r="B171" s="89" t="s">
        <v>272</v>
      </c>
      <c r="C171" s="97" t="s">
        <v>273</v>
      </c>
      <c r="D171" s="98" t="s">
        <v>80</v>
      </c>
      <c r="E171" s="98" t="s">
        <v>90</v>
      </c>
      <c r="F171" s="99">
        <v>0.25</v>
      </c>
      <c r="G171" s="100">
        <v>2963</v>
      </c>
      <c r="H171" s="100">
        <v>741</v>
      </c>
      <c r="I171" s="100"/>
      <c r="J171" s="101" t="s">
        <v>1725</v>
      </c>
    </row>
    <row r="172" spans="1:10" x14ac:dyDescent="0.3">
      <c r="A172" s="96" t="s">
        <v>320</v>
      </c>
      <c r="B172" s="89" t="s">
        <v>276</v>
      </c>
      <c r="C172" s="97" t="s">
        <v>277</v>
      </c>
      <c r="D172" s="98" t="s">
        <v>80</v>
      </c>
      <c r="E172" s="98" t="s">
        <v>90</v>
      </c>
      <c r="F172" s="99">
        <v>0.02</v>
      </c>
      <c r="G172" s="100">
        <v>64889</v>
      </c>
      <c r="H172" s="100">
        <v>1298</v>
      </c>
      <c r="I172" s="100"/>
      <c r="J172" s="101" t="s">
        <v>1727</v>
      </c>
    </row>
    <row r="173" spans="1:10" x14ac:dyDescent="0.3">
      <c r="A173" s="96" t="s">
        <v>320</v>
      </c>
      <c r="B173" s="89" t="s">
        <v>278</v>
      </c>
      <c r="C173" s="97" t="s">
        <v>279</v>
      </c>
      <c r="D173" s="98" t="s">
        <v>80</v>
      </c>
      <c r="E173" s="98" t="s">
        <v>90</v>
      </c>
      <c r="F173" s="99">
        <v>0.02</v>
      </c>
      <c r="G173" s="100">
        <v>134508</v>
      </c>
      <c r="H173" s="100">
        <v>2690</v>
      </c>
      <c r="I173" s="100"/>
      <c r="J173" s="101" t="s">
        <v>1728</v>
      </c>
    </row>
    <row r="174" spans="1:10" x14ac:dyDescent="0.3">
      <c r="A174" s="96" t="s">
        <v>320</v>
      </c>
      <c r="B174" s="89" t="s">
        <v>314</v>
      </c>
      <c r="C174" s="97" t="s">
        <v>315</v>
      </c>
      <c r="D174" s="98" t="s">
        <v>80</v>
      </c>
      <c r="E174" s="98" t="s">
        <v>140</v>
      </c>
      <c r="F174" s="99">
        <v>1.03</v>
      </c>
      <c r="G174" s="100">
        <v>8823</v>
      </c>
      <c r="H174" s="100">
        <v>9088</v>
      </c>
      <c r="I174" s="100"/>
      <c r="J174" s="101" t="s">
        <v>1740</v>
      </c>
    </row>
    <row r="175" spans="1:10" x14ac:dyDescent="0.3">
      <c r="A175" s="96" t="s">
        <v>320</v>
      </c>
      <c r="B175" s="89" t="s">
        <v>316</v>
      </c>
      <c r="C175" s="97" t="s">
        <v>317</v>
      </c>
      <c r="D175" s="98" t="s">
        <v>80</v>
      </c>
      <c r="E175" s="98" t="s">
        <v>90</v>
      </c>
      <c r="F175" s="99">
        <v>0.16</v>
      </c>
      <c r="G175" s="100">
        <v>4091</v>
      </c>
      <c r="H175" s="100">
        <v>655</v>
      </c>
      <c r="I175" s="100"/>
      <c r="J175" s="101" t="s">
        <v>1741</v>
      </c>
    </row>
    <row r="176" spans="1:10" ht="26.4" x14ac:dyDescent="0.3">
      <c r="A176" s="90" t="s">
        <v>322</v>
      </c>
      <c r="B176" s="91" t="s">
        <v>74</v>
      </c>
      <c r="C176" s="92" t="s">
        <v>323</v>
      </c>
      <c r="D176" s="93" t="s">
        <v>131</v>
      </c>
      <c r="E176" s="93" t="s">
        <v>168</v>
      </c>
      <c r="F176" s="94"/>
      <c r="G176" s="95"/>
      <c r="H176" s="95"/>
      <c r="I176" s="95">
        <v>33410</v>
      </c>
      <c r="J176" s="89"/>
    </row>
    <row r="177" spans="1:10" ht="26.4" x14ac:dyDescent="0.3">
      <c r="A177" s="96" t="s">
        <v>322</v>
      </c>
      <c r="B177" s="89" t="s">
        <v>318</v>
      </c>
      <c r="C177" s="97" t="s">
        <v>319</v>
      </c>
      <c r="D177" s="98" t="s">
        <v>85</v>
      </c>
      <c r="E177" s="98" t="s">
        <v>86</v>
      </c>
      <c r="F177" s="99">
        <v>0.161</v>
      </c>
      <c r="G177" s="100">
        <v>73692</v>
      </c>
      <c r="H177" s="100">
        <v>11864</v>
      </c>
      <c r="I177" s="100"/>
      <c r="J177" s="101" t="s">
        <v>1739</v>
      </c>
    </row>
    <row r="178" spans="1:10" x14ac:dyDescent="0.3">
      <c r="A178" s="96" t="s">
        <v>322</v>
      </c>
      <c r="B178" s="89" t="s">
        <v>150</v>
      </c>
      <c r="C178" s="97" t="s">
        <v>151</v>
      </c>
      <c r="D178" s="98" t="s">
        <v>99</v>
      </c>
      <c r="E178" s="98" t="s">
        <v>100</v>
      </c>
      <c r="F178" s="99">
        <v>4.0000000000000001E-3</v>
      </c>
      <c r="G178" s="100">
        <v>187426</v>
      </c>
      <c r="H178" s="100">
        <v>750</v>
      </c>
      <c r="I178" s="100"/>
      <c r="J178" s="101" t="s">
        <v>1705</v>
      </c>
    </row>
    <row r="179" spans="1:10" x14ac:dyDescent="0.3">
      <c r="A179" s="96" t="s">
        <v>322</v>
      </c>
      <c r="B179" s="89" t="s">
        <v>87</v>
      </c>
      <c r="C179" s="97" t="s">
        <v>88</v>
      </c>
      <c r="D179" s="98" t="s">
        <v>89</v>
      </c>
      <c r="E179" s="98" t="s">
        <v>90</v>
      </c>
      <c r="F179" s="99">
        <v>0.1</v>
      </c>
      <c r="G179" s="100">
        <v>3623</v>
      </c>
      <c r="H179" s="100">
        <v>362</v>
      </c>
      <c r="I179" s="100"/>
      <c r="J179" s="101" t="s">
        <v>1691</v>
      </c>
    </row>
    <row r="180" spans="1:10" x14ac:dyDescent="0.3">
      <c r="A180" s="96" t="s">
        <v>322</v>
      </c>
      <c r="B180" s="89" t="s">
        <v>91</v>
      </c>
      <c r="C180" s="97" t="s">
        <v>92</v>
      </c>
      <c r="D180" s="98" t="s">
        <v>80</v>
      </c>
      <c r="E180" s="98" t="s">
        <v>90</v>
      </c>
      <c r="F180" s="99">
        <v>0.3</v>
      </c>
      <c r="G180" s="100">
        <v>1897</v>
      </c>
      <c r="H180" s="100">
        <v>569</v>
      </c>
      <c r="I180" s="100"/>
      <c r="J180" s="101" t="s">
        <v>1692</v>
      </c>
    </row>
    <row r="181" spans="1:10" x14ac:dyDescent="0.3">
      <c r="A181" s="96" t="s">
        <v>322</v>
      </c>
      <c r="B181" s="89" t="s">
        <v>272</v>
      </c>
      <c r="C181" s="97" t="s">
        <v>273</v>
      </c>
      <c r="D181" s="98" t="s">
        <v>80</v>
      </c>
      <c r="E181" s="98" t="s">
        <v>90</v>
      </c>
      <c r="F181" s="99">
        <v>0.25</v>
      </c>
      <c r="G181" s="100">
        <v>2963</v>
      </c>
      <c r="H181" s="100">
        <v>741</v>
      </c>
      <c r="I181" s="100"/>
      <c r="J181" s="101" t="s">
        <v>1725</v>
      </c>
    </row>
    <row r="182" spans="1:10" x14ac:dyDescent="0.3">
      <c r="A182" s="96" t="s">
        <v>322</v>
      </c>
      <c r="B182" s="89" t="s">
        <v>276</v>
      </c>
      <c r="C182" s="97" t="s">
        <v>277</v>
      </c>
      <c r="D182" s="98" t="s">
        <v>80</v>
      </c>
      <c r="E182" s="98" t="s">
        <v>90</v>
      </c>
      <c r="F182" s="99">
        <v>2.5000000000000001E-2</v>
      </c>
      <c r="G182" s="100">
        <v>64889</v>
      </c>
      <c r="H182" s="100">
        <v>1622</v>
      </c>
      <c r="I182" s="100"/>
      <c r="J182" s="101" t="s">
        <v>1727</v>
      </c>
    </row>
    <row r="183" spans="1:10" x14ac:dyDescent="0.3">
      <c r="A183" s="96" t="s">
        <v>322</v>
      </c>
      <c r="B183" s="89" t="s">
        <v>278</v>
      </c>
      <c r="C183" s="97" t="s">
        <v>279</v>
      </c>
      <c r="D183" s="98" t="s">
        <v>80</v>
      </c>
      <c r="E183" s="98" t="s">
        <v>90</v>
      </c>
      <c r="F183" s="99">
        <v>2.5000000000000001E-2</v>
      </c>
      <c r="G183" s="100">
        <v>134508</v>
      </c>
      <c r="H183" s="100">
        <v>3363</v>
      </c>
      <c r="I183" s="100"/>
      <c r="J183" s="101" t="s">
        <v>1728</v>
      </c>
    </row>
    <row r="184" spans="1:10" x14ac:dyDescent="0.3">
      <c r="A184" s="96" t="s">
        <v>322</v>
      </c>
      <c r="B184" s="89" t="s">
        <v>296</v>
      </c>
      <c r="C184" s="97" t="s">
        <v>297</v>
      </c>
      <c r="D184" s="98" t="s">
        <v>80</v>
      </c>
      <c r="E184" s="98" t="s">
        <v>140</v>
      </c>
      <c r="F184" s="99">
        <v>1.03</v>
      </c>
      <c r="G184" s="100">
        <v>12810</v>
      </c>
      <c r="H184" s="100">
        <v>13194</v>
      </c>
      <c r="I184" s="100"/>
      <c r="J184" s="101" t="s">
        <v>1732</v>
      </c>
    </row>
    <row r="185" spans="1:10" x14ac:dyDescent="0.3">
      <c r="A185" s="96" t="s">
        <v>322</v>
      </c>
      <c r="B185" s="89" t="s">
        <v>282</v>
      </c>
      <c r="C185" s="97" t="s">
        <v>283</v>
      </c>
      <c r="D185" s="98" t="s">
        <v>80</v>
      </c>
      <c r="E185" s="98" t="s">
        <v>90</v>
      </c>
      <c r="F185" s="99">
        <v>0.16</v>
      </c>
      <c r="G185" s="100">
        <v>5906</v>
      </c>
      <c r="H185" s="100">
        <v>945</v>
      </c>
      <c r="I185" s="100"/>
      <c r="J185" s="101" t="s">
        <v>1733</v>
      </c>
    </row>
    <row r="186" spans="1:10" ht="26.4" x14ac:dyDescent="0.3">
      <c r="A186" s="90" t="s">
        <v>324</v>
      </c>
      <c r="B186" s="91" t="s">
        <v>74</v>
      </c>
      <c r="C186" s="92" t="s">
        <v>325</v>
      </c>
      <c r="D186" s="93" t="s">
        <v>131</v>
      </c>
      <c r="E186" s="93" t="s">
        <v>168</v>
      </c>
      <c r="F186" s="94"/>
      <c r="G186" s="95"/>
      <c r="H186" s="95"/>
      <c r="I186" s="95">
        <v>23469</v>
      </c>
      <c r="J186" s="89"/>
    </row>
    <row r="187" spans="1:10" ht="26.4" x14ac:dyDescent="0.3">
      <c r="A187" s="96" t="s">
        <v>324</v>
      </c>
      <c r="B187" s="89" t="s">
        <v>318</v>
      </c>
      <c r="C187" s="97" t="s">
        <v>319</v>
      </c>
      <c r="D187" s="98" t="s">
        <v>85</v>
      </c>
      <c r="E187" s="98" t="s">
        <v>86</v>
      </c>
      <c r="F187" s="99">
        <v>0.11700000000000001</v>
      </c>
      <c r="G187" s="100">
        <v>73692</v>
      </c>
      <c r="H187" s="100">
        <v>8622</v>
      </c>
      <c r="I187" s="100"/>
      <c r="J187" s="101" t="s">
        <v>1739</v>
      </c>
    </row>
    <row r="188" spans="1:10" x14ac:dyDescent="0.3">
      <c r="A188" s="96" t="s">
        <v>324</v>
      </c>
      <c r="B188" s="89" t="s">
        <v>150</v>
      </c>
      <c r="C188" s="97" t="s">
        <v>151</v>
      </c>
      <c r="D188" s="98" t="s">
        <v>99</v>
      </c>
      <c r="E188" s="98" t="s">
        <v>100</v>
      </c>
      <c r="F188" s="99">
        <v>2E-3</v>
      </c>
      <c r="G188" s="100">
        <v>187426</v>
      </c>
      <c r="H188" s="100">
        <v>375</v>
      </c>
      <c r="I188" s="100"/>
      <c r="J188" s="101" t="s">
        <v>1705</v>
      </c>
    </row>
    <row r="189" spans="1:10" x14ac:dyDescent="0.3">
      <c r="A189" s="96" t="s">
        <v>324</v>
      </c>
      <c r="B189" s="89" t="s">
        <v>87</v>
      </c>
      <c r="C189" s="97" t="s">
        <v>88</v>
      </c>
      <c r="D189" s="98" t="s">
        <v>89</v>
      </c>
      <c r="E189" s="98" t="s">
        <v>90</v>
      </c>
      <c r="F189" s="99">
        <v>0.1</v>
      </c>
      <c r="G189" s="100">
        <v>3623</v>
      </c>
      <c r="H189" s="100">
        <v>362</v>
      </c>
      <c r="I189" s="100"/>
      <c r="J189" s="101" t="s">
        <v>1691</v>
      </c>
    </row>
    <row r="190" spans="1:10" x14ac:dyDescent="0.3">
      <c r="A190" s="96" t="s">
        <v>324</v>
      </c>
      <c r="B190" s="89" t="s">
        <v>91</v>
      </c>
      <c r="C190" s="97" t="s">
        <v>92</v>
      </c>
      <c r="D190" s="98" t="s">
        <v>80</v>
      </c>
      <c r="E190" s="98" t="s">
        <v>90</v>
      </c>
      <c r="F190" s="99">
        <v>0.2</v>
      </c>
      <c r="G190" s="100">
        <v>1897</v>
      </c>
      <c r="H190" s="100">
        <v>379</v>
      </c>
      <c r="I190" s="100"/>
      <c r="J190" s="101" t="s">
        <v>1692</v>
      </c>
    </row>
    <row r="191" spans="1:10" x14ac:dyDescent="0.3">
      <c r="A191" s="96" t="s">
        <v>324</v>
      </c>
      <c r="B191" s="89" t="s">
        <v>276</v>
      </c>
      <c r="C191" s="97" t="s">
        <v>277</v>
      </c>
      <c r="D191" s="98" t="s">
        <v>80</v>
      </c>
      <c r="E191" s="98" t="s">
        <v>90</v>
      </c>
      <c r="F191" s="99">
        <v>0.02</v>
      </c>
      <c r="G191" s="100">
        <v>64889</v>
      </c>
      <c r="H191" s="100">
        <v>1298</v>
      </c>
      <c r="I191" s="100"/>
      <c r="J191" s="101" t="s">
        <v>1727</v>
      </c>
    </row>
    <row r="192" spans="1:10" x14ac:dyDescent="0.3">
      <c r="A192" s="96" t="s">
        <v>324</v>
      </c>
      <c r="B192" s="89" t="s">
        <v>278</v>
      </c>
      <c r="C192" s="97" t="s">
        <v>279</v>
      </c>
      <c r="D192" s="98" t="s">
        <v>80</v>
      </c>
      <c r="E192" s="98" t="s">
        <v>90</v>
      </c>
      <c r="F192" s="99">
        <v>0.02</v>
      </c>
      <c r="G192" s="100">
        <v>134508</v>
      </c>
      <c r="H192" s="100">
        <v>2690</v>
      </c>
      <c r="I192" s="100"/>
      <c r="J192" s="101" t="s">
        <v>1728</v>
      </c>
    </row>
    <row r="193" spans="1:10" x14ac:dyDescent="0.3">
      <c r="A193" s="96" t="s">
        <v>324</v>
      </c>
      <c r="B193" s="89" t="s">
        <v>304</v>
      </c>
      <c r="C193" s="97" t="s">
        <v>305</v>
      </c>
      <c r="D193" s="98" t="s">
        <v>80</v>
      </c>
      <c r="E193" s="98" t="s">
        <v>140</v>
      </c>
      <c r="F193" s="99">
        <v>1.03</v>
      </c>
      <c r="G193" s="100">
        <v>8823</v>
      </c>
      <c r="H193" s="100">
        <v>9088</v>
      </c>
      <c r="I193" s="100"/>
      <c r="J193" s="101" t="s">
        <v>1735</v>
      </c>
    </row>
    <row r="194" spans="1:10" x14ac:dyDescent="0.3">
      <c r="A194" s="96" t="s">
        <v>324</v>
      </c>
      <c r="B194" s="89" t="s">
        <v>316</v>
      </c>
      <c r="C194" s="97" t="s">
        <v>317</v>
      </c>
      <c r="D194" s="98" t="s">
        <v>80</v>
      </c>
      <c r="E194" s="98" t="s">
        <v>90</v>
      </c>
      <c r="F194" s="99">
        <v>0.16</v>
      </c>
      <c r="G194" s="100">
        <v>4091</v>
      </c>
      <c r="H194" s="100">
        <v>655</v>
      </c>
      <c r="I194" s="100"/>
      <c r="J194" s="101" t="s">
        <v>1741</v>
      </c>
    </row>
    <row r="195" spans="1:10" ht="26.4" x14ac:dyDescent="0.3">
      <c r="A195" s="90" t="s">
        <v>326</v>
      </c>
      <c r="B195" s="91" t="s">
        <v>74</v>
      </c>
      <c r="C195" s="92" t="s">
        <v>327</v>
      </c>
      <c r="D195" s="93" t="s">
        <v>131</v>
      </c>
      <c r="E195" s="93" t="s">
        <v>168</v>
      </c>
      <c r="F195" s="94"/>
      <c r="G195" s="95"/>
      <c r="H195" s="95"/>
      <c r="I195" s="95">
        <v>36706</v>
      </c>
      <c r="J195" s="89"/>
    </row>
    <row r="196" spans="1:10" ht="26.4" x14ac:dyDescent="0.3">
      <c r="A196" s="96" t="s">
        <v>326</v>
      </c>
      <c r="B196" s="89" t="s">
        <v>318</v>
      </c>
      <c r="C196" s="97" t="s">
        <v>319</v>
      </c>
      <c r="D196" s="98" t="s">
        <v>85</v>
      </c>
      <c r="E196" s="98" t="s">
        <v>86</v>
      </c>
      <c r="F196" s="99">
        <v>0.161</v>
      </c>
      <c r="G196" s="100">
        <v>73692</v>
      </c>
      <c r="H196" s="100">
        <v>11864</v>
      </c>
      <c r="I196" s="100"/>
      <c r="J196" s="101" t="s">
        <v>1739</v>
      </c>
    </row>
    <row r="197" spans="1:10" x14ac:dyDescent="0.3">
      <c r="A197" s="96" t="s">
        <v>326</v>
      </c>
      <c r="B197" s="89" t="s">
        <v>150</v>
      </c>
      <c r="C197" s="97" t="s">
        <v>151</v>
      </c>
      <c r="D197" s="98" t="s">
        <v>99</v>
      </c>
      <c r="E197" s="98" t="s">
        <v>100</v>
      </c>
      <c r="F197" s="99">
        <v>4.0000000000000001E-3</v>
      </c>
      <c r="G197" s="100">
        <v>187426</v>
      </c>
      <c r="H197" s="100">
        <v>750</v>
      </c>
      <c r="I197" s="100"/>
      <c r="J197" s="101" t="s">
        <v>1705</v>
      </c>
    </row>
    <row r="198" spans="1:10" x14ac:dyDescent="0.3">
      <c r="A198" s="96" t="s">
        <v>326</v>
      </c>
      <c r="B198" s="89" t="s">
        <v>87</v>
      </c>
      <c r="C198" s="97" t="s">
        <v>88</v>
      </c>
      <c r="D198" s="98" t="s">
        <v>89</v>
      </c>
      <c r="E198" s="98" t="s">
        <v>90</v>
      </c>
      <c r="F198" s="99">
        <v>0.1</v>
      </c>
      <c r="G198" s="100">
        <v>3623</v>
      </c>
      <c r="H198" s="100">
        <v>362</v>
      </c>
      <c r="I198" s="100"/>
      <c r="J198" s="101" t="s">
        <v>1691</v>
      </c>
    </row>
    <row r="199" spans="1:10" x14ac:dyDescent="0.3">
      <c r="A199" s="96" t="s">
        <v>326</v>
      </c>
      <c r="B199" s="89" t="s">
        <v>91</v>
      </c>
      <c r="C199" s="97" t="s">
        <v>92</v>
      </c>
      <c r="D199" s="98" t="s">
        <v>80</v>
      </c>
      <c r="E199" s="98" t="s">
        <v>90</v>
      </c>
      <c r="F199" s="99">
        <v>0.2</v>
      </c>
      <c r="G199" s="100">
        <v>1897</v>
      </c>
      <c r="H199" s="100">
        <v>379</v>
      </c>
      <c r="I199" s="100"/>
      <c r="J199" s="101" t="s">
        <v>1692</v>
      </c>
    </row>
    <row r="200" spans="1:10" x14ac:dyDescent="0.3">
      <c r="A200" s="96" t="s">
        <v>326</v>
      </c>
      <c r="B200" s="89" t="s">
        <v>276</v>
      </c>
      <c r="C200" s="97" t="s">
        <v>277</v>
      </c>
      <c r="D200" s="98" t="s">
        <v>80</v>
      </c>
      <c r="E200" s="98" t="s">
        <v>90</v>
      </c>
      <c r="F200" s="99">
        <v>2.5000000000000001E-2</v>
      </c>
      <c r="G200" s="100">
        <v>64889</v>
      </c>
      <c r="H200" s="100">
        <v>1622</v>
      </c>
      <c r="I200" s="100"/>
      <c r="J200" s="101" t="s">
        <v>1727</v>
      </c>
    </row>
    <row r="201" spans="1:10" x14ac:dyDescent="0.3">
      <c r="A201" s="96" t="s">
        <v>326</v>
      </c>
      <c r="B201" s="89" t="s">
        <v>278</v>
      </c>
      <c r="C201" s="97" t="s">
        <v>279</v>
      </c>
      <c r="D201" s="98" t="s">
        <v>80</v>
      </c>
      <c r="E201" s="98" t="s">
        <v>90</v>
      </c>
      <c r="F201" s="99">
        <v>2.5000000000000001E-2</v>
      </c>
      <c r="G201" s="100">
        <v>134508</v>
      </c>
      <c r="H201" s="100">
        <v>3363</v>
      </c>
      <c r="I201" s="100"/>
      <c r="J201" s="101" t="s">
        <v>1728</v>
      </c>
    </row>
    <row r="202" spans="1:10" x14ac:dyDescent="0.3">
      <c r="A202" s="96" t="s">
        <v>326</v>
      </c>
      <c r="B202" s="89" t="s">
        <v>288</v>
      </c>
      <c r="C202" s="97" t="s">
        <v>289</v>
      </c>
      <c r="D202" s="98" t="s">
        <v>80</v>
      </c>
      <c r="E202" s="98" t="s">
        <v>140</v>
      </c>
      <c r="F202" s="99">
        <v>1.03</v>
      </c>
      <c r="G202" s="100">
        <v>15982</v>
      </c>
      <c r="H202" s="100">
        <v>16461</v>
      </c>
      <c r="I202" s="100"/>
      <c r="J202" s="101" t="s">
        <v>1729</v>
      </c>
    </row>
    <row r="203" spans="1:10" x14ac:dyDescent="0.3">
      <c r="A203" s="96" t="s">
        <v>326</v>
      </c>
      <c r="B203" s="89" t="s">
        <v>290</v>
      </c>
      <c r="C203" s="97" t="s">
        <v>291</v>
      </c>
      <c r="D203" s="98" t="s">
        <v>80</v>
      </c>
      <c r="E203" s="98" t="s">
        <v>90</v>
      </c>
      <c r="F203" s="99">
        <v>0.16</v>
      </c>
      <c r="G203" s="100">
        <v>11904</v>
      </c>
      <c r="H203" s="100">
        <v>1905</v>
      </c>
      <c r="I203" s="100"/>
      <c r="J203" s="101" t="s">
        <v>1730</v>
      </c>
    </row>
    <row r="204" spans="1:10" ht="26.4" x14ac:dyDescent="0.3">
      <c r="A204" s="90" t="s">
        <v>328</v>
      </c>
      <c r="B204" s="91" t="s">
        <v>74</v>
      </c>
      <c r="C204" s="92" t="s">
        <v>329</v>
      </c>
      <c r="D204" s="93" t="s">
        <v>131</v>
      </c>
      <c r="E204" s="93" t="s">
        <v>168</v>
      </c>
      <c r="F204" s="94"/>
      <c r="G204" s="95"/>
      <c r="H204" s="95"/>
      <c r="I204" s="95">
        <v>26957</v>
      </c>
      <c r="J204" s="89"/>
    </row>
    <row r="205" spans="1:10" ht="26.4" x14ac:dyDescent="0.3">
      <c r="A205" s="96" t="s">
        <v>328</v>
      </c>
      <c r="B205" s="89" t="s">
        <v>318</v>
      </c>
      <c r="C205" s="97" t="s">
        <v>319</v>
      </c>
      <c r="D205" s="98" t="s">
        <v>85</v>
      </c>
      <c r="E205" s="98" t="s">
        <v>86</v>
      </c>
      <c r="F205" s="99">
        <v>0.14000000000000001</v>
      </c>
      <c r="G205" s="100">
        <v>73692</v>
      </c>
      <c r="H205" s="100">
        <v>10317</v>
      </c>
      <c r="I205" s="100"/>
      <c r="J205" s="101" t="s">
        <v>1739</v>
      </c>
    </row>
    <row r="206" spans="1:10" ht="26.4" x14ac:dyDescent="0.3">
      <c r="A206" s="96" t="s">
        <v>328</v>
      </c>
      <c r="B206" s="89" t="s">
        <v>330</v>
      </c>
      <c r="C206" s="97" t="s">
        <v>331</v>
      </c>
      <c r="D206" s="98" t="s">
        <v>99</v>
      </c>
      <c r="E206" s="98" t="s">
        <v>332</v>
      </c>
      <c r="F206" s="99">
        <v>0.05</v>
      </c>
      <c r="G206" s="100">
        <v>17302</v>
      </c>
      <c r="H206" s="100">
        <v>865</v>
      </c>
      <c r="I206" s="100"/>
      <c r="J206" s="101" t="s">
        <v>1742</v>
      </c>
    </row>
    <row r="207" spans="1:10" x14ac:dyDescent="0.3">
      <c r="A207" s="96" t="s">
        <v>328</v>
      </c>
      <c r="B207" s="89" t="s">
        <v>150</v>
      </c>
      <c r="C207" s="97" t="s">
        <v>151</v>
      </c>
      <c r="D207" s="98" t="s">
        <v>99</v>
      </c>
      <c r="E207" s="98" t="s">
        <v>100</v>
      </c>
      <c r="F207" s="99">
        <v>3.0000000000000001E-3</v>
      </c>
      <c r="G207" s="100">
        <v>187426</v>
      </c>
      <c r="H207" s="100">
        <v>562</v>
      </c>
      <c r="I207" s="100"/>
      <c r="J207" s="101" t="s">
        <v>1705</v>
      </c>
    </row>
    <row r="208" spans="1:10" x14ac:dyDescent="0.3">
      <c r="A208" s="96" t="s">
        <v>328</v>
      </c>
      <c r="B208" s="89" t="s">
        <v>87</v>
      </c>
      <c r="C208" s="97" t="s">
        <v>88</v>
      </c>
      <c r="D208" s="98" t="s">
        <v>89</v>
      </c>
      <c r="E208" s="98" t="s">
        <v>90</v>
      </c>
      <c r="F208" s="99">
        <v>0.1</v>
      </c>
      <c r="G208" s="100">
        <v>3623</v>
      </c>
      <c r="H208" s="100">
        <v>362</v>
      </c>
      <c r="I208" s="100"/>
      <c r="J208" s="101" t="s">
        <v>1691</v>
      </c>
    </row>
    <row r="209" spans="1:10" x14ac:dyDescent="0.3">
      <c r="A209" s="96" t="s">
        <v>328</v>
      </c>
      <c r="B209" s="89" t="s">
        <v>91</v>
      </c>
      <c r="C209" s="97" t="s">
        <v>92</v>
      </c>
      <c r="D209" s="98" t="s">
        <v>80</v>
      </c>
      <c r="E209" s="98" t="s">
        <v>90</v>
      </c>
      <c r="F209" s="99">
        <v>0.2</v>
      </c>
      <c r="G209" s="100">
        <v>1897</v>
      </c>
      <c r="H209" s="100">
        <v>379</v>
      </c>
      <c r="I209" s="100"/>
      <c r="J209" s="101" t="s">
        <v>1692</v>
      </c>
    </row>
    <row r="210" spans="1:10" x14ac:dyDescent="0.3">
      <c r="A210" s="96" t="s">
        <v>328</v>
      </c>
      <c r="B210" s="89" t="s">
        <v>272</v>
      </c>
      <c r="C210" s="97" t="s">
        <v>273</v>
      </c>
      <c r="D210" s="98" t="s">
        <v>80</v>
      </c>
      <c r="E210" s="98" t="s">
        <v>90</v>
      </c>
      <c r="F210" s="99">
        <v>0.25</v>
      </c>
      <c r="G210" s="100">
        <v>2963</v>
      </c>
      <c r="H210" s="100">
        <v>741</v>
      </c>
      <c r="I210" s="100"/>
      <c r="J210" s="101" t="s">
        <v>1725</v>
      </c>
    </row>
    <row r="211" spans="1:10" x14ac:dyDescent="0.3">
      <c r="A211" s="96" t="s">
        <v>328</v>
      </c>
      <c r="B211" s="89" t="s">
        <v>276</v>
      </c>
      <c r="C211" s="97" t="s">
        <v>277</v>
      </c>
      <c r="D211" s="98" t="s">
        <v>80</v>
      </c>
      <c r="E211" s="98" t="s">
        <v>90</v>
      </c>
      <c r="F211" s="99">
        <v>0.02</v>
      </c>
      <c r="G211" s="100">
        <v>64889</v>
      </c>
      <c r="H211" s="100">
        <v>1298</v>
      </c>
      <c r="I211" s="100"/>
      <c r="J211" s="101" t="s">
        <v>1727</v>
      </c>
    </row>
    <row r="212" spans="1:10" x14ac:dyDescent="0.3">
      <c r="A212" s="96" t="s">
        <v>328</v>
      </c>
      <c r="B212" s="89" t="s">
        <v>278</v>
      </c>
      <c r="C212" s="97" t="s">
        <v>279</v>
      </c>
      <c r="D212" s="98" t="s">
        <v>80</v>
      </c>
      <c r="E212" s="98" t="s">
        <v>90</v>
      </c>
      <c r="F212" s="99">
        <v>0.02</v>
      </c>
      <c r="G212" s="100">
        <v>134508</v>
      </c>
      <c r="H212" s="100">
        <v>2690</v>
      </c>
      <c r="I212" s="100"/>
      <c r="J212" s="101" t="s">
        <v>1728</v>
      </c>
    </row>
    <row r="213" spans="1:10" x14ac:dyDescent="0.3">
      <c r="A213" s="96" t="s">
        <v>328</v>
      </c>
      <c r="B213" s="89" t="s">
        <v>304</v>
      </c>
      <c r="C213" s="97" t="s">
        <v>305</v>
      </c>
      <c r="D213" s="98" t="s">
        <v>80</v>
      </c>
      <c r="E213" s="98" t="s">
        <v>140</v>
      </c>
      <c r="F213" s="99">
        <v>1.03</v>
      </c>
      <c r="G213" s="100">
        <v>8823</v>
      </c>
      <c r="H213" s="100">
        <v>9088</v>
      </c>
      <c r="I213" s="100"/>
      <c r="J213" s="101" t="s">
        <v>1735</v>
      </c>
    </row>
    <row r="214" spans="1:10" x14ac:dyDescent="0.3">
      <c r="A214" s="96" t="s">
        <v>328</v>
      </c>
      <c r="B214" s="89" t="s">
        <v>316</v>
      </c>
      <c r="C214" s="97" t="s">
        <v>317</v>
      </c>
      <c r="D214" s="98" t="s">
        <v>80</v>
      </c>
      <c r="E214" s="98" t="s">
        <v>90</v>
      </c>
      <c r="F214" s="99">
        <v>0.16</v>
      </c>
      <c r="G214" s="100">
        <v>4091</v>
      </c>
      <c r="H214" s="100">
        <v>655</v>
      </c>
      <c r="I214" s="100"/>
      <c r="J214" s="101" t="s">
        <v>1741</v>
      </c>
    </row>
    <row r="215" spans="1:10" ht="26.4" x14ac:dyDescent="0.3">
      <c r="A215" s="90" t="s">
        <v>333</v>
      </c>
      <c r="B215" s="91" t="s">
        <v>74</v>
      </c>
      <c r="C215" s="92" t="s">
        <v>334</v>
      </c>
      <c r="D215" s="93" t="s">
        <v>131</v>
      </c>
      <c r="E215" s="93" t="s">
        <v>168</v>
      </c>
      <c r="F215" s="94"/>
      <c r="G215" s="95"/>
      <c r="H215" s="95"/>
      <c r="I215" s="95">
        <v>43825</v>
      </c>
      <c r="J215" s="89"/>
    </row>
    <row r="216" spans="1:10" ht="26.4" x14ac:dyDescent="0.3">
      <c r="A216" s="96" t="s">
        <v>333</v>
      </c>
      <c r="B216" s="89" t="s">
        <v>318</v>
      </c>
      <c r="C216" s="97" t="s">
        <v>319</v>
      </c>
      <c r="D216" s="98" t="s">
        <v>85</v>
      </c>
      <c r="E216" s="98" t="s">
        <v>86</v>
      </c>
      <c r="F216" s="99">
        <v>0.191</v>
      </c>
      <c r="G216" s="100">
        <v>73692</v>
      </c>
      <c r="H216" s="100">
        <v>14075</v>
      </c>
      <c r="I216" s="100"/>
      <c r="J216" s="101" t="s">
        <v>1739</v>
      </c>
    </row>
    <row r="217" spans="1:10" ht="26.4" x14ac:dyDescent="0.3">
      <c r="A217" s="96" t="s">
        <v>333</v>
      </c>
      <c r="B217" s="89" t="s">
        <v>330</v>
      </c>
      <c r="C217" s="97" t="s">
        <v>331</v>
      </c>
      <c r="D217" s="98" t="s">
        <v>99</v>
      </c>
      <c r="E217" s="98" t="s">
        <v>332</v>
      </c>
      <c r="F217" s="99">
        <v>0.05</v>
      </c>
      <c r="G217" s="100">
        <v>17302</v>
      </c>
      <c r="H217" s="100">
        <v>865</v>
      </c>
      <c r="I217" s="100"/>
      <c r="J217" s="101" t="s">
        <v>1742</v>
      </c>
    </row>
    <row r="218" spans="1:10" x14ac:dyDescent="0.3">
      <c r="A218" s="96" t="s">
        <v>333</v>
      </c>
      <c r="B218" s="89" t="s">
        <v>150</v>
      </c>
      <c r="C218" s="97" t="s">
        <v>151</v>
      </c>
      <c r="D218" s="98" t="s">
        <v>99</v>
      </c>
      <c r="E218" s="98" t="s">
        <v>100</v>
      </c>
      <c r="F218" s="99">
        <v>5.0000000000000001E-3</v>
      </c>
      <c r="G218" s="100">
        <v>187426</v>
      </c>
      <c r="H218" s="100">
        <v>937</v>
      </c>
      <c r="I218" s="100"/>
      <c r="J218" s="101" t="s">
        <v>1705</v>
      </c>
    </row>
    <row r="219" spans="1:10" x14ac:dyDescent="0.3">
      <c r="A219" s="96" t="s">
        <v>333</v>
      </c>
      <c r="B219" s="89" t="s">
        <v>87</v>
      </c>
      <c r="C219" s="97" t="s">
        <v>88</v>
      </c>
      <c r="D219" s="98" t="s">
        <v>89</v>
      </c>
      <c r="E219" s="98" t="s">
        <v>90</v>
      </c>
      <c r="F219" s="99">
        <v>0.1</v>
      </c>
      <c r="G219" s="100">
        <v>3623</v>
      </c>
      <c r="H219" s="100">
        <v>362</v>
      </c>
      <c r="I219" s="100"/>
      <c r="J219" s="101" t="s">
        <v>1691</v>
      </c>
    </row>
    <row r="220" spans="1:10" x14ac:dyDescent="0.3">
      <c r="A220" s="96" t="s">
        <v>333</v>
      </c>
      <c r="B220" s="89" t="s">
        <v>91</v>
      </c>
      <c r="C220" s="97" t="s">
        <v>92</v>
      </c>
      <c r="D220" s="98" t="s">
        <v>80</v>
      </c>
      <c r="E220" s="98" t="s">
        <v>90</v>
      </c>
      <c r="F220" s="99">
        <v>0.4</v>
      </c>
      <c r="G220" s="100">
        <v>1897</v>
      </c>
      <c r="H220" s="100">
        <v>759</v>
      </c>
      <c r="I220" s="100"/>
      <c r="J220" s="101" t="s">
        <v>1692</v>
      </c>
    </row>
    <row r="221" spans="1:10" x14ac:dyDescent="0.3">
      <c r="A221" s="96" t="s">
        <v>333</v>
      </c>
      <c r="B221" s="89" t="s">
        <v>272</v>
      </c>
      <c r="C221" s="97" t="s">
        <v>273</v>
      </c>
      <c r="D221" s="98" t="s">
        <v>80</v>
      </c>
      <c r="E221" s="98" t="s">
        <v>90</v>
      </c>
      <c r="F221" s="99">
        <v>0.5</v>
      </c>
      <c r="G221" s="100">
        <v>2963</v>
      </c>
      <c r="H221" s="100">
        <v>1482</v>
      </c>
      <c r="I221" s="100"/>
      <c r="J221" s="101" t="s">
        <v>1725</v>
      </c>
    </row>
    <row r="222" spans="1:10" x14ac:dyDescent="0.3">
      <c r="A222" s="96" t="s">
        <v>333</v>
      </c>
      <c r="B222" s="89" t="s">
        <v>276</v>
      </c>
      <c r="C222" s="97" t="s">
        <v>277</v>
      </c>
      <c r="D222" s="98" t="s">
        <v>80</v>
      </c>
      <c r="E222" s="98" t="s">
        <v>90</v>
      </c>
      <c r="F222" s="99">
        <v>3.5000000000000003E-2</v>
      </c>
      <c r="G222" s="100">
        <v>64889</v>
      </c>
      <c r="H222" s="100">
        <v>2271</v>
      </c>
      <c r="I222" s="100"/>
      <c r="J222" s="101" t="s">
        <v>1727</v>
      </c>
    </row>
    <row r="223" spans="1:10" x14ac:dyDescent="0.3">
      <c r="A223" s="96" t="s">
        <v>333</v>
      </c>
      <c r="B223" s="89" t="s">
        <v>278</v>
      </c>
      <c r="C223" s="97" t="s">
        <v>279</v>
      </c>
      <c r="D223" s="98" t="s">
        <v>80</v>
      </c>
      <c r="E223" s="98" t="s">
        <v>90</v>
      </c>
      <c r="F223" s="99">
        <v>3.5000000000000003E-2</v>
      </c>
      <c r="G223" s="100">
        <v>134508</v>
      </c>
      <c r="H223" s="100">
        <v>4708</v>
      </c>
      <c r="I223" s="100"/>
      <c r="J223" s="101" t="s">
        <v>1728</v>
      </c>
    </row>
    <row r="224" spans="1:10" x14ac:dyDescent="0.3">
      <c r="A224" s="96" t="s">
        <v>333</v>
      </c>
      <c r="B224" s="89" t="s">
        <v>288</v>
      </c>
      <c r="C224" s="97" t="s">
        <v>289</v>
      </c>
      <c r="D224" s="98" t="s">
        <v>80</v>
      </c>
      <c r="E224" s="98" t="s">
        <v>140</v>
      </c>
      <c r="F224" s="99">
        <v>1.03</v>
      </c>
      <c r="G224" s="100">
        <v>15982</v>
      </c>
      <c r="H224" s="100">
        <v>16461</v>
      </c>
      <c r="I224" s="100"/>
      <c r="J224" s="101" t="s">
        <v>1729</v>
      </c>
    </row>
    <row r="225" spans="1:10" x14ac:dyDescent="0.3">
      <c r="A225" s="96" t="s">
        <v>333</v>
      </c>
      <c r="B225" s="89" t="s">
        <v>290</v>
      </c>
      <c r="C225" s="97" t="s">
        <v>291</v>
      </c>
      <c r="D225" s="98" t="s">
        <v>80</v>
      </c>
      <c r="E225" s="98" t="s">
        <v>90</v>
      </c>
      <c r="F225" s="99">
        <v>0.16</v>
      </c>
      <c r="G225" s="100">
        <v>11904</v>
      </c>
      <c r="H225" s="100">
        <v>1905</v>
      </c>
      <c r="I225" s="100"/>
      <c r="J225" s="101" t="s">
        <v>1730</v>
      </c>
    </row>
    <row r="226" spans="1:10" ht="39.6" x14ac:dyDescent="0.3">
      <c r="A226" s="90" t="s">
        <v>337</v>
      </c>
      <c r="B226" s="91" t="s">
        <v>74</v>
      </c>
      <c r="C226" s="92" t="s">
        <v>338</v>
      </c>
      <c r="D226" s="93" t="s">
        <v>131</v>
      </c>
      <c r="E226" s="93" t="s">
        <v>168</v>
      </c>
      <c r="F226" s="94"/>
      <c r="G226" s="95"/>
      <c r="H226" s="95"/>
      <c r="I226" s="95">
        <v>73902</v>
      </c>
      <c r="J226" s="89"/>
    </row>
    <row r="227" spans="1:10" ht="26.4" x14ac:dyDescent="0.3">
      <c r="A227" s="96" t="s">
        <v>337</v>
      </c>
      <c r="B227" s="89" t="s">
        <v>318</v>
      </c>
      <c r="C227" s="97" t="s">
        <v>319</v>
      </c>
      <c r="D227" s="98" t="s">
        <v>85</v>
      </c>
      <c r="E227" s="98" t="s">
        <v>86</v>
      </c>
      <c r="F227" s="99">
        <v>0.25</v>
      </c>
      <c r="G227" s="100">
        <v>73692</v>
      </c>
      <c r="H227" s="100">
        <v>18423</v>
      </c>
      <c r="I227" s="100"/>
      <c r="J227" s="101" t="s">
        <v>1739</v>
      </c>
    </row>
    <row r="228" spans="1:10" x14ac:dyDescent="0.3">
      <c r="A228" s="96" t="s">
        <v>337</v>
      </c>
      <c r="B228" s="89" t="s">
        <v>150</v>
      </c>
      <c r="C228" s="97" t="s">
        <v>151</v>
      </c>
      <c r="D228" s="98" t="s">
        <v>99</v>
      </c>
      <c r="E228" s="98" t="s">
        <v>100</v>
      </c>
      <c r="F228" s="99">
        <v>8.9999999999999993E-3</v>
      </c>
      <c r="G228" s="100">
        <v>187426</v>
      </c>
      <c r="H228" s="100">
        <v>1687</v>
      </c>
      <c r="I228" s="100"/>
      <c r="J228" s="101" t="s">
        <v>1705</v>
      </c>
    </row>
    <row r="229" spans="1:10" x14ac:dyDescent="0.3">
      <c r="A229" s="96" t="s">
        <v>337</v>
      </c>
      <c r="B229" s="89" t="s">
        <v>87</v>
      </c>
      <c r="C229" s="97" t="s">
        <v>88</v>
      </c>
      <c r="D229" s="98" t="s">
        <v>89</v>
      </c>
      <c r="E229" s="98" t="s">
        <v>90</v>
      </c>
      <c r="F229" s="99">
        <v>0.1</v>
      </c>
      <c r="G229" s="100">
        <v>3623</v>
      </c>
      <c r="H229" s="100">
        <v>362</v>
      </c>
      <c r="I229" s="100"/>
      <c r="J229" s="101" t="s">
        <v>1691</v>
      </c>
    </row>
    <row r="230" spans="1:10" x14ac:dyDescent="0.3">
      <c r="A230" s="96" t="s">
        <v>337</v>
      </c>
      <c r="B230" s="89" t="s">
        <v>91</v>
      </c>
      <c r="C230" s="97" t="s">
        <v>92</v>
      </c>
      <c r="D230" s="98" t="s">
        <v>80</v>
      </c>
      <c r="E230" s="98" t="s">
        <v>90</v>
      </c>
      <c r="F230" s="99">
        <v>0.4</v>
      </c>
      <c r="G230" s="100">
        <v>1897</v>
      </c>
      <c r="H230" s="100">
        <v>759</v>
      </c>
      <c r="I230" s="100"/>
      <c r="J230" s="101" t="s">
        <v>1692</v>
      </c>
    </row>
    <row r="231" spans="1:10" x14ac:dyDescent="0.3">
      <c r="A231" s="96" t="s">
        <v>337</v>
      </c>
      <c r="B231" s="89" t="s">
        <v>335</v>
      </c>
      <c r="C231" s="97" t="s">
        <v>336</v>
      </c>
      <c r="D231" s="98" t="s">
        <v>80</v>
      </c>
      <c r="E231" s="98" t="s">
        <v>90</v>
      </c>
      <c r="F231" s="99">
        <v>0.04</v>
      </c>
      <c r="G231" s="100">
        <v>161223</v>
      </c>
      <c r="H231" s="100">
        <v>6449</v>
      </c>
      <c r="I231" s="100"/>
      <c r="J231" s="101" t="s">
        <v>1743</v>
      </c>
    </row>
    <row r="232" spans="1:10" x14ac:dyDescent="0.3">
      <c r="A232" s="96" t="s">
        <v>337</v>
      </c>
      <c r="B232" s="89" t="s">
        <v>339</v>
      </c>
      <c r="C232" s="97" t="s">
        <v>340</v>
      </c>
      <c r="D232" s="98" t="s">
        <v>80</v>
      </c>
      <c r="E232" s="98" t="s">
        <v>140</v>
      </c>
      <c r="F232" s="99">
        <v>1.03</v>
      </c>
      <c r="G232" s="100">
        <v>44876</v>
      </c>
      <c r="H232" s="100">
        <v>46222</v>
      </c>
      <c r="I232" s="100"/>
      <c r="J232" s="101" t="s">
        <v>1744</v>
      </c>
    </row>
    <row r="233" spans="1:10" ht="79.2" x14ac:dyDescent="0.3">
      <c r="A233" s="90" t="s">
        <v>341</v>
      </c>
      <c r="B233" s="91" t="s">
        <v>74</v>
      </c>
      <c r="C233" s="92" t="s">
        <v>342</v>
      </c>
      <c r="D233" s="93" t="s">
        <v>131</v>
      </c>
      <c r="E233" s="93" t="s">
        <v>168</v>
      </c>
      <c r="F233" s="94"/>
      <c r="G233" s="95"/>
      <c r="H233" s="95"/>
      <c r="I233" s="95">
        <v>107621</v>
      </c>
      <c r="J233" s="89"/>
    </row>
    <row r="234" spans="1:10" ht="26.4" x14ac:dyDescent="0.3">
      <c r="A234" s="96" t="s">
        <v>341</v>
      </c>
      <c r="B234" s="89" t="s">
        <v>318</v>
      </c>
      <c r="C234" s="97" t="s">
        <v>319</v>
      </c>
      <c r="D234" s="98" t="s">
        <v>85</v>
      </c>
      <c r="E234" s="98" t="s">
        <v>86</v>
      </c>
      <c r="F234" s="99">
        <v>0.3</v>
      </c>
      <c r="G234" s="100">
        <v>73692</v>
      </c>
      <c r="H234" s="100">
        <v>22108</v>
      </c>
      <c r="I234" s="100"/>
      <c r="J234" s="101" t="s">
        <v>1739</v>
      </c>
    </row>
    <row r="235" spans="1:10" x14ac:dyDescent="0.3">
      <c r="A235" s="96" t="s">
        <v>341</v>
      </c>
      <c r="B235" s="89" t="s">
        <v>150</v>
      </c>
      <c r="C235" s="97" t="s">
        <v>151</v>
      </c>
      <c r="D235" s="98" t="s">
        <v>99</v>
      </c>
      <c r="E235" s="98" t="s">
        <v>100</v>
      </c>
      <c r="F235" s="99">
        <v>1.0999999999999999E-2</v>
      </c>
      <c r="G235" s="100">
        <v>187426</v>
      </c>
      <c r="H235" s="100">
        <v>2062</v>
      </c>
      <c r="I235" s="100"/>
      <c r="J235" s="101" t="s">
        <v>1705</v>
      </c>
    </row>
    <row r="236" spans="1:10" x14ac:dyDescent="0.3">
      <c r="A236" s="96" t="s">
        <v>341</v>
      </c>
      <c r="B236" s="89" t="s">
        <v>87</v>
      </c>
      <c r="C236" s="97" t="s">
        <v>88</v>
      </c>
      <c r="D236" s="98" t="s">
        <v>89</v>
      </c>
      <c r="E236" s="98" t="s">
        <v>90</v>
      </c>
      <c r="F236" s="99">
        <v>0.1</v>
      </c>
      <c r="G236" s="100">
        <v>3623</v>
      </c>
      <c r="H236" s="100">
        <v>362</v>
      </c>
      <c r="I236" s="100"/>
      <c r="J236" s="101" t="s">
        <v>1691</v>
      </c>
    </row>
    <row r="237" spans="1:10" x14ac:dyDescent="0.3">
      <c r="A237" s="96" t="s">
        <v>341</v>
      </c>
      <c r="B237" s="89" t="s">
        <v>91</v>
      </c>
      <c r="C237" s="97" t="s">
        <v>92</v>
      </c>
      <c r="D237" s="98" t="s">
        <v>80</v>
      </c>
      <c r="E237" s="98" t="s">
        <v>90</v>
      </c>
      <c r="F237" s="99">
        <v>0.5</v>
      </c>
      <c r="G237" s="100">
        <v>1897</v>
      </c>
      <c r="H237" s="100">
        <v>949</v>
      </c>
      <c r="I237" s="100"/>
      <c r="J237" s="101" t="s">
        <v>1692</v>
      </c>
    </row>
    <row r="238" spans="1:10" x14ac:dyDescent="0.3">
      <c r="A238" s="96" t="s">
        <v>341</v>
      </c>
      <c r="B238" s="89" t="s">
        <v>335</v>
      </c>
      <c r="C238" s="97" t="s">
        <v>336</v>
      </c>
      <c r="D238" s="98" t="s">
        <v>80</v>
      </c>
      <c r="E238" s="98" t="s">
        <v>90</v>
      </c>
      <c r="F238" s="99">
        <v>0.06</v>
      </c>
      <c r="G238" s="100">
        <v>161223</v>
      </c>
      <c r="H238" s="100">
        <v>9673</v>
      </c>
      <c r="I238" s="100"/>
      <c r="J238" s="101" t="s">
        <v>1743</v>
      </c>
    </row>
    <row r="239" spans="1:10" x14ac:dyDescent="0.3">
      <c r="A239" s="96" t="s">
        <v>341</v>
      </c>
      <c r="B239" s="89" t="s">
        <v>343</v>
      </c>
      <c r="C239" s="97" t="s">
        <v>344</v>
      </c>
      <c r="D239" s="98" t="s">
        <v>80</v>
      </c>
      <c r="E239" s="98" t="s">
        <v>140</v>
      </c>
      <c r="F239" s="99">
        <v>1.03</v>
      </c>
      <c r="G239" s="100">
        <v>70356</v>
      </c>
      <c r="H239" s="100">
        <v>72467</v>
      </c>
      <c r="I239" s="100"/>
      <c r="J239" s="101" t="s">
        <v>1745</v>
      </c>
    </row>
    <row r="240" spans="1:10" ht="52.8" x14ac:dyDescent="0.3">
      <c r="A240" s="90" t="s">
        <v>345</v>
      </c>
      <c r="B240" s="91" t="s">
        <v>74</v>
      </c>
      <c r="C240" s="92" t="s">
        <v>346</v>
      </c>
      <c r="D240" s="93" t="s">
        <v>131</v>
      </c>
      <c r="E240" s="93" t="s">
        <v>168</v>
      </c>
      <c r="F240" s="94"/>
      <c r="G240" s="95"/>
      <c r="H240" s="95"/>
      <c r="I240" s="95">
        <v>87097</v>
      </c>
      <c r="J240" s="89"/>
    </row>
    <row r="241" spans="1:10" ht="26.4" x14ac:dyDescent="0.3">
      <c r="A241" s="96" t="s">
        <v>345</v>
      </c>
      <c r="B241" s="89" t="s">
        <v>318</v>
      </c>
      <c r="C241" s="97" t="s">
        <v>319</v>
      </c>
      <c r="D241" s="98" t="s">
        <v>85</v>
      </c>
      <c r="E241" s="98" t="s">
        <v>86</v>
      </c>
      <c r="F241" s="99">
        <v>0.08</v>
      </c>
      <c r="G241" s="100">
        <v>73692</v>
      </c>
      <c r="H241" s="100">
        <v>5895</v>
      </c>
      <c r="I241" s="100"/>
      <c r="J241" s="101" t="s">
        <v>1739</v>
      </c>
    </row>
    <row r="242" spans="1:10" x14ac:dyDescent="0.3">
      <c r="A242" s="96" t="s">
        <v>345</v>
      </c>
      <c r="B242" s="89" t="s">
        <v>150</v>
      </c>
      <c r="C242" s="97" t="s">
        <v>151</v>
      </c>
      <c r="D242" s="98" t="s">
        <v>99</v>
      </c>
      <c r="E242" s="98" t="s">
        <v>100</v>
      </c>
      <c r="F242" s="99">
        <v>8.9999999999999993E-3</v>
      </c>
      <c r="G242" s="100">
        <v>187426</v>
      </c>
      <c r="H242" s="100">
        <v>1687</v>
      </c>
      <c r="I242" s="100"/>
      <c r="J242" s="101" t="s">
        <v>1705</v>
      </c>
    </row>
    <row r="243" spans="1:10" x14ac:dyDescent="0.3">
      <c r="A243" s="96" t="s">
        <v>345</v>
      </c>
      <c r="B243" s="89" t="s">
        <v>87</v>
      </c>
      <c r="C243" s="97" t="s">
        <v>88</v>
      </c>
      <c r="D243" s="98" t="s">
        <v>89</v>
      </c>
      <c r="E243" s="98" t="s">
        <v>90</v>
      </c>
      <c r="F243" s="99">
        <v>0.2</v>
      </c>
      <c r="G243" s="100">
        <v>3623</v>
      </c>
      <c r="H243" s="100">
        <v>725</v>
      </c>
      <c r="I243" s="100"/>
      <c r="J243" s="101" t="s">
        <v>1691</v>
      </c>
    </row>
    <row r="244" spans="1:10" x14ac:dyDescent="0.3">
      <c r="A244" s="96" t="s">
        <v>345</v>
      </c>
      <c r="B244" s="89" t="s">
        <v>91</v>
      </c>
      <c r="C244" s="97" t="s">
        <v>92</v>
      </c>
      <c r="D244" s="98" t="s">
        <v>80</v>
      </c>
      <c r="E244" s="98" t="s">
        <v>90</v>
      </c>
      <c r="F244" s="99">
        <v>0.1</v>
      </c>
      <c r="G244" s="100">
        <v>1897</v>
      </c>
      <c r="H244" s="100">
        <v>190</v>
      </c>
      <c r="I244" s="100"/>
      <c r="J244" s="101" t="s">
        <v>1692</v>
      </c>
    </row>
    <row r="245" spans="1:10" x14ac:dyDescent="0.3">
      <c r="A245" s="96" t="s">
        <v>345</v>
      </c>
      <c r="B245" s="89" t="s">
        <v>347</v>
      </c>
      <c r="C245" s="97" t="s">
        <v>348</v>
      </c>
      <c r="D245" s="98" t="s">
        <v>80</v>
      </c>
      <c r="E245" s="98" t="s">
        <v>93</v>
      </c>
      <c r="F245" s="99">
        <v>0.28749999999999998</v>
      </c>
      <c r="G245" s="100">
        <v>126000</v>
      </c>
      <c r="H245" s="100">
        <v>36225</v>
      </c>
      <c r="I245" s="100"/>
      <c r="J245" s="101" t="s">
        <v>1746</v>
      </c>
    </row>
    <row r="246" spans="1:10" x14ac:dyDescent="0.3">
      <c r="A246" s="96" t="s">
        <v>345</v>
      </c>
      <c r="B246" s="89" t="s">
        <v>349</v>
      </c>
      <c r="C246" s="97" t="s">
        <v>350</v>
      </c>
      <c r="D246" s="98" t="s">
        <v>80</v>
      </c>
      <c r="E246" s="98" t="s">
        <v>132</v>
      </c>
      <c r="F246" s="99">
        <v>2.1</v>
      </c>
      <c r="G246" s="100">
        <v>11180</v>
      </c>
      <c r="H246" s="100">
        <v>23478</v>
      </c>
      <c r="I246" s="100"/>
      <c r="J246" s="101" t="s">
        <v>1747</v>
      </c>
    </row>
    <row r="247" spans="1:10" x14ac:dyDescent="0.3">
      <c r="A247" s="96" t="s">
        <v>345</v>
      </c>
      <c r="B247" s="89" t="s">
        <v>207</v>
      </c>
      <c r="C247" s="97" t="s">
        <v>208</v>
      </c>
      <c r="D247" s="98" t="s">
        <v>80</v>
      </c>
      <c r="E247" s="98" t="s">
        <v>140</v>
      </c>
      <c r="F247" s="99">
        <v>1.01</v>
      </c>
      <c r="G247" s="100">
        <v>18710</v>
      </c>
      <c r="H247" s="100">
        <v>18897</v>
      </c>
      <c r="I247" s="100"/>
      <c r="J247" s="101" t="s">
        <v>1748</v>
      </c>
    </row>
    <row r="248" spans="1:10" ht="52.8" x14ac:dyDescent="0.3">
      <c r="A248" s="90" t="s">
        <v>351</v>
      </c>
      <c r="B248" s="91" t="s">
        <v>74</v>
      </c>
      <c r="C248" s="92" t="s">
        <v>352</v>
      </c>
      <c r="D248" s="93" t="s">
        <v>131</v>
      </c>
      <c r="E248" s="93" t="s">
        <v>168</v>
      </c>
      <c r="F248" s="94"/>
      <c r="G248" s="95"/>
      <c r="H248" s="95"/>
      <c r="I248" s="95">
        <v>206161</v>
      </c>
      <c r="J248" s="89"/>
    </row>
    <row r="249" spans="1:10" x14ac:dyDescent="0.3">
      <c r="A249" s="96" t="s">
        <v>351</v>
      </c>
      <c r="B249" s="89" t="s">
        <v>108</v>
      </c>
      <c r="C249" s="97" t="s">
        <v>109</v>
      </c>
      <c r="D249" s="98" t="s">
        <v>76</v>
      </c>
      <c r="E249" s="98" t="s">
        <v>93</v>
      </c>
      <c r="F249" s="99">
        <v>3.5999999999999997E-2</v>
      </c>
      <c r="G249" s="100">
        <v>597780</v>
      </c>
      <c r="H249" s="100">
        <v>21520</v>
      </c>
      <c r="I249" s="100"/>
      <c r="J249" s="89"/>
    </row>
    <row r="250" spans="1:10" x14ac:dyDescent="0.3">
      <c r="A250" s="96" t="s">
        <v>351</v>
      </c>
      <c r="B250" s="89" t="s">
        <v>181</v>
      </c>
      <c r="C250" s="97" t="s">
        <v>182</v>
      </c>
      <c r="D250" s="98" t="s">
        <v>85</v>
      </c>
      <c r="E250" s="98" t="s">
        <v>86</v>
      </c>
      <c r="F250" s="99">
        <v>0.22</v>
      </c>
      <c r="G250" s="100">
        <v>96111</v>
      </c>
      <c r="H250" s="100">
        <v>21144</v>
      </c>
      <c r="I250" s="100"/>
      <c r="J250" s="101" t="s">
        <v>1713</v>
      </c>
    </row>
    <row r="251" spans="1:10" x14ac:dyDescent="0.3">
      <c r="A251" s="96" t="s">
        <v>351</v>
      </c>
      <c r="B251" s="89" t="s">
        <v>353</v>
      </c>
      <c r="C251" s="97" t="s">
        <v>354</v>
      </c>
      <c r="D251" s="98" t="s">
        <v>85</v>
      </c>
      <c r="E251" s="98" t="s">
        <v>86</v>
      </c>
      <c r="F251" s="99">
        <v>2</v>
      </c>
      <c r="G251" s="100">
        <v>41004</v>
      </c>
      <c r="H251" s="100">
        <v>82008</v>
      </c>
      <c r="I251" s="100"/>
      <c r="J251" s="101" t="s">
        <v>1749</v>
      </c>
    </row>
    <row r="252" spans="1:10" x14ac:dyDescent="0.3">
      <c r="A252" s="96" t="s">
        <v>351</v>
      </c>
      <c r="B252" s="89" t="s">
        <v>150</v>
      </c>
      <c r="C252" s="97" t="s">
        <v>151</v>
      </c>
      <c r="D252" s="98" t="s">
        <v>99</v>
      </c>
      <c r="E252" s="98" t="s">
        <v>100</v>
      </c>
      <c r="F252" s="99">
        <v>8.0000000000000002E-3</v>
      </c>
      <c r="G252" s="100">
        <v>187426</v>
      </c>
      <c r="H252" s="100">
        <v>1499</v>
      </c>
      <c r="I252" s="100"/>
      <c r="J252" s="101" t="s">
        <v>1705</v>
      </c>
    </row>
    <row r="253" spans="1:10" x14ac:dyDescent="0.3">
      <c r="A253" s="96" t="s">
        <v>351</v>
      </c>
      <c r="B253" s="89" t="s">
        <v>87</v>
      </c>
      <c r="C253" s="97" t="s">
        <v>88</v>
      </c>
      <c r="D253" s="98" t="s">
        <v>89</v>
      </c>
      <c r="E253" s="98" t="s">
        <v>90</v>
      </c>
      <c r="F253" s="99">
        <v>0.36</v>
      </c>
      <c r="G253" s="100">
        <v>3623</v>
      </c>
      <c r="H253" s="100">
        <v>1304</v>
      </c>
      <c r="I253" s="100"/>
      <c r="J253" s="101" t="s">
        <v>1691</v>
      </c>
    </row>
    <row r="254" spans="1:10" ht="26.4" x14ac:dyDescent="0.3">
      <c r="A254" s="96" t="s">
        <v>351</v>
      </c>
      <c r="B254" s="89" t="s">
        <v>355</v>
      </c>
      <c r="C254" s="97" t="s">
        <v>356</v>
      </c>
      <c r="D254" s="98" t="s">
        <v>80</v>
      </c>
      <c r="E254" s="98" t="s">
        <v>103</v>
      </c>
      <c r="F254" s="99">
        <v>0.04</v>
      </c>
      <c r="G254" s="100">
        <v>140296</v>
      </c>
      <c r="H254" s="100">
        <v>5612</v>
      </c>
      <c r="I254" s="100"/>
      <c r="J254" s="101" t="s">
        <v>1750</v>
      </c>
    </row>
    <row r="255" spans="1:10" ht="26.4" x14ac:dyDescent="0.3">
      <c r="A255" s="96" t="s">
        <v>351</v>
      </c>
      <c r="B255" s="89" t="s">
        <v>156</v>
      </c>
      <c r="C255" s="97" t="s">
        <v>157</v>
      </c>
      <c r="D255" s="98" t="s">
        <v>80</v>
      </c>
      <c r="E255" s="98" t="s">
        <v>103</v>
      </c>
      <c r="F255" s="99">
        <v>0.04</v>
      </c>
      <c r="G255" s="100">
        <v>126880</v>
      </c>
      <c r="H255" s="100">
        <v>5075</v>
      </c>
      <c r="I255" s="100"/>
      <c r="J255" s="101" t="s">
        <v>1751</v>
      </c>
    </row>
    <row r="256" spans="1:10" x14ac:dyDescent="0.3">
      <c r="A256" s="96" t="s">
        <v>351</v>
      </c>
      <c r="B256" s="89" t="s">
        <v>91</v>
      </c>
      <c r="C256" s="97" t="s">
        <v>92</v>
      </c>
      <c r="D256" s="98" t="s">
        <v>80</v>
      </c>
      <c r="E256" s="98" t="s">
        <v>90</v>
      </c>
      <c r="F256" s="99">
        <v>3.2</v>
      </c>
      <c r="G256" s="100">
        <v>1897</v>
      </c>
      <c r="H256" s="100">
        <v>6070</v>
      </c>
      <c r="I256" s="100"/>
      <c r="J256" s="101" t="s">
        <v>1692</v>
      </c>
    </row>
    <row r="257" spans="1:10" x14ac:dyDescent="0.3">
      <c r="A257" s="96" t="s">
        <v>351</v>
      </c>
      <c r="B257" s="89" t="s">
        <v>263</v>
      </c>
      <c r="C257" s="97" t="s">
        <v>264</v>
      </c>
      <c r="D257" s="98" t="s">
        <v>80</v>
      </c>
      <c r="E257" s="98" t="s">
        <v>140</v>
      </c>
      <c r="F257" s="99">
        <v>2</v>
      </c>
      <c r="G257" s="100">
        <v>21973</v>
      </c>
      <c r="H257" s="100">
        <v>43946</v>
      </c>
      <c r="I257" s="100"/>
      <c r="J257" s="101" t="s">
        <v>1721</v>
      </c>
    </row>
    <row r="258" spans="1:10" x14ac:dyDescent="0.3">
      <c r="A258" s="96" t="s">
        <v>351</v>
      </c>
      <c r="B258" s="89" t="s">
        <v>261</v>
      </c>
      <c r="C258" s="97" t="s">
        <v>262</v>
      </c>
      <c r="D258" s="98" t="s">
        <v>80</v>
      </c>
      <c r="E258" s="98" t="s">
        <v>140</v>
      </c>
      <c r="F258" s="99">
        <v>0.78</v>
      </c>
      <c r="G258" s="100">
        <v>12402</v>
      </c>
      <c r="H258" s="100">
        <v>9674</v>
      </c>
      <c r="I258" s="100"/>
      <c r="J258" s="101" t="s">
        <v>1720</v>
      </c>
    </row>
    <row r="259" spans="1:10" x14ac:dyDescent="0.3">
      <c r="A259" s="96" t="s">
        <v>351</v>
      </c>
      <c r="B259" s="89" t="s">
        <v>116</v>
      </c>
      <c r="C259" s="97" t="s">
        <v>117</v>
      </c>
      <c r="D259" s="98" t="s">
        <v>80</v>
      </c>
      <c r="E259" s="98" t="s">
        <v>77</v>
      </c>
      <c r="F259" s="99">
        <v>0.48</v>
      </c>
      <c r="G259" s="100">
        <v>17311</v>
      </c>
      <c r="H259" s="100">
        <v>8309</v>
      </c>
      <c r="I259" s="100"/>
      <c r="J259" s="101" t="s">
        <v>1752</v>
      </c>
    </row>
    <row r="260" spans="1:10" ht="39.6" x14ac:dyDescent="0.3">
      <c r="A260" s="90" t="s">
        <v>359</v>
      </c>
      <c r="B260" s="91" t="s">
        <v>74</v>
      </c>
      <c r="C260" s="92" t="s">
        <v>360</v>
      </c>
      <c r="D260" s="93" t="s">
        <v>131</v>
      </c>
      <c r="E260" s="93" t="s">
        <v>90</v>
      </c>
      <c r="F260" s="94"/>
      <c r="G260" s="95"/>
      <c r="H260" s="95"/>
      <c r="I260" s="95">
        <v>48511</v>
      </c>
      <c r="J260" s="89"/>
    </row>
    <row r="261" spans="1:10" x14ac:dyDescent="0.3">
      <c r="A261" s="96" t="s">
        <v>359</v>
      </c>
      <c r="B261" s="89" t="s">
        <v>83</v>
      </c>
      <c r="C261" s="97" t="s">
        <v>84</v>
      </c>
      <c r="D261" s="98" t="s">
        <v>85</v>
      </c>
      <c r="E261" s="98" t="s">
        <v>86</v>
      </c>
      <c r="F261" s="99">
        <v>0.15</v>
      </c>
      <c r="G261" s="100">
        <v>37863</v>
      </c>
      <c r="H261" s="100">
        <v>5679</v>
      </c>
      <c r="I261" s="100"/>
      <c r="J261" s="101" t="s">
        <v>1687</v>
      </c>
    </row>
    <row r="262" spans="1:10" x14ac:dyDescent="0.3">
      <c r="A262" s="96" t="s">
        <v>359</v>
      </c>
      <c r="B262" s="89" t="s">
        <v>150</v>
      </c>
      <c r="C262" s="97" t="s">
        <v>151</v>
      </c>
      <c r="D262" s="98" t="s">
        <v>99</v>
      </c>
      <c r="E262" s="98" t="s">
        <v>100</v>
      </c>
      <c r="F262" s="99">
        <v>3.0000000000000001E-3</v>
      </c>
      <c r="G262" s="100">
        <v>187426</v>
      </c>
      <c r="H262" s="100">
        <v>562</v>
      </c>
      <c r="I262" s="100"/>
      <c r="J262" s="101" t="s">
        <v>1705</v>
      </c>
    </row>
    <row r="263" spans="1:10" x14ac:dyDescent="0.3">
      <c r="A263" s="96" t="s">
        <v>359</v>
      </c>
      <c r="B263" s="89" t="s">
        <v>87</v>
      </c>
      <c r="C263" s="97" t="s">
        <v>88</v>
      </c>
      <c r="D263" s="98" t="s">
        <v>89</v>
      </c>
      <c r="E263" s="98" t="s">
        <v>90</v>
      </c>
      <c r="F263" s="99">
        <v>0.02</v>
      </c>
      <c r="G263" s="100">
        <v>3623</v>
      </c>
      <c r="H263" s="100">
        <v>72</v>
      </c>
      <c r="I263" s="100"/>
      <c r="J263" s="101" t="s">
        <v>1691</v>
      </c>
    </row>
    <row r="264" spans="1:10" x14ac:dyDescent="0.3">
      <c r="A264" s="96" t="s">
        <v>359</v>
      </c>
      <c r="B264" s="89" t="s">
        <v>91</v>
      </c>
      <c r="C264" s="97" t="s">
        <v>92</v>
      </c>
      <c r="D264" s="98" t="s">
        <v>80</v>
      </c>
      <c r="E264" s="98" t="s">
        <v>90</v>
      </c>
      <c r="F264" s="99">
        <v>0.3</v>
      </c>
      <c r="G264" s="100">
        <v>1897</v>
      </c>
      <c r="H264" s="100">
        <v>569</v>
      </c>
      <c r="I264" s="100"/>
      <c r="J264" s="101" t="s">
        <v>1692</v>
      </c>
    </row>
    <row r="265" spans="1:10" x14ac:dyDescent="0.3">
      <c r="A265" s="96" t="s">
        <v>359</v>
      </c>
      <c r="B265" s="89" t="s">
        <v>357</v>
      </c>
      <c r="C265" s="97" t="s">
        <v>358</v>
      </c>
      <c r="D265" s="98" t="s">
        <v>80</v>
      </c>
      <c r="E265" s="98" t="s">
        <v>77</v>
      </c>
      <c r="F265" s="99">
        <v>7.0000000000000007E-2</v>
      </c>
      <c r="G265" s="100">
        <v>1896</v>
      </c>
      <c r="H265" s="100">
        <v>133</v>
      </c>
      <c r="I265" s="100"/>
      <c r="J265" s="101" t="s">
        <v>1753</v>
      </c>
    </row>
    <row r="266" spans="1:10" ht="26.4" x14ac:dyDescent="0.3">
      <c r="A266" s="96" t="s">
        <v>359</v>
      </c>
      <c r="B266" s="89" t="s">
        <v>361</v>
      </c>
      <c r="C266" s="97" t="s">
        <v>362</v>
      </c>
      <c r="D266" s="98" t="s">
        <v>80</v>
      </c>
      <c r="E266" s="98" t="s">
        <v>90</v>
      </c>
      <c r="F266" s="99">
        <v>1</v>
      </c>
      <c r="G266" s="100">
        <v>41496</v>
      </c>
      <c r="H266" s="100">
        <v>41496</v>
      </c>
      <c r="I266" s="100"/>
      <c r="J266" s="101" t="s">
        <v>1754</v>
      </c>
    </row>
    <row r="267" spans="1:10" ht="39.6" x14ac:dyDescent="0.3">
      <c r="A267" s="90" t="s">
        <v>369</v>
      </c>
      <c r="B267" s="91" t="s">
        <v>74</v>
      </c>
      <c r="C267" s="92" t="s">
        <v>370</v>
      </c>
      <c r="D267" s="93" t="s">
        <v>131</v>
      </c>
      <c r="E267" s="93" t="s">
        <v>90</v>
      </c>
      <c r="F267" s="94"/>
      <c r="G267" s="95"/>
      <c r="H267" s="95"/>
      <c r="I267" s="95">
        <v>2511809</v>
      </c>
      <c r="J267" s="89"/>
    </row>
    <row r="268" spans="1:10" ht="26.4" x14ac:dyDescent="0.3">
      <c r="A268" s="96" t="s">
        <v>369</v>
      </c>
      <c r="B268" s="89" t="s">
        <v>73</v>
      </c>
      <c r="C268" s="97" t="s">
        <v>75</v>
      </c>
      <c r="D268" s="98" t="s">
        <v>76</v>
      </c>
      <c r="E268" s="98" t="s">
        <v>77</v>
      </c>
      <c r="F268" s="99">
        <v>66</v>
      </c>
      <c r="G268" s="100">
        <v>8042</v>
      </c>
      <c r="H268" s="100">
        <v>530772</v>
      </c>
      <c r="I268" s="100"/>
      <c r="J268" s="89"/>
    </row>
    <row r="269" spans="1:10" x14ac:dyDescent="0.3">
      <c r="A269" s="96" t="s">
        <v>369</v>
      </c>
      <c r="B269" s="89" t="s">
        <v>108</v>
      </c>
      <c r="C269" s="97" t="s">
        <v>109</v>
      </c>
      <c r="D269" s="98" t="s">
        <v>76</v>
      </c>
      <c r="E269" s="98" t="s">
        <v>93</v>
      </c>
      <c r="F269" s="99">
        <v>1.1000000000000001</v>
      </c>
      <c r="G269" s="100">
        <v>597780</v>
      </c>
      <c r="H269" s="100">
        <v>657558</v>
      </c>
      <c r="I269" s="100"/>
      <c r="J269" s="89"/>
    </row>
    <row r="270" spans="1:10" x14ac:dyDescent="0.3">
      <c r="A270" s="96" t="s">
        <v>369</v>
      </c>
      <c r="B270" s="89" t="s">
        <v>148</v>
      </c>
      <c r="C270" s="97" t="s">
        <v>149</v>
      </c>
      <c r="D270" s="98" t="s">
        <v>85</v>
      </c>
      <c r="E270" s="98" t="s">
        <v>86</v>
      </c>
      <c r="F270" s="99">
        <v>12.6</v>
      </c>
      <c r="G270" s="100">
        <v>81549</v>
      </c>
      <c r="H270" s="100">
        <v>1027517</v>
      </c>
      <c r="I270" s="100"/>
      <c r="J270" s="101" t="s">
        <v>1699</v>
      </c>
    </row>
    <row r="271" spans="1:10" ht="26.4" x14ac:dyDescent="0.3">
      <c r="A271" s="96" t="s">
        <v>369</v>
      </c>
      <c r="B271" s="89" t="s">
        <v>363</v>
      </c>
      <c r="C271" s="97" t="s">
        <v>364</v>
      </c>
      <c r="D271" s="98" t="s">
        <v>99</v>
      </c>
      <c r="E271" s="98" t="s">
        <v>166</v>
      </c>
      <c r="F271" s="99">
        <v>2</v>
      </c>
      <c r="G271" s="100">
        <v>11227</v>
      </c>
      <c r="H271" s="100">
        <v>22454</v>
      </c>
      <c r="I271" s="100"/>
      <c r="J271" s="101" t="s">
        <v>1755</v>
      </c>
    </row>
    <row r="272" spans="1:10" x14ac:dyDescent="0.3">
      <c r="A272" s="96" t="s">
        <v>369</v>
      </c>
      <c r="B272" s="89" t="s">
        <v>150</v>
      </c>
      <c r="C272" s="97" t="s">
        <v>151</v>
      </c>
      <c r="D272" s="98" t="s">
        <v>99</v>
      </c>
      <c r="E272" s="98" t="s">
        <v>100</v>
      </c>
      <c r="F272" s="99">
        <v>0.14000000000000001</v>
      </c>
      <c r="G272" s="100">
        <v>187426</v>
      </c>
      <c r="H272" s="100">
        <v>26240</v>
      </c>
      <c r="I272" s="100"/>
      <c r="J272" s="101" t="s">
        <v>1705</v>
      </c>
    </row>
    <row r="273" spans="1:10" x14ac:dyDescent="0.3">
      <c r="A273" s="96" t="s">
        <v>369</v>
      </c>
      <c r="B273" s="89" t="s">
        <v>230</v>
      </c>
      <c r="C273" s="97" t="s">
        <v>231</v>
      </c>
      <c r="D273" s="98" t="s">
        <v>99</v>
      </c>
      <c r="E273" s="98" t="s">
        <v>100</v>
      </c>
      <c r="F273" s="99">
        <v>0.4</v>
      </c>
      <c r="G273" s="100">
        <v>66212</v>
      </c>
      <c r="H273" s="100">
        <v>26485</v>
      </c>
      <c r="I273" s="100"/>
      <c r="J273" s="101" t="s">
        <v>1711</v>
      </c>
    </row>
    <row r="274" spans="1:10" x14ac:dyDescent="0.3">
      <c r="A274" s="96" t="s">
        <v>369</v>
      </c>
      <c r="B274" s="89" t="s">
        <v>87</v>
      </c>
      <c r="C274" s="97" t="s">
        <v>88</v>
      </c>
      <c r="D274" s="98" t="s">
        <v>89</v>
      </c>
      <c r="E274" s="98" t="s">
        <v>90</v>
      </c>
      <c r="F274" s="99">
        <v>0.5</v>
      </c>
      <c r="G274" s="100">
        <v>3623</v>
      </c>
      <c r="H274" s="100">
        <v>1812</v>
      </c>
      <c r="I274" s="100"/>
      <c r="J274" s="101" t="s">
        <v>1691</v>
      </c>
    </row>
    <row r="275" spans="1:10" x14ac:dyDescent="0.3">
      <c r="A275" s="96" t="s">
        <v>369</v>
      </c>
      <c r="B275" s="89" t="s">
        <v>91</v>
      </c>
      <c r="C275" s="97" t="s">
        <v>92</v>
      </c>
      <c r="D275" s="98" t="s">
        <v>80</v>
      </c>
      <c r="E275" s="98" t="s">
        <v>90</v>
      </c>
      <c r="F275" s="99">
        <v>32</v>
      </c>
      <c r="G275" s="100">
        <v>1897</v>
      </c>
      <c r="H275" s="100">
        <v>60704</v>
      </c>
      <c r="I275" s="100"/>
      <c r="J275" s="101" t="s">
        <v>1692</v>
      </c>
    </row>
    <row r="276" spans="1:10" x14ac:dyDescent="0.3">
      <c r="A276" s="96" t="s">
        <v>369</v>
      </c>
      <c r="B276" s="89" t="s">
        <v>135</v>
      </c>
      <c r="C276" s="97" t="s">
        <v>136</v>
      </c>
      <c r="D276" s="98" t="s">
        <v>80</v>
      </c>
      <c r="E276" s="98" t="s">
        <v>137</v>
      </c>
      <c r="F276" s="99">
        <v>3.5</v>
      </c>
      <c r="G276" s="100">
        <v>5304</v>
      </c>
      <c r="H276" s="100">
        <v>18564</v>
      </c>
      <c r="I276" s="100"/>
      <c r="J276" s="101" t="s">
        <v>1693</v>
      </c>
    </row>
    <row r="277" spans="1:10" x14ac:dyDescent="0.3">
      <c r="A277" s="96" t="s">
        <v>369</v>
      </c>
      <c r="B277" s="89" t="s">
        <v>210</v>
      </c>
      <c r="C277" s="97" t="s">
        <v>211</v>
      </c>
      <c r="D277" s="98" t="s">
        <v>80</v>
      </c>
      <c r="E277" s="98" t="s">
        <v>140</v>
      </c>
      <c r="F277" s="99">
        <v>8</v>
      </c>
      <c r="G277" s="100">
        <v>12369</v>
      </c>
      <c r="H277" s="100">
        <v>98952</v>
      </c>
      <c r="I277" s="100"/>
      <c r="J277" s="101" t="s">
        <v>1756</v>
      </c>
    </row>
    <row r="278" spans="1:10" x14ac:dyDescent="0.3">
      <c r="A278" s="96" t="s">
        <v>369</v>
      </c>
      <c r="B278" s="89" t="s">
        <v>365</v>
      </c>
      <c r="C278" s="97" t="s">
        <v>366</v>
      </c>
      <c r="D278" s="98" t="s">
        <v>80</v>
      </c>
      <c r="E278" s="98" t="s">
        <v>140</v>
      </c>
      <c r="F278" s="99">
        <v>6</v>
      </c>
      <c r="G278" s="100">
        <v>4457</v>
      </c>
      <c r="H278" s="100">
        <v>26742</v>
      </c>
      <c r="I278" s="100"/>
      <c r="J278" s="101" t="s">
        <v>1757</v>
      </c>
    </row>
    <row r="279" spans="1:10" x14ac:dyDescent="0.3">
      <c r="A279" s="96" t="s">
        <v>369</v>
      </c>
      <c r="B279" s="89" t="s">
        <v>367</v>
      </c>
      <c r="C279" s="97" t="s">
        <v>368</v>
      </c>
      <c r="D279" s="98" t="s">
        <v>80</v>
      </c>
      <c r="E279" s="98" t="s">
        <v>140</v>
      </c>
      <c r="F279" s="99">
        <v>5.5</v>
      </c>
      <c r="G279" s="100">
        <v>2547</v>
      </c>
      <c r="H279" s="100">
        <v>14009</v>
      </c>
      <c r="I279" s="100"/>
      <c r="J279" s="101" t="s">
        <v>1758</v>
      </c>
    </row>
    <row r="280" spans="1:10" ht="39.6" x14ac:dyDescent="0.3">
      <c r="A280" s="90" t="s">
        <v>371</v>
      </c>
      <c r="B280" s="91" t="s">
        <v>74</v>
      </c>
      <c r="C280" s="92" t="s">
        <v>372</v>
      </c>
      <c r="D280" s="93" t="s">
        <v>131</v>
      </c>
      <c r="E280" s="93" t="s">
        <v>168</v>
      </c>
      <c r="F280" s="94"/>
      <c r="G280" s="95"/>
      <c r="H280" s="95"/>
      <c r="I280" s="95">
        <v>131785</v>
      </c>
      <c r="J280" s="89"/>
    </row>
    <row r="281" spans="1:10" ht="26.4" x14ac:dyDescent="0.3">
      <c r="A281" s="96" t="s">
        <v>371</v>
      </c>
      <c r="B281" s="89" t="s">
        <v>318</v>
      </c>
      <c r="C281" s="97" t="s">
        <v>319</v>
      </c>
      <c r="D281" s="98" t="s">
        <v>85</v>
      </c>
      <c r="E281" s="98" t="s">
        <v>86</v>
      </c>
      <c r="F281" s="99">
        <v>0.06</v>
      </c>
      <c r="G281" s="100">
        <v>73692</v>
      </c>
      <c r="H281" s="100">
        <v>4422</v>
      </c>
      <c r="I281" s="100"/>
      <c r="J281" s="101" t="s">
        <v>1739</v>
      </c>
    </row>
    <row r="282" spans="1:10" x14ac:dyDescent="0.3">
      <c r="A282" s="96" t="s">
        <v>371</v>
      </c>
      <c r="B282" s="89" t="s">
        <v>150</v>
      </c>
      <c r="C282" s="97" t="s">
        <v>151</v>
      </c>
      <c r="D282" s="98" t="s">
        <v>99</v>
      </c>
      <c r="E282" s="98" t="s">
        <v>100</v>
      </c>
      <c r="F282" s="99">
        <v>8.0000000000000002E-3</v>
      </c>
      <c r="G282" s="100">
        <v>187426</v>
      </c>
      <c r="H282" s="100">
        <v>1499</v>
      </c>
      <c r="I282" s="100"/>
      <c r="J282" s="101" t="s">
        <v>1705</v>
      </c>
    </row>
    <row r="283" spans="1:10" x14ac:dyDescent="0.3">
      <c r="A283" s="96" t="s">
        <v>371</v>
      </c>
      <c r="B283" s="89" t="s">
        <v>87</v>
      </c>
      <c r="C283" s="97" t="s">
        <v>88</v>
      </c>
      <c r="D283" s="98" t="s">
        <v>89</v>
      </c>
      <c r="E283" s="98" t="s">
        <v>90</v>
      </c>
      <c r="F283" s="99">
        <v>0.2</v>
      </c>
      <c r="G283" s="100">
        <v>3623</v>
      </c>
      <c r="H283" s="100">
        <v>725</v>
      </c>
      <c r="I283" s="100"/>
      <c r="J283" s="101" t="s">
        <v>1691</v>
      </c>
    </row>
    <row r="284" spans="1:10" x14ac:dyDescent="0.3">
      <c r="A284" s="96" t="s">
        <v>371</v>
      </c>
      <c r="B284" s="89" t="s">
        <v>91</v>
      </c>
      <c r="C284" s="97" t="s">
        <v>92</v>
      </c>
      <c r="D284" s="98" t="s">
        <v>80</v>
      </c>
      <c r="E284" s="98" t="s">
        <v>90</v>
      </c>
      <c r="F284" s="99">
        <v>0.1</v>
      </c>
      <c r="G284" s="100">
        <v>1897</v>
      </c>
      <c r="H284" s="100">
        <v>190</v>
      </c>
      <c r="I284" s="100"/>
      <c r="J284" s="101" t="s">
        <v>1692</v>
      </c>
    </row>
    <row r="285" spans="1:10" x14ac:dyDescent="0.3">
      <c r="A285" s="96" t="s">
        <v>371</v>
      </c>
      <c r="B285" s="89" t="s">
        <v>347</v>
      </c>
      <c r="C285" s="97" t="s">
        <v>348</v>
      </c>
      <c r="D285" s="98" t="s">
        <v>80</v>
      </c>
      <c r="E285" s="98" t="s">
        <v>93</v>
      </c>
      <c r="F285" s="99">
        <v>0.54</v>
      </c>
      <c r="G285" s="100">
        <v>126000</v>
      </c>
      <c r="H285" s="100">
        <v>68040</v>
      </c>
      <c r="I285" s="100"/>
      <c r="J285" s="101" t="s">
        <v>1746</v>
      </c>
    </row>
    <row r="286" spans="1:10" x14ac:dyDescent="0.3">
      <c r="A286" s="96" t="s">
        <v>371</v>
      </c>
      <c r="B286" s="89" t="s">
        <v>349</v>
      </c>
      <c r="C286" s="97" t="s">
        <v>350</v>
      </c>
      <c r="D286" s="98" t="s">
        <v>80</v>
      </c>
      <c r="E286" s="98" t="s">
        <v>132</v>
      </c>
      <c r="F286" s="99">
        <v>3.4</v>
      </c>
      <c r="G286" s="100">
        <v>11180</v>
      </c>
      <c r="H286" s="100">
        <v>38012</v>
      </c>
      <c r="I286" s="100"/>
      <c r="J286" s="101" t="s">
        <v>1747</v>
      </c>
    </row>
    <row r="287" spans="1:10" x14ac:dyDescent="0.3">
      <c r="A287" s="96" t="s">
        <v>371</v>
      </c>
      <c r="B287" s="89" t="s">
        <v>207</v>
      </c>
      <c r="C287" s="97" t="s">
        <v>208</v>
      </c>
      <c r="D287" s="98" t="s">
        <v>80</v>
      </c>
      <c r="E287" s="98" t="s">
        <v>140</v>
      </c>
      <c r="F287" s="99">
        <v>1.01</v>
      </c>
      <c r="G287" s="100">
        <v>18710</v>
      </c>
      <c r="H287" s="100">
        <v>18897</v>
      </c>
      <c r="I287" s="100"/>
      <c r="J287" s="101" t="s">
        <v>1748</v>
      </c>
    </row>
    <row r="288" spans="1:10" ht="79.2" x14ac:dyDescent="0.3">
      <c r="A288" s="90" t="s">
        <v>382</v>
      </c>
      <c r="B288" s="91" t="s">
        <v>74</v>
      </c>
      <c r="C288" s="92" t="s">
        <v>383</v>
      </c>
      <c r="D288" s="93" t="s">
        <v>131</v>
      </c>
      <c r="E288" s="93" t="s">
        <v>90</v>
      </c>
      <c r="F288" s="94"/>
      <c r="G288" s="95"/>
      <c r="H288" s="95"/>
      <c r="I288" s="95">
        <v>1694997</v>
      </c>
      <c r="J288" s="89"/>
    </row>
    <row r="289" spans="1:10" ht="26.4" x14ac:dyDescent="0.3">
      <c r="A289" s="96" t="s">
        <v>382</v>
      </c>
      <c r="B289" s="89" t="s">
        <v>244</v>
      </c>
      <c r="C289" s="97" t="s">
        <v>245</v>
      </c>
      <c r="D289" s="98" t="s">
        <v>85</v>
      </c>
      <c r="E289" s="98" t="s">
        <v>86</v>
      </c>
      <c r="F289" s="99">
        <v>5</v>
      </c>
      <c r="G289" s="100">
        <v>41652</v>
      </c>
      <c r="H289" s="100">
        <v>208260</v>
      </c>
      <c r="I289" s="100"/>
      <c r="J289" s="101" t="s">
        <v>1759</v>
      </c>
    </row>
    <row r="290" spans="1:10" x14ac:dyDescent="0.3">
      <c r="A290" s="96" t="s">
        <v>382</v>
      </c>
      <c r="B290" s="89" t="s">
        <v>150</v>
      </c>
      <c r="C290" s="97" t="s">
        <v>151</v>
      </c>
      <c r="D290" s="98" t="s">
        <v>99</v>
      </c>
      <c r="E290" s="98" t="s">
        <v>100</v>
      </c>
      <c r="F290" s="99">
        <v>6.3899999999999998E-2</v>
      </c>
      <c r="G290" s="100">
        <v>187426</v>
      </c>
      <c r="H290" s="100">
        <v>11977</v>
      </c>
      <c r="I290" s="100"/>
      <c r="J290" s="101" t="s">
        <v>1705</v>
      </c>
    </row>
    <row r="291" spans="1:10" x14ac:dyDescent="0.3">
      <c r="A291" s="96" t="s">
        <v>382</v>
      </c>
      <c r="B291" s="89" t="s">
        <v>87</v>
      </c>
      <c r="C291" s="97" t="s">
        <v>88</v>
      </c>
      <c r="D291" s="98" t="s">
        <v>89</v>
      </c>
      <c r="E291" s="98" t="s">
        <v>90</v>
      </c>
      <c r="F291" s="99">
        <v>0.1</v>
      </c>
      <c r="G291" s="100">
        <v>3623</v>
      </c>
      <c r="H291" s="100">
        <v>362</v>
      </c>
      <c r="I291" s="100"/>
      <c r="J291" s="101" t="s">
        <v>1691</v>
      </c>
    </row>
    <row r="292" spans="1:10" x14ac:dyDescent="0.3">
      <c r="A292" s="96" t="s">
        <v>382</v>
      </c>
      <c r="B292" s="89" t="s">
        <v>91</v>
      </c>
      <c r="C292" s="97" t="s">
        <v>92</v>
      </c>
      <c r="D292" s="98" t="s">
        <v>80</v>
      </c>
      <c r="E292" s="98" t="s">
        <v>90</v>
      </c>
      <c r="F292" s="99">
        <v>4.5999999999999996</v>
      </c>
      <c r="G292" s="100">
        <v>1897</v>
      </c>
      <c r="H292" s="100">
        <v>8726</v>
      </c>
      <c r="I292" s="100"/>
      <c r="J292" s="101" t="s">
        <v>1692</v>
      </c>
    </row>
    <row r="293" spans="1:10" ht="26.4" x14ac:dyDescent="0.3">
      <c r="A293" s="96" t="s">
        <v>382</v>
      </c>
      <c r="B293" s="89" t="s">
        <v>384</v>
      </c>
      <c r="C293" s="97" t="s">
        <v>385</v>
      </c>
      <c r="D293" s="98" t="s">
        <v>80</v>
      </c>
      <c r="E293" s="98" t="s">
        <v>90</v>
      </c>
      <c r="F293" s="99">
        <v>1</v>
      </c>
      <c r="G293" s="100">
        <v>1465672</v>
      </c>
      <c r="H293" s="100">
        <v>1465672</v>
      </c>
      <c r="I293" s="100"/>
      <c r="J293" s="101" t="s">
        <v>1760</v>
      </c>
    </row>
    <row r="294" spans="1:10" ht="26.4" x14ac:dyDescent="0.3">
      <c r="A294" s="90" t="s">
        <v>390</v>
      </c>
      <c r="B294" s="91" t="s">
        <v>74</v>
      </c>
      <c r="C294" s="92" t="s">
        <v>391</v>
      </c>
      <c r="D294" s="93" t="s">
        <v>131</v>
      </c>
      <c r="E294" s="93" t="s">
        <v>168</v>
      </c>
      <c r="F294" s="94"/>
      <c r="G294" s="95"/>
      <c r="H294" s="95"/>
      <c r="I294" s="95">
        <v>41847</v>
      </c>
      <c r="J294" s="89"/>
    </row>
    <row r="295" spans="1:10" ht="26.4" x14ac:dyDescent="0.3">
      <c r="A295" s="96" t="s">
        <v>390</v>
      </c>
      <c r="B295" s="89" t="s">
        <v>244</v>
      </c>
      <c r="C295" s="97" t="s">
        <v>245</v>
      </c>
      <c r="D295" s="98" t="s">
        <v>85</v>
      </c>
      <c r="E295" s="98" t="s">
        <v>86</v>
      </c>
      <c r="F295" s="99">
        <v>0.35</v>
      </c>
      <c r="G295" s="100">
        <v>41652</v>
      </c>
      <c r="H295" s="100">
        <v>14578</v>
      </c>
      <c r="I295" s="100"/>
      <c r="J295" s="101" t="s">
        <v>1759</v>
      </c>
    </row>
    <row r="296" spans="1:10" x14ac:dyDescent="0.3">
      <c r="A296" s="96" t="s">
        <v>390</v>
      </c>
      <c r="B296" s="89" t="s">
        <v>150</v>
      </c>
      <c r="C296" s="97" t="s">
        <v>151</v>
      </c>
      <c r="D296" s="98" t="s">
        <v>99</v>
      </c>
      <c r="E296" s="98" t="s">
        <v>100</v>
      </c>
      <c r="F296" s="99">
        <v>4.0699999999999998E-3</v>
      </c>
      <c r="G296" s="100">
        <v>187426</v>
      </c>
      <c r="H296" s="100">
        <v>763</v>
      </c>
      <c r="I296" s="100"/>
      <c r="J296" s="101" t="s">
        <v>1705</v>
      </c>
    </row>
    <row r="297" spans="1:10" x14ac:dyDescent="0.3">
      <c r="A297" s="96" t="s">
        <v>390</v>
      </c>
      <c r="B297" s="89" t="s">
        <v>91</v>
      </c>
      <c r="C297" s="97" t="s">
        <v>92</v>
      </c>
      <c r="D297" s="98" t="s">
        <v>80</v>
      </c>
      <c r="E297" s="98" t="s">
        <v>90</v>
      </c>
      <c r="F297" s="99">
        <v>0.17499999999999999</v>
      </c>
      <c r="G297" s="100">
        <v>1897</v>
      </c>
      <c r="H297" s="100">
        <v>332</v>
      </c>
      <c r="I297" s="100"/>
      <c r="J297" s="101" t="s">
        <v>1692</v>
      </c>
    </row>
    <row r="298" spans="1:10" x14ac:dyDescent="0.3">
      <c r="A298" s="96" t="s">
        <v>390</v>
      </c>
      <c r="B298" s="89" t="s">
        <v>286</v>
      </c>
      <c r="C298" s="97" t="s">
        <v>287</v>
      </c>
      <c r="D298" s="98" t="s">
        <v>80</v>
      </c>
      <c r="E298" s="98" t="s">
        <v>90</v>
      </c>
      <c r="F298" s="99">
        <v>0.2</v>
      </c>
      <c r="G298" s="100">
        <v>20431</v>
      </c>
      <c r="H298" s="100">
        <v>4086</v>
      </c>
      <c r="I298" s="100"/>
      <c r="J298" s="101" t="s">
        <v>1726</v>
      </c>
    </row>
    <row r="299" spans="1:10" x14ac:dyDescent="0.3">
      <c r="A299" s="96" t="s">
        <v>390</v>
      </c>
      <c r="B299" s="89" t="s">
        <v>278</v>
      </c>
      <c r="C299" s="97" t="s">
        <v>279</v>
      </c>
      <c r="D299" s="98" t="s">
        <v>80</v>
      </c>
      <c r="E299" s="98" t="s">
        <v>90</v>
      </c>
      <c r="F299" s="99">
        <v>0.04</v>
      </c>
      <c r="G299" s="100">
        <v>134508</v>
      </c>
      <c r="H299" s="100">
        <v>5380</v>
      </c>
      <c r="I299" s="100"/>
      <c r="J299" s="101" t="s">
        <v>1728</v>
      </c>
    </row>
    <row r="300" spans="1:10" x14ac:dyDescent="0.3">
      <c r="A300" s="96" t="s">
        <v>390</v>
      </c>
      <c r="B300" s="89" t="s">
        <v>386</v>
      </c>
      <c r="C300" s="97" t="s">
        <v>387</v>
      </c>
      <c r="D300" s="98" t="s">
        <v>80</v>
      </c>
      <c r="E300" s="98" t="s">
        <v>140</v>
      </c>
      <c r="F300" s="99">
        <v>1.05</v>
      </c>
      <c r="G300" s="100">
        <v>15912</v>
      </c>
      <c r="H300" s="100">
        <v>16708</v>
      </c>
      <c r="I300" s="100"/>
      <c r="J300" s="101" t="s">
        <v>1761</v>
      </c>
    </row>
    <row r="301" spans="1:10" ht="26.4" x14ac:dyDescent="0.3">
      <c r="A301" s="90" t="s">
        <v>392</v>
      </c>
      <c r="B301" s="91" t="s">
        <v>74</v>
      </c>
      <c r="C301" s="92" t="s">
        <v>393</v>
      </c>
      <c r="D301" s="93" t="s">
        <v>131</v>
      </c>
      <c r="E301" s="93" t="s">
        <v>168</v>
      </c>
      <c r="F301" s="94"/>
      <c r="G301" s="95"/>
      <c r="H301" s="95"/>
      <c r="I301" s="95">
        <v>97966</v>
      </c>
      <c r="J301" s="89"/>
    </row>
    <row r="302" spans="1:10" ht="26.4" x14ac:dyDescent="0.3">
      <c r="A302" s="96" t="s">
        <v>392</v>
      </c>
      <c r="B302" s="89" t="s">
        <v>244</v>
      </c>
      <c r="C302" s="97" t="s">
        <v>245</v>
      </c>
      <c r="D302" s="98" t="s">
        <v>85</v>
      </c>
      <c r="E302" s="98" t="s">
        <v>86</v>
      </c>
      <c r="F302" s="99">
        <v>0.45</v>
      </c>
      <c r="G302" s="100">
        <v>41652</v>
      </c>
      <c r="H302" s="100">
        <v>18743</v>
      </c>
      <c r="I302" s="100"/>
      <c r="J302" s="101" t="s">
        <v>1759</v>
      </c>
    </row>
    <row r="303" spans="1:10" x14ac:dyDescent="0.3">
      <c r="A303" s="96" t="s">
        <v>392</v>
      </c>
      <c r="B303" s="89" t="s">
        <v>150</v>
      </c>
      <c r="C303" s="97" t="s">
        <v>151</v>
      </c>
      <c r="D303" s="98" t="s">
        <v>99</v>
      </c>
      <c r="E303" s="98" t="s">
        <v>100</v>
      </c>
      <c r="F303" s="99">
        <v>4.0699999999999998E-3</v>
      </c>
      <c r="G303" s="100">
        <v>187426</v>
      </c>
      <c r="H303" s="100">
        <v>763</v>
      </c>
      <c r="I303" s="100"/>
      <c r="J303" s="101" t="s">
        <v>1705</v>
      </c>
    </row>
    <row r="304" spans="1:10" x14ac:dyDescent="0.3">
      <c r="A304" s="96" t="s">
        <v>392</v>
      </c>
      <c r="B304" s="89" t="s">
        <v>91</v>
      </c>
      <c r="C304" s="97" t="s">
        <v>92</v>
      </c>
      <c r="D304" s="98" t="s">
        <v>80</v>
      </c>
      <c r="E304" s="98" t="s">
        <v>90</v>
      </c>
      <c r="F304" s="99">
        <v>0.17499999999999999</v>
      </c>
      <c r="G304" s="100">
        <v>1897</v>
      </c>
      <c r="H304" s="100">
        <v>332</v>
      </c>
      <c r="I304" s="100"/>
      <c r="J304" s="101" t="s">
        <v>1692</v>
      </c>
    </row>
    <row r="305" spans="1:10" x14ac:dyDescent="0.3">
      <c r="A305" s="96" t="s">
        <v>392</v>
      </c>
      <c r="B305" s="89" t="s">
        <v>292</v>
      </c>
      <c r="C305" s="97" t="s">
        <v>293</v>
      </c>
      <c r="D305" s="98" t="s">
        <v>80</v>
      </c>
      <c r="E305" s="98" t="s">
        <v>90</v>
      </c>
      <c r="F305" s="99">
        <v>0.2</v>
      </c>
      <c r="G305" s="100">
        <v>172935</v>
      </c>
      <c r="H305" s="100">
        <v>34587</v>
      </c>
      <c r="I305" s="100"/>
      <c r="J305" s="101" t="s">
        <v>1762</v>
      </c>
    </row>
    <row r="306" spans="1:10" x14ac:dyDescent="0.3">
      <c r="A306" s="96" t="s">
        <v>392</v>
      </c>
      <c r="B306" s="89" t="s">
        <v>278</v>
      </c>
      <c r="C306" s="97" t="s">
        <v>279</v>
      </c>
      <c r="D306" s="98" t="s">
        <v>80</v>
      </c>
      <c r="E306" s="98" t="s">
        <v>90</v>
      </c>
      <c r="F306" s="99">
        <v>0.06</v>
      </c>
      <c r="G306" s="100">
        <v>134508</v>
      </c>
      <c r="H306" s="100">
        <v>8070</v>
      </c>
      <c r="I306" s="100"/>
      <c r="J306" s="101" t="s">
        <v>1728</v>
      </c>
    </row>
    <row r="307" spans="1:10" x14ac:dyDescent="0.3">
      <c r="A307" s="96" t="s">
        <v>392</v>
      </c>
      <c r="B307" s="89" t="s">
        <v>388</v>
      </c>
      <c r="C307" s="97" t="s">
        <v>389</v>
      </c>
      <c r="D307" s="98" t="s">
        <v>80</v>
      </c>
      <c r="E307" s="98" t="s">
        <v>140</v>
      </c>
      <c r="F307" s="99">
        <v>1.05</v>
      </c>
      <c r="G307" s="100">
        <v>33782</v>
      </c>
      <c r="H307" s="100">
        <v>35471</v>
      </c>
      <c r="I307" s="100"/>
      <c r="J307" s="101" t="s">
        <v>1763</v>
      </c>
    </row>
    <row r="308" spans="1:10" ht="26.4" x14ac:dyDescent="0.3">
      <c r="A308" s="90" t="s">
        <v>394</v>
      </c>
      <c r="B308" s="91" t="s">
        <v>74</v>
      </c>
      <c r="C308" s="92" t="s">
        <v>395</v>
      </c>
      <c r="D308" s="93" t="s">
        <v>131</v>
      </c>
      <c r="E308" s="93" t="s">
        <v>168</v>
      </c>
      <c r="F308" s="94"/>
      <c r="G308" s="95"/>
      <c r="H308" s="95"/>
      <c r="I308" s="95">
        <v>193151</v>
      </c>
      <c r="J308" s="89"/>
    </row>
    <row r="309" spans="1:10" ht="26.4" x14ac:dyDescent="0.3">
      <c r="A309" s="96" t="s">
        <v>394</v>
      </c>
      <c r="B309" s="89" t="s">
        <v>244</v>
      </c>
      <c r="C309" s="97" t="s">
        <v>245</v>
      </c>
      <c r="D309" s="98" t="s">
        <v>85</v>
      </c>
      <c r="E309" s="98" t="s">
        <v>86</v>
      </c>
      <c r="F309" s="99">
        <v>0.55000000000000004</v>
      </c>
      <c r="G309" s="100">
        <v>41652</v>
      </c>
      <c r="H309" s="100">
        <v>22909</v>
      </c>
      <c r="I309" s="100"/>
      <c r="J309" s="101" t="s">
        <v>1759</v>
      </c>
    </row>
    <row r="310" spans="1:10" x14ac:dyDescent="0.3">
      <c r="A310" s="96" t="s">
        <v>394</v>
      </c>
      <c r="B310" s="89" t="s">
        <v>150</v>
      </c>
      <c r="C310" s="97" t="s">
        <v>151</v>
      </c>
      <c r="D310" s="98" t="s">
        <v>99</v>
      </c>
      <c r="E310" s="98" t="s">
        <v>100</v>
      </c>
      <c r="F310" s="99">
        <v>5.0000000000000001E-3</v>
      </c>
      <c r="G310" s="100">
        <v>187426</v>
      </c>
      <c r="H310" s="100">
        <v>937</v>
      </c>
      <c r="I310" s="100"/>
      <c r="J310" s="101" t="s">
        <v>1705</v>
      </c>
    </row>
    <row r="311" spans="1:10" x14ac:dyDescent="0.3">
      <c r="A311" s="96" t="s">
        <v>394</v>
      </c>
      <c r="B311" s="89" t="s">
        <v>91</v>
      </c>
      <c r="C311" s="97" t="s">
        <v>92</v>
      </c>
      <c r="D311" s="98" t="s">
        <v>80</v>
      </c>
      <c r="E311" s="98" t="s">
        <v>90</v>
      </c>
      <c r="F311" s="99">
        <v>0.2</v>
      </c>
      <c r="G311" s="100">
        <v>1897</v>
      </c>
      <c r="H311" s="100">
        <v>379</v>
      </c>
      <c r="I311" s="100"/>
      <c r="J311" s="101" t="s">
        <v>1692</v>
      </c>
    </row>
    <row r="312" spans="1:10" x14ac:dyDescent="0.3">
      <c r="A312" s="96" t="s">
        <v>394</v>
      </c>
      <c r="B312" s="89" t="s">
        <v>396</v>
      </c>
      <c r="C312" s="97" t="s">
        <v>397</v>
      </c>
      <c r="D312" s="98" t="s">
        <v>80</v>
      </c>
      <c r="E312" s="98" t="s">
        <v>90</v>
      </c>
      <c r="F312" s="99">
        <v>0.2</v>
      </c>
      <c r="G312" s="100">
        <v>159218</v>
      </c>
      <c r="H312" s="100">
        <v>31844</v>
      </c>
      <c r="I312" s="100"/>
      <c r="J312" s="101" t="s">
        <v>1764</v>
      </c>
    </row>
    <row r="313" spans="1:10" x14ac:dyDescent="0.3">
      <c r="A313" s="96" t="s">
        <v>394</v>
      </c>
      <c r="B313" s="89" t="s">
        <v>398</v>
      </c>
      <c r="C313" s="97" t="s">
        <v>399</v>
      </c>
      <c r="D313" s="98" t="s">
        <v>80</v>
      </c>
      <c r="E313" s="98" t="s">
        <v>168</v>
      </c>
      <c r="F313" s="99">
        <v>1.05</v>
      </c>
      <c r="G313" s="100">
        <v>120306</v>
      </c>
      <c r="H313" s="100">
        <v>126321</v>
      </c>
      <c r="I313" s="100"/>
      <c r="J313" s="101" t="s">
        <v>1765</v>
      </c>
    </row>
    <row r="314" spans="1:10" x14ac:dyDescent="0.3">
      <c r="A314" s="96" t="s">
        <v>394</v>
      </c>
      <c r="B314" s="89" t="s">
        <v>278</v>
      </c>
      <c r="C314" s="97" t="s">
        <v>279</v>
      </c>
      <c r="D314" s="98" t="s">
        <v>80</v>
      </c>
      <c r="E314" s="98" t="s">
        <v>90</v>
      </c>
      <c r="F314" s="99">
        <v>0.08</v>
      </c>
      <c r="G314" s="100">
        <v>134508</v>
      </c>
      <c r="H314" s="100">
        <v>10761</v>
      </c>
      <c r="I314" s="100"/>
      <c r="J314" s="101" t="s">
        <v>1728</v>
      </c>
    </row>
    <row r="315" spans="1:10" ht="26.4" x14ac:dyDescent="0.3">
      <c r="A315" s="90" t="s">
        <v>402</v>
      </c>
      <c r="B315" s="91" t="s">
        <v>74</v>
      </c>
      <c r="C315" s="92" t="s">
        <v>403</v>
      </c>
      <c r="D315" s="93" t="s">
        <v>131</v>
      </c>
      <c r="E315" s="93" t="s">
        <v>90</v>
      </c>
      <c r="F315" s="94"/>
      <c r="G315" s="95"/>
      <c r="H315" s="95"/>
      <c r="I315" s="95">
        <v>51511</v>
      </c>
      <c r="J315" s="89"/>
    </row>
    <row r="316" spans="1:10" ht="26.4" x14ac:dyDescent="0.3">
      <c r="A316" s="96" t="s">
        <v>402</v>
      </c>
      <c r="B316" s="89" t="s">
        <v>244</v>
      </c>
      <c r="C316" s="97" t="s">
        <v>245</v>
      </c>
      <c r="D316" s="98" t="s">
        <v>85</v>
      </c>
      <c r="E316" s="98" t="s">
        <v>86</v>
      </c>
      <c r="F316" s="99">
        <v>0.46</v>
      </c>
      <c r="G316" s="100">
        <v>41652</v>
      </c>
      <c r="H316" s="100">
        <v>19160</v>
      </c>
      <c r="I316" s="100"/>
      <c r="J316" s="101" t="s">
        <v>1759</v>
      </c>
    </row>
    <row r="317" spans="1:10" x14ac:dyDescent="0.3">
      <c r="A317" s="96" t="s">
        <v>402</v>
      </c>
      <c r="B317" s="89" t="s">
        <v>150</v>
      </c>
      <c r="C317" s="97" t="s">
        <v>151</v>
      </c>
      <c r="D317" s="98" t="s">
        <v>99</v>
      </c>
      <c r="E317" s="98" t="s">
        <v>100</v>
      </c>
      <c r="F317" s="99">
        <v>3.0000000000000001E-3</v>
      </c>
      <c r="G317" s="100">
        <v>187426</v>
      </c>
      <c r="H317" s="100">
        <v>562</v>
      </c>
      <c r="I317" s="100"/>
      <c r="J317" s="101" t="s">
        <v>1705</v>
      </c>
    </row>
    <row r="318" spans="1:10" x14ac:dyDescent="0.3">
      <c r="A318" s="96" t="s">
        <v>402</v>
      </c>
      <c r="B318" s="89" t="s">
        <v>87</v>
      </c>
      <c r="C318" s="97" t="s">
        <v>88</v>
      </c>
      <c r="D318" s="98" t="s">
        <v>89</v>
      </c>
      <c r="E318" s="98" t="s">
        <v>90</v>
      </c>
      <c r="F318" s="99">
        <v>1</v>
      </c>
      <c r="G318" s="100">
        <v>3623</v>
      </c>
      <c r="H318" s="100">
        <v>3623</v>
      </c>
      <c r="I318" s="100"/>
      <c r="J318" s="101" t="s">
        <v>1691</v>
      </c>
    </row>
    <row r="319" spans="1:10" x14ac:dyDescent="0.3">
      <c r="A319" s="96" t="s">
        <v>402</v>
      </c>
      <c r="B319" s="89" t="s">
        <v>91</v>
      </c>
      <c r="C319" s="97" t="s">
        <v>92</v>
      </c>
      <c r="D319" s="98" t="s">
        <v>80</v>
      </c>
      <c r="E319" s="98" t="s">
        <v>90</v>
      </c>
      <c r="F319" s="99">
        <v>0.1</v>
      </c>
      <c r="G319" s="100">
        <v>1897</v>
      </c>
      <c r="H319" s="100">
        <v>190</v>
      </c>
      <c r="I319" s="100"/>
      <c r="J319" s="101" t="s">
        <v>1692</v>
      </c>
    </row>
    <row r="320" spans="1:10" x14ac:dyDescent="0.3">
      <c r="A320" s="96" t="s">
        <v>402</v>
      </c>
      <c r="B320" s="89" t="s">
        <v>404</v>
      </c>
      <c r="C320" s="97" t="s">
        <v>405</v>
      </c>
      <c r="D320" s="98" t="s">
        <v>80</v>
      </c>
      <c r="E320" s="98" t="s">
        <v>267</v>
      </c>
      <c r="F320" s="99">
        <v>1</v>
      </c>
      <c r="G320" s="100">
        <v>27976</v>
      </c>
      <c r="H320" s="100">
        <v>27976</v>
      </c>
      <c r="I320" s="100"/>
      <c r="J320" s="101" t="s">
        <v>1766</v>
      </c>
    </row>
    <row r="321" spans="1:10" ht="26.4" x14ac:dyDescent="0.3">
      <c r="A321" s="90" t="s">
        <v>406</v>
      </c>
      <c r="B321" s="91" t="s">
        <v>74</v>
      </c>
      <c r="C321" s="92" t="s">
        <v>407</v>
      </c>
      <c r="D321" s="93" t="s">
        <v>131</v>
      </c>
      <c r="E321" s="93" t="s">
        <v>132</v>
      </c>
      <c r="F321" s="94"/>
      <c r="G321" s="95"/>
      <c r="H321" s="95"/>
      <c r="I321" s="95">
        <v>7848</v>
      </c>
      <c r="J321" s="89"/>
    </row>
    <row r="322" spans="1:10" x14ac:dyDescent="0.3">
      <c r="A322" s="96" t="s">
        <v>406</v>
      </c>
      <c r="B322" s="89" t="s">
        <v>124</v>
      </c>
      <c r="C322" s="97" t="s">
        <v>125</v>
      </c>
      <c r="D322" s="98" t="s">
        <v>85</v>
      </c>
      <c r="E322" s="98" t="s">
        <v>86</v>
      </c>
      <c r="F322" s="99">
        <v>3.4000000000000002E-2</v>
      </c>
      <c r="G322" s="100">
        <v>66987</v>
      </c>
      <c r="H322" s="100">
        <v>2278</v>
      </c>
      <c r="I322" s="100"/>
      <c r="J322" s="101" t="s">
        <v>1767</v>
      </c>
    </row>
    <row r="323" spans="1:10" x14ac:dyDescent="0.3">
      <c r="A323" s="96" t="s">
        <v>406</v>
      </c>
      <c r="B323" s="89" t="s">
        <v>150</v>
      </c>
      <c r="C323" s="97" t="s">
        <v>151</v>
      </c>
      <c r="D323" s="98" t="s">
        <v>99</v>
      </c>
      <c r="E323" s="98" t="s">
        <v>100</v>
      </c>
      <c r="F323" s="99">
        <v>1E-3</v>
      </c>
      <c r="G323" s="100">
        <v>187426</v>
      </c>
      <c r="H323" s="100">
        <v>187</v>
      </c>
      <c r="I323" s="100"/>
      <c r="J323" s="101" t="s">
        <v>1705</v>
      </c>
    </row>
    <row r="324" spans="1:10" x14ac:dyDescent="0.3">
      <c r="A324" s="96" t="s">
        <v>406</v>
      </c>
      <c r="B324" s="89" t="s">
        <v>91</v>
      </c>
      <c r="C324" s="97" t="s">
        <v>92</v>
      </c>
      <c r="D324" s="98" t="s">
        <v>80</v>
      </c>
      <c r="E324" s="98" t="s">
        <v>90</v>
      </c>
      <c r="F324" s="99">
        <v>3.0000000000000001E-3</v>
      </c>
      <c r="G324" s="100">
        <v>1897</v>
      </c>
      <c r="H324" s="100">
        <v>6</v>
      </c>
      <c r="I324" s="100"/>
      <c r="J324" s="101" t="s">
        <v>1692</v>
      </c>
    </row>
    <row r="325" spans="1:10" x14ac:dyDescent="0.3">
      <c r="A325" s="96" t="s">
        <v>406</v>
      </c>
      <c r="B325" s="89" t="s">
        <v>408</v>
      </c>
      <c r="C325" s="97" t="s">
        <v>409</v>
      </c>
      <c r="D325" s="98" t="s">
        <v>80</v>
      </c>
      <c r="E325" s="98" t="s">
        <v>132</v>
      </c>
      <c r="F325" s="99">
        <v>1.05</v>
      </c>
      <c r="G325" s="100">
        <v>5121</v>
      </c>
      <c r="H325" s="100">
        <v>5377</v>
      </c>
      <c r="I325" s="100"/>
      <c r="J325" s="101" t="s">
        <v>1768</v>
      </c>
    </row>
    <row r="326" spans="1:10" ht="26.4" x14ac:dyDescent="0.3">
      <c r="A326" s="90" t="s">
        <v>410</v>
      </c>
      <c r="B326" s="91" t="s">
        <v>74</v>
      </c>
      <c r="C326" s="92" t="s">
        <v>411</v>
      </c>
      <c r="D326" s="93" t="s">
        <v>131</v>
      </c>
      <c r="E326" s="93" t="s">
        <v>132</v>
      </c>
      <c r="F326" s="94"/>
      <c r="G326" s="95"/>
      <c r="H326" s="95"/>
      <c r="I326" s="95">
        <v>16621</v>
      </c>
      <c r="J326" s="89"/>
    </row>
    <row r="327" spans="1:10" x14ac:dyDescent="0.3">
      <c r="A327" s="96" t="s">
        <v>410</v>
      </c>
      <c r="B327" s="89" t="s">
        <v>83</v>
      </c>
      <c r="C327" s="97" t="s">
        <v>84</v>
      </c>
      <c r="D327" s="98" t="s">
        <v>85</v>
      </c>
      <c r="E327" s="98" t="s">
        <v>86</v>
      </c>
      <c r="F327" s="99">
        <v>3.4000000000000002E-2</v>
      </c>
      <c r="G327" s="100">
        <v>37863</v>
      </c>
      <c r="H327" s="100">
        <v>1287</v>
      </c>
      <c r="I327" s="100"/>
      <c r="J327" s="101" t="s">
        <v>1687</v>
      </c>
    </row>
    <row r="328" spans="1:10" x14ac:dyDescent="0.3">
      <c r="A328" s="96" t="s">
        <v>410</v>
      </c>
      <c r="B328" s="89" t="s">
        <v>150</v>
      </c>
      <c r="C328" s="97" t="s">
        <v>151</v>
      </c>
      <c r="D328" s="98" t="s">
        <v>99</v>
      </c>
      <c r="E328" s="98" t="s">
        <v>100</v>
      </c>
      <c r="F328" s="99">
        <v>2E-3</v>
      </c>
      <c r="G328" s="100">
        <v>187426</v>
      </c>
      <c r="H328" s="100">
        <v>375</v>
      </c>
      <c r="I328" s="100"/>
      <c r="J328" s="101" t="s">
        <v>1705</v>
      </c>
    </row>
    <row r="329" spans="1:10" x14ac:dyDescent="0.3">
      <c r="A329" s="96" t="s">
        <v>410</v>
      </c>
      <c r="B329" s="89" t="s">
        <v>91</v>
      </c>
      <c r="C329" s="97" t="s">
        <v>92</v>
      </c>
      <c r="D329" s="98" t="s">
        <v>80</v>
      </c>
      <c r="E329" s="98" t="s">
        <v>90</v>
      </c>
      <c r="F329" s="99">
        <v>3.0000000000000001E-3</v>
      </c>
      <c r="G329" s="100">
        <v>1897</v>
      </c>
      <c r="H329" s="100">
        <v>6</v>
      </c>
      <c r="I329" s="100"/>
      <c r="J329" s="101" t="s">
        <v>1692</v>
      </c>
    </row>
    <row r="330" spans="1:10" x14ac:dyDescent="0.3">
      <c r="A330" s="96" t="s">
        <v>410</v>
      </c>
      <c r="B330" s="89" t="s">
        <v>412</v>
      </c>
      <c r="C330" s="97" t="s">
        <v>413</v>
      </c>
      <c r="D330" s="98" t="s">
        <v>80</v>
      </c>
      <c r="E330" s="98" t="s">
        <v>132</v>
      </c>
      <c r="F330" s="99">
        <v>1.034</v>
      </c>
      <c r="G330" s="100">
        <v>14461</v>
      </c>
      <c r="H330" s="100">
        <v>14953</v>
      </c>
      <c r="I330" s="100"/>
      <c r="J330" s="101" t="s">
        <v>1769</v>
      </c>
    </row>
    <row r="331" spans="1:10" ht="39.6" x14ac:dyDescent="0.3">
      <c r="A331" s="90" t="s">
        <v>414</v>
      </c>
      <c r="B331" s="91" t="s">
        <v>74</v>
      </c>
      <c r="C331" s="92" t="s">
        <v>415</v>
      </c>
      <c r="D331" s="93" t="s">
        <v>131</v>
      </c>
      <c r="E331" s="93" t="s">
        <v>77</v>
      </c>
      <c r="F331" s="94"/>
      <c r="G331" s="95"/>
      <c r="H331" s="95"/>
      <c r="I331" s="95">
        <v>8886</v>
      </c>
      <c r="J331" s="89"/>
    </row>
    <row r="332" spans="1:10" x14ac:dyDescent="0.3">
      <c r="A332" s="96" t="s">
        <v>414</v>
      </c>
      <c r="B332" s="89" t="s">
        <v>127</v>
      </c>
      <c r="C332" s="97" t="s">
        <v>128</v>
      </c>
      <c r="D332" s="98" t="s">
        <v>85</v>
      </c>
      <c r="E332" s="98" t="s">
        <v>86</v>
      </c>
      <c r="F332" s="99">
        <v>3.5000000000000003E-2</v>
      </c>
      <c r="G332" s="100">
        <v>52425</v>
      </c>
      <c r="H332" s="100">
        <v>1835</v>
      </c>
      <c r="I332" s="100"/>
      <c r="J332" s="101" t="s">
        <v>1770</v>
      </c>
    </row>
    <row r="333" spans="1:10" x14ac:dyDescent="0.3">
      <c r="A333" s="96" t="s">
        <v>414</v>
      </c>
      <c r="B333" s="89" t="s">
        <v>87</v>
      </c>
      <c r="C333" s="97" t="s">
        <v>88</v>
      </c>
      <c r="D333" s="98" t="s">
        <v>89</v>
      </c>
      <c r="E333" s="98" t="s">
        <v>90</v>
      </c>
      <c r="F333" s="99">
        <v>0.06</v>
      </c>
      <c r="G333" s="100">
        <v>3623</v>
      </c>
      <c r="H333" s="100">
        <v>217</v>
      </c>
      <c r="I333" s="100"/>
      <c r="J333" s="101" t="s">
        <v>1691</v>
      </c>
    </row>
    <row r="334" spans="1:10" x14ac:dyDescent="0.3">
      <c r="A334" s="96" t="s">
        <v>414</v>
      </c>
      <c r="B334" s="89" t="s">
        <v>91</v>
      </c>
      <c r="C334" s="97" t="s">
        <v>92</v>
      </c>
      <c r="D334" s="98" t="s">
        <v>80</v>
      </c>
      <c r="E334" s="98" t="s">
        <v>90</v>
      </c>
      <c r="F334" s="99">
        <v>0.2</v>
      </c>
      <c r="G334" s="100">
        <v>1897</v>
      </c>
      <c r="H334" s="100">
        <v>379</v>
      </c>
      <c r="I334" s="100"/>
      <c r="J334" s="101" t="s">
        <v>1692</v>
      </c>
    </row>
    <row r="335" spans="1:10" x14ac:dyDescent="0.3">
      <c r="A335" s="96" t="s">
        <v>414</v>
      </c>
      <c r="B335" s="89" t="s">
        <v>81</v>
      </c>
      <c r="C335" s="97" t="s">
        <v>82</v>
      </c>
      <c r="D335" s="98" t="s">
        <v>80</v>
      </c>
      <c r="E335" s="98" t="s">
        <v>77</v>
      </c>
      <c r="F335" s="99">
        <v>0.06</v>
      </c>
      <c r="G335" s="100">
        <v>6176</v>
      </c>
      <c r="H335" s="100">
        <v>371</v>
      </c>
      <c r="I335" s="100"/>
      <c r="J335" s="101" t="s">
        <v>1771</v>
      </c>
    </row>
    <row r="336" spans="1:10" x14ac:dyDescent="0.3">
      <c r="A336" s="96" t="s">
        <v>414</v>
      </c>
      <c r="B336" s="89" t="s">
        <v>129</v>
      </c>
      <c r="C336" s="97" t="s">
        <v>130</v>
      </c>
      <c r="D336" s="98" t="s">
        <v>80</v>
      </c>
      <c r="E336" s="98" t="s">
        <v>77</v>
      </c>
      <c r="F336" s="99">
        <v>1.17</v>
      </c>
      <c r="G336" s="100">
        <v>5200</v>
      </c>
      <c r="H336" s="100">
        <v>6084</v>
      </c>
      <c r="I336" s="100"/>
      <c r="J336" s="101" t="s">
        <v>1772</v>
      </c>
    </row>
    <row r="337" spans="1:10" ht="26.4" x14ac:dyDescent="0.3">
      <c r="A337" s="90" t="s">
        <v>418</v>
      </c>
      <c r="B337" s="91" t="s">
        <v>74</v>
      </c>
      <c r="C337" s="92" t="s">
        <v>419</v>
      </c>
      <c r="D337" s="93" t="s">
        <v>131</v>
      </c>
      <c r="E337" s="93" t="s">
        <v>132</v>
      </c>
      <c r="F337" s="94"/>
      <c r="G337" s="95"/>
      <c r="H337" s="95"/>
      <c r="I337" s="95">
        <v>121157</v>
      </c>
      <c r="J337" s="89"/>
    </row>
    <row r="338" spans="1:10" x14ac:dyDescent="0.3">
      <c r="A338" s="96" t="s">
        <v>418</v>
      </c>
      <c r="B338" s="89" t="s">
        <v>108</v>
      </c>
      <c r="C338" s="97" t="s">
        <v>109</v>
      </c>
      <c r="D338" s="98" t="s">
        <v>76</v>
      </c>
      <c r="E338" s="98" t="s">
        <v>93</v>
      </c>
      <c r="F338" s="99">
        <v>0.10299999999999999</v>
      </c>
      <c r="G338" s="100">
        <v>597780</v>
      </c>
      <c r="H338" s="100">
        <v>61571</v>
      </c>
      <c r="I338" s="100"/>
      <c r="J338" s="89"/>
    </row>
    <row r="339" spans="1:10" x14ac:dyDescent="0.3">
      <c r="A339" s="96" t="s">
        <v>418</v>
      </c>
      <c r="B339" s="89" t="s">
        <v>104</v>
      </c>
      <c r="C339" s="97" t="s">
        <v>105</v>
      </c>
      <c r="D339" s="98" t="s">
        <v>85</v>
      </c>
      <c r="E339" s="98" t="s">
        <v>86</v>
      </c>
      <c r="F339" s="99">
        <v>0.4</v>
      </c>
      <c r="G339" s="100">
        <v>110673</v>
      </c>
      <c r="H339" s="100">
        <v>44269</v>
      </c>
      <c r="I339" s="100"/>
      <c r="J339" s="101" t="s">
        <v>1715</v>
      </c>
    </row>
    <row r="340" spans="1:10" x14ac:dyDescent="0.3">
      <c r="A340" s="96" t="s">
        <v>418</v>
      </c>
      <c r="B340" s="89" t="s">
        <v>150</v>
      </c>
      <c r="C340" s="97" t="s">
        <v>151</v>
      </c>
      <c r="D340" s="98" t="s">
        <v>99</v>
      </c>
      <c r="E340" s="98" t="s">
        <v>100</v>
      </c>
      <c r="F340" s="99">
        <v>7.4999999999999997E-3</v>
      </c>
      <c r="G340" s="100">
        <v>187426</v>
      </c>
      <c r="H340" s="100">
        <v>1406</v>
      </c>
      <c r="I340" s="100"/>
      <c r="J340" s="101" t="s">
        <v>1705</v>
      </c>
    </row>
    <row r="341" spans="1:10" x14ac:dyDescent="0.3">
      <c r="A341" s="96" t="s">
        <v>418</v>
      </c>
      <c r="B341" s="89" t="s">
        <v>230</v>
      </c>
      <c r="C341" s="97" t="s">
        <v>231</v>
      </c>
      <c r="D341" s="98" t="s">
        <v>99</v>
      </c>
      <c r="E341" s="98" t="s">
        <v>100</v>
      </c>
      <c r="F341" s="99">
        <v>7.0000000000000001E-3</v>
      </c>
      <c r="G341" s="100">
        <v>66212</v>
      </c>
      <c r="H341" s="100">
        <v>463</v>
      </c>
      <c r="I341" s="100"/>
      <c r="J341" s="101" t="s">
        <v>1711</v>
      </c>
    </row>
    <row r="342" spans="1:10" x14ac:dyDescent="0.3">
      <c r="A342" s="96" t="s">
        <v>418</v>
      </c>
      <c r="B342" s="89" t="s">
        <v>87</v>
      </c>
      <c r="C342" s="97" t="s">
        <v>88</v>
      </c>
      <c r="D342" s="98" t="s">
        <v>89</v>
      </c>
      <c r="E342" s="98" t="s">
        <v>90</v>
      </c>
      <c r="F342" s="99">
        <v>0.03</v>
      </c>
      <c r="G342" s="100">
        <v>3623</v>
      </c>
      <c r="H342" s="100">
        <v>109</v>
      </c>
      <c r="I342" s="100"/>
      <c r="J342" s="101" t="s">
        <v>1691</v>
      </c>
    </row>
    <row r="343" spans="1:10" x14ac:dyDescent="0.3">
      <c r="A343" s="96" t="s">
        <v>418</v>
      </c>
      <c r="B343" s="89" t="s">
        <v>91</v>
      </c>
      <c r="C343" s="97" t="s">
        <v>92</v>
      </c>
      <c r="D343" s="98" t="s">
        <v>80</v>
      </c>
      <c r="E343" s="98" t="s">
        <v>90</v>
      </c>
      <c r="F343" s="99">
        <v>1.1000000000000001</v>
      </c>
      <c r="G343" s="100">
        <v>1897</v>
      </c>
      <c r="H343" s="100">
        <v>2087</v>
      </c>
      <c r="I343" s="100"/>
      <c r="J343" s="101" t="s">
        <v>1692</v>
      </c>
    </row>
    <row r="344" spans="1:10" x14ac:dyDescent="0.3">
      <c r="A344" s="96" t="s">
        <v>418</v>
      </c>
      <c r="B344" s="89" t="s">
        <v>135</v>
      </c>
      <c r="C344" s="97" t="s">
        <v>136</v>
      </c>
      <c r="D344" s="98" t="s">
        <v>80</v>
      </c>
      <c r="E344" s="98" t="s">
        <v>137</v>
      </c>
      <c r="F344" s="99">
        <v>0.03</v>
      </c>
      <c r="G344" s="100">
        <v>5304</v>
      </c>
      <c r="H344" s="100">
        <v>159</v>
      </c>
      <c r="I344" s="100"/>
      <c r="J344" s="101" t="s">
        <v>1693</v>
      </c>
    </row>
    <row r="345" spans="1:10" x14ac:dyDescent="0.3">
      <c r="A345" s="96" t="s">
        <v>418</v>
      </c>
      <c r="B345" s="89" t="s">
        <v>158</v>
      </c>
      <c r="C345" s="97" t="s">
        <v>159</v>
      </c>
      <c r="D345" s="98" t="s">
        <v>80</v>
      </c>
      <c r="E345" s="98" t="s">
        <v>140</v>
      </c>
      <c r="F345" s="99">
        <v>1</v>
      </c>
      <c r="G345" s="100">
        <v>4634</v>
      </c>
      <c r="H345" s="100">
        <v>4634</v>
      </c>
      <c r="I345" s="100"/>
      <c r="J345" s="101" t="s">
        <v>1773</v>
      </c>
    </row>
    <row r="346" spans="1:10" x14ac:dyDescent="0.3">
      <c r="A346" s="96" t="s">
        <v>418</v>
      </c>
      <c r="B346" s="89" t="s">
        <v>416</v>
      </c>
      <c r="C346" s="97" t="s">
        <v>417</v>
      </c>
      <c r="D346" s="98" t="s">
        <v>80</v>
      </c>
      <c r="E346" s="98" t="s">
        <v>90</v>
      </c>
      <c r="F346" s="99">
        <v>0.33</v>
      </c>
      <c r="G346" s="100">
        <v>19574</v>
      </c>
      <c r="H346" s="100">
        <v>6459</v>
      </c>
      <c r="I346" s="100"/>
      <c r="J346" s="101" t="s">
        <v>1774</v>
      </c>
    </row>
    <row r="347" spans="1:10" ht="26.4" x14ac:dyDescent="0.3">
      <c r="A347" s="90" t="s">
        <v>54</v>
      </c>
      <c r="B347" s="91" t="s">
        <v>74</v>
      </c>
      <c r="C347" s="92" t="s">
        <v>444</v>
      </c>
      <c r="D347" s="93" t="s">
        <v>131</v>
      </c>
      <c r="E347" s="93" t="s">
        <v>93</v>
      </c>
      <c r="F347" s="94"/>
      <c r="G347" s="95"/>
      <c r="H347" s="95"/>
      <c r="I347" s="95">
        <v>1253321</v>
      </c>
      <c r="J347" s="89"/>
    </row>
    <row r="348" spans="1:10" x14ac:dyDescent="0.3">
      <c r="A348" s="96" t="s">
        <v>54</v>
      </c>
      <c r="B348" s="89" t="s">
        <v>110</v>
      </c>
      <c r="C348" s="97" t="s">
        <v>111</v>
      </c>
      <c r="D348" s="98" t="s">
        <v>76</v>
      </c>
      <c r="E348" s="98" t="s">
        <v>93</v>
      </c>
      <c r="F348" s="99">
        <v>1.03</v>
      </c>
      <c r="G348" s="100">
        <v>682944</v>
      </c>
      <c r="H348" s="100">
        <v>703432</v>
      </c>
      <c r="I348" s="100"/>
      <c r="J348" s="89"/>
    </row>
    <row r="349" spans="1:10" x14ac:dyDescent="0.3">
      <c r="A349" s="96" t="s">
        <v>54</v>
      </c>
      <c r="B349" s="89" t="s">
        <v>104</v>
      </c>
      <c r="C349" s="97" t="s">
        <v>105</v>
      </c>
      <c r="D349" s="98" t="s">
        <v>85</v>
      </c>
      <c r="E349" s="98" t="s">
        <v>86</v>
      </c>
      <c r="F349" s="99">
        <v>3.3</v>
      </c>
      <c r="G349" s="100">
        <v>110673</v>
      </c>
      <c r="H349" s="100">
        <v>365221</v>
      </c>
      <c r="I349" s="100"/>
      <c r="J349" s="101" t="s">
        <v>1715</v>
      </c>
    </row>
    <row r="350" spans="1:10" x14ac:dyDescent="0.3">
      <c r="A350" s="96" t="s">
        <v>54</v>
      </c>
      <c r="B350" s="89" t="s">
        <v>150</v>
      </c>
      <c r="C350" s="97" t="s">
        <v>151</v>
      </c>
      <c r="D350" s="98" t="s">
        <v>99</v>
      </c>
      <c r="E350" s="98" t="s">
        <v>100</v>
      </c>
      <c r="F350" s="99">
        <v>8.5300000000000001E-2</v>
      </c>
      <c r="G350" s="100">
        <v>187426</v>
      </c>
      <c r="H350" s="100">
        <v>15987</v>
      </c>
      <c r="I350" s="100"/>
      <c r="J350" s="101" t="s">
        <v>1705</v>
      </c>
    </row>
    <row r="351" spans="1:10" x14ac:dyDescent="0.3">
      <c r="A351" s="96" t="s">
        <v>54</v>
      </c>
      <c r="B351" s="89" t="s">
        <v>230</v>
      </c>
      <c r="C351" s="97" t="s">
        <v>231</v>
      </c>
      <c r="D351" s="98" t="s">
        <v>99</v>
      </c>
      <c r="E351" s="98" t="s">
        <v>100</v>
      </c>
      <c r="F351" s="99">
        <v>0.1</v>
      </c>
      <c r="G351" s="100">
        <v>66212</v>
      </c>
      <c r="H351" s="100">
        <v>6621</v>
      </c>
      <c r="I351" s="100"/>
      <c r="J351" s="101" t="s">
        <v>1711</v>
      </c>
    </row>
    <row r="352" spans="1:10" x14ac:dyDescent="0.3">
      <c r="A352" s="96" t="s">
        <v>54</v>
      </c>
      <c r="B352" s="89" t="s">
        <v>87</v>
      </c>
      <c r="C352" s="97" t="s">
        <v>88</v>
      </c>
      <c r="D352" s="98" t="s">
        <v>89</v>
      </c>
      <c r="E352" s="98" t="s">
        <v>90</v>
      </c>
      <c r="F352" s="99">
        <v>3.3</v>
      </c>
      <c r="G352" s="100">
        <v>3623</v>
      </c>
      <c r="H352" s="100">
        <v>11956</v>
      </c>
      <c r="I352" s="100"/>
      <c r="J352" s="101" t="s">
        <v>1691</v>
      </c>
    </row>
    <row r="353" spans="1:10" x14ac:dyDescent="0.3">
      <c r="A353" s="96" t="s">
        <v>54</v>
      </c>
      <c r="B353" s="89" t="s">
        <v>91</v>
      </c>
      <c r="C353" s="97" t="s">
        <v>92</v>
      </c>
      <c r="D353" s="98" t="s">
        <v>80</v>
      </c>
      <c r="E353" s="98" t="s">
        <v>90</v>
      </c>
      <c r="F353" s="99">
        <v>8.4</v>
      </c>
      <c r="G353" s="100">
        <v>1897</v>
      </c>
      <c r="H353" s="100">
        <v>15935</v>
      </c>
      <c r="I353" s="100"/>
      <c r="J353" s="101" t="s">
        <v>1692</v>
      </c>
    </row>
    <row r="354" spans="1:10" x14ac:dyDescent="0.3">
      <c r="A354" s="96" t="s">
        <v>54</v>
      </c>
      <c r="B354" s="89" t="s">
        <v>135</v>
      </c>
      <c r="C354" s="97" t="s">
        <v>136</v>
      </c>
      <c r="D354" s="98" t="s">
        <v>80</v>
      </c>
      <c r="E354" s="98" t="s">
        <v>137</v>
      </c>
      <c r="F354" s="99">
        <v>0.05</v>
      </c>
      <c r="G354" s="100">
        <v>5304</v>
      </c>
      <c r="H354" s="100">
        <v>265</v>
      </c>
      <c r="I354" s="100"/>
      <c r="J354" s="101" t="s">
        <v>1693</v>
      </c>
    </row>
    <row r="355" spans="1:10" x14ac:dyDescent="0.3">
      <c r="A355" s="96" t="s">
        <v>54</v>
      </c>
      <c r="B355" s="89" t="s">
        <v>158</v>
      </c>
      <c r="C355" s="97" t="s">
        <v>159</v>
      </c>
      <c r="D355" s="98" t="s">
        <v>80</v>
      </c>
      <c r="E355" s="98" t="s">
        <v>140</v>
      </c>
      <c r="F355" s="99">
        <v>12</v>
      </c>
      <c r="G355" s="100">
        <v>4634</v>
      </c>
      <c r="H355" s="100">
        <v>55608</v>
      </c>
      <c r="I355" s="100"/>
      <c r="J355" s="101" t="s">
        <v>1773</v>
      </c>
    </row>
    <row r="356" spans="1:10" x14ac:dyDescent="0.3">
      <c r="A356" s="96" t="s">
        <v>54</v>
      </c>
      <c r="B356" s="89" t="s">
        <v>416</v>
      </c>
      <c r="C356" s="97" t="s">
        <v>417</v>
      </c>
      <c r="D356" s="98" t="s">
        <v>80</v>
      </c>
      <c r="E356" s="98" t="s">
        <v>90</v>
      </c>
      <c r="F356" s="99">
        <v>4</v>
      </c>
      <c r="G356" s="100">
        <v>19574</v>
      </c>
      <c r="H356" s="100">
        <v>78296</v>
      </c>
      <c r="I356" s="100"/>
      <c r="J356" s="101" t="s">
        <v>1774</v>
      </c>
    </row>
    <row r="357" spans="1:10" ht="26.4" x14ac:dyDescent="0.3">
      <c r="A357" s="90" t="s">
        <v>447</v>
      </c>
      <c r="B357" s="91" t="s">
        <v>74</v>
      </c>
      <c r="C357" s="92" t="s">
        <v>448</v>
      </c>
      <c r="D357" s="93" t="s">
        <v>131</v>
      </c>
      <c r="E357" s="93" t="s">
        <v>168</v>
      </c>
      <c r="F357" s="94"/>
      <c r="G357" s="95"/>
      <c r="H357" s="95"/>
      <c r="I357" s="95">
        <v>74579</v>
      </c>
      <c r="J357" s="89"/>
    </row>
    <row r="358" spans="1:10" x14ac:dyDescent="0.3">
      <c r="A358" s="96" t="s">
        <v>447</v>
      </c>
      <c r="B358" s="89" t="s">
        <v>108</v>
      </c>
      <c r="C358" s="97" t="s">
        <v>109</v>
      </c>
      <c r="D358" s="98" t="s">
        <v>76</v>
      </c>
      <c r="E358" s="98" t="s">
        <v>93</v>
      </c>
      <c r="F358" s="99">
        <v>3.1E-2</v>
      </c>
      <c r="G358" s="100">
        <v>597780</v>
      </c>
      <c r="H358" s="100">
        <v>18531</v>
      </c>
      <c r="I358" s="100"/>
      <c r="J358" s="89"/>
    </row>
    <row r="359" spans="1:10" x14ac:dyDescent="0.3">
      <c r="A359" s="96" t="s">
        <v>447</v>
      </c>
      <c r="B359" s="89" t="s">
        <v>181</v>
      </c>
      <c r="C359" s="97" t="s">
        <v>182</v>
      </c>
      <c r="D359" s="98" t="s">
        <v>85</v>
      </c>
      <c r="E359" s="98" t="s">
        <v>86</v>
      </c>
      <c r="F359" s="99">
        <v>0.4</v>
      </c>
      <c r="G359" s="100">
        <v>96111</v>
      </c>
      <c r="H359" s="100">
        <v>38444</v>
      </c>
      <c r="I359" s="100"/>
      <c r="J359" s="101" t="s">
        <v>1713</v>
      </c>
    </row>
    <row r="360" spans="1:10" x14ac:dyDescent="0.3">
      <c r="A360" s="96" t="s">
        <v>447</v>
      </c>
      <c r="B360" s="89" t="s">
        <v>150</v>
      </c>
      <c r="C360" s="97" t="s">
        <v>151</v>
      </c>
      <c r="D360" s="98" t="s">
        <v>99</v>
      </c>
      <c r="E360" s="98" t="s">
        <v>100</v>
      </c>
      <c r="F360" s="99">
        <v>3.5000000000000001E-3</v>
      </c>
      <c r="G360" s="100">
        <v>187426</v>
      </c>
      <c r="H360" s="100">
        <v>656</v>
      </c>
      <c r="I360" s="100"/>
      <c r="J360" s="101" t="s">
        <v>1705</v>
      </c>
    </row>
    <row r="361" spans="1:10" x14ac:dyDescent="0.3">
      <c r="A361" s="96" t="s">
        <v>447</v>
      </c>
      <c r="B361" s="89" t="s">
        <v>87</v>
      </c>
      <c r="C361" s="97" t="s">
        <v>88</v>
      </c>
      <c r="D361" s="98" t="s">
        <v>89</v>
      </c>
      <c r="E361" s="98" t="s">
        <v>90</v>
      </c>
      <c r="F361" s="99">
        <v>0.09</v>
      </c>
      <c r="G361" s="100">
        <v>3623</v>
      </c>
      <c r="H361" s="100">
        <v>326</v>
      </c>
      <c r="I361" s="100"/>
      <c r="J361" s="101" t="s">
        <v>1691</v>
      </c>
    </row>
    <row r="362" spans="1:10" x14ac:dyDescent="0.3">
      <c r="A362" s="96" t="s">
        <v>447</v>
      </c>
      <c r="B362" s="89" t="s">
        <v>91</v>
      </c>
      <c r="C362" s="97" t="s">
        <v>92</v>
      </c>
      <c r="D362" s="98" t="s">
        <v>80</v>
      </c>
      <c r="E362" s="98" t="s">
        <v>90</v>
      </c>
      <c r="F362" s="99">
        <v>0.6</v>
      </c>
      <c r="G362" s="100">
        <v>1897</v>
      </c>
      <c r="H362" s="100">
        <v>1138</v>
      </c>
      <c r="I362" s="100"/>
      <c r="J362" s="101" t="s">
        <v>1692</v>
      </c>
    </row>
    <row r="363" spans="1:10" x14ac:dyDescent="0.3">
      <c r="A363" s="96" t="s">
        <v>447</v>
      </c>
      <c r="B363" s="89" t="s">
        <v>135</v>
      </c>
      <c r="C363" s="97" t="s">
        <v>136</v>
      </c>
      <c r="D363" s="98" t="s">
        <v>80</v>
      </c>
      <c r="E363" s="98" t="s">
        <v>137</v>
      </c>
      <c r="F363" s="99">
        <v>0.06</v>
      </c>
      <c r="G363" s="100">
        <v>5304</v>
      </c>
      <c r="H363" s="100">
        <v>318</v>
      </c>
      <c r="I363" s="100"/>
      <c r="J363" s="101" t="s">
        <v>1693</v>
      </c>
    </row>
    <row r="364" spans="1:10" x14ac:dyDescent="0.3">
      <c r="A364" s="96" t="s">
        <v>447</v>
      </c>
      <c r="B364" s="89" t="s">
        <v>253</v>
      </c>
      <c r="C364" s="97" t="s">
        <v>254</v>
      </c>
      <c r="D364" s="98" t="s">
        <v>80</v>
      </c>
      <c r="E364" s="98" t="s">
        <v>140</v>
      </c>
      <c r="F364" s="99">
        <v>0.15</v>
      </c>
      <c r="G364" s="100">
        <v>3630</v>
      </c>
      <c r="H364" s="100">
        <v>545</v>
      </c>
      <c r="I364" s="100"/>
      <c r="J364" s="101" t="s">
        <v>1775</v>
      </c>
    </row>
    <row r="365" spans="1:10" x14ac:dyDescent="0.3">
      <c r="A365" s="96" t="s">
        <v>447</v>
      </c>
      <c r="B365" s="89" t="s">
        <v>445</v>
      </c>
      <c r="C365" s="97" t="s">
        <v>446</v>
      </c>
      <c r="D365" s="98" t="s">
        <v>80</v>
      </c>
      <c r="E365" s="98" t="s">
        <v>90</v>
      </c>
      <c r="F365" s="99">
        <v>0.6</v>
      </c>
      <c r="G365" s="100">
        <v>24368</v>
      </c>
      <c r="H365" s="100">
        <v>14621</v>
      </c>
      <c r="I365" s="100"/>
      <c r="J365" s="101" t="s">
        <v>1776</v>
      </c>
    </row>
    <row r="366" spans="1:10" ht="26.4" x14ac:dyDescent="0.3">
      <c r="A366" s="90" t="s">
        <v>449</v>
      </c>
      <c r="B366" s="91" t="s">
        <v>74</v>
      </c>
      <c r="C366" s="92" t="s">
        <v>450</v>
      </c>
      <c r="D366" s="93" t="s">
        <v>131</v>
      </c>
      <c r="E366" s="93" t="s">
        <v>168</v>
      </c>
      <c r="F366" s="94"/>
      <c r="G366" s="95"/>
      <c r="H366" s="95"/>
      <c r="I366" s="95">
        <v>94531</v>
      </c>
      <c r="J366" s="89"/>
    </row>
    <row r="367" spans="1:10" x14ac:dyDescent="0.3">
      <c r="A367" s="96" t="s">
        <v>449</v>
      </c>
      <c r="B367" s="89" t="s">
        <v>108</v>
      </c>
      <c r="C367" s="97" t="s">
        <v>109</v>
      </c>
      <c r="D367" s="98" t="s">
        <v>76</v>
      </c>
      <c r="E367" s="98" t="s">
        <v>93</v>
      </c>
      <c r="F367" s="99">
        <v>2.3E-2</v>
      </c>
      <c r="G367" s="100">
        <v>597780</v>
      </c>
      <c r="H367" s="100">
        <v>13749</v>
      </c>
      <c r="I367" s="100"/>
      <c r="J367" s="89"/>
    </row>
    <row r="368" spans="1:10" x14ac:dyDescent="0.3">
      <c r="A368" s="96" t="s">
        <v>449</v>
      </c>
      <c r="B368" s="89" t="s">
        <v>124</v>
      </c>
      <c r="C368" s="97" t="s">
        <v>125</v>
      </c>
      <c r="D368" s="98" t="s">
        <v>85</v>
      </c>
      <c r="E368" s="98" t="s">
        <v>86</v>
      </c>
      <c r="F368" s="99">
        <v>0.82</v>
      </c>
      <c r="G368" s="100">
        <v>66987</v>
      </c>
      <c r="H368" s="100">
        <v>54929</v>
      </c>
      <c r="I368" s="100"/>
      <c r="J368" s="101" t="s">
        <v>1767</v>
      </c>
    </row>
    <row r="369" spans="1:10" x14ac:dyDescent="0.3">
      <c r="A369" s="96" t="s">
        <v>449</v>
      </c>
      <c r="B369" s="89" t="s">
        <v>150</v>
      </c>
      <c r="C369" s="97" t="s">
        <v>151</v>
      </c>
      <c r="D369" s="98" t="s">
        <v>99</v>
      </c>
      <c r="E369" s="98" t="s">
        <v>100</v>
      </c>
      <c r="F369" s="99">
        <v>2E-3</v>
      </c>
      <c r="G369" s="100">
        <v>187426</v>
      </c>
      <c r="H369" s="100">
        <v>375</v>
      </c>
      <c r="I369" s="100"/>
      <c r="J369" s="101" t="s">
        <v>1705</v>
      </c>
    </row>
    <row r="370" spans="1:10" x14ac:dyDescent="0.3">
      <c r="A370" s="96" t="s">
        <v>449</v>
      </c>
      <c r="B370" s="89" t="s">
        <v>87</v>
      </c>
      <c r="C370" s="97" t="s">
        <v>88</v>
      </c>
      <c r="D370" s="98" t="s">
        <v>89</v>
      </c>
      <c r="E370" s="98" t="s">
        <v>90</v>
      </c>
      <c r="F370" s="99">
        <v>0.01</v>
      </c>
      <c r="G370" s="100">
        <v>3623</v>
      </c>
      <c r="H370" s="100">
        <v>36</v>
      </c>
      <c r="I370" s="100"/>
      <c r="J370" s="101" t="s">
        <v>1691</v>
      </c>
    </row>
    <row r="371" spans="1:10" x14ac:dyDescent="0.3">
      <c r="A371" s="96" t="s">
        <v>449</v>
      </c>
      <c r="B371" s="89" t="s">
        <v>91</v>
      </c>
      <c r="C371" s="97" t="s">
        <v>92</v>
      </c>
      <c r="D371" s="98" t="s">
        <v>80</v>
      </c>
      <c r="E371" s="98" t="s">
        <v>90</v>
      </c>
      <c r="F371" s="99">
        <v>0.9</v>
      </c>
      <c r="G371" s="100">
        <v>1897</v>
      </c>
      <c r="H371" s="100">
        <v>1707</v>
      </c>
      <c r="I371" s="100"/>
      <c r="J371" s="101" t="s">
        <v>1692</v>
      </c>
    </row>
    <row r="372" spans="1:10" x14ac:dyDescent="0.3">
      <c r="A372" s="96" t="s">
        <v>449</v>
      </c>
      <c r="B372" s="89" t="s">
        <v>158</v>
      </c>
      <c r="C372" s="97" t="s">
        <v>159</v>
      </c>
      <c r="D372" s="98" t="s">
        <v>80</v>
      </c>
      <c r="E372" s="98" t="s">
        <v>140</v>
      </c>
      <c r="F372" s="99">
        <v>0.7</v>
      </c>
      <c r="G372" s="100">
        <v>4634</v>
      </c>
      <c r="H372" s="100">
        <v>3244</v>
      </c>
      <c r="I372" s="100"/>
      <c r="J372" s="101" t="s">
        <v>1773</v>
      </c>
    </row>
    <row r="373" spans="1:10" x14ac:dyDescent="0.3">
      <c r="A373" s="96" t="s">
        <v>449</v>
      </c>
      <c r="B373" s="89" t="s">
        <v>424</v>
      </c>
      <c r="C373" s="97" t="s">
        <v>425</v>
      </c>
      <c r="D373" s="98" t="s">
        <v>80</v>
      </c>
      <c r="E373" s="98" t="s">
        <v>77</v>
      </c>
      <c r="F373" s="99">
        <v>0.1</v>
      </c>
      <c r="G373" s="100">
        <v>12480</v>
      </c>
      <c r="H373" s="100">
        <v>1248</v>
      </c>
      <c r="I373" s="100"/>
      <c r="J373" s="101" t="s">
        <v>1777</v>
      </c>
    </row>
    <row r="374" spans="1:10" x14ac:dyDescent="0.3">
      <c r="A374" s="96" t="s">
        <v>449</v>
      </c>
      <c r="B374" s="89" t="s">
        <v>135</v>
      </c>
      <c r="C374" s="97" t="s">
        <v>136</v>
      </c>
      <c r="D374" s="98" t="s">
        <v>80</v>
      </c>
      <c r="E374" s="98" t="s">
        <v>137</v>
      </c>
      <c r="F374" s="99">
        <v>0.2</v>
      </c>
      <c r="G374" s="100">
        <v>5304</v>
      </c>
      <c r="H374" s="100">
        <v>1061</v>
      </c>
      <c r="I374" s="100"/>
      <c r="J374" s="101" t="s">
        <v>1693</v>
      </c>
    </row>
    <row r="375" spans="1:10" x14ac:dyDescent="0.3">
      <c r="A375" s="96" t="s">
        <v>449</v>
      </c>
      <c r="B375" s="89" t="s">
        <v>377</v>
      </c>
      <c r="C375" s="97" t="s">
        <v>378</v>
      </c>
      <c r="D375" s="98" t="s">
        <v>80</v>
      </c>
      <c r="E375" s="98" t="s">
        <v>90</v>
      </c>
      <c r="F375" s="99">
        <v>1.2</v>
      </c>
      <c r="G375" s="100">
        <v>15152</v>
      </c>
      <c r="H375" s="100">
        <v>18182</v>
      </c>
      <c r="I375" s="100"/>
      <c r="J375" s="101" t="s">
        <v>1778</v>
      </c>
    </row>
    <row r="376" spans="1:10" ht="39.6" x14ac:dyDescent="0.3">
      <c r="A376" s="90" t="s">
        <v>453</v>
      </c>
      <c r="B376" s="91" t="s">
        <v>74</v>
      </c>
      <c r="C376" s="92" t="s">
        <v>454</v>
      </c>
      <c r="D376" s="93" t="s">
        <v>131</v>
      </c>
      <c r="E376" s="93" t="s">
        <v>168</v>
      </c>
      <c r="F376" s="94"/>
      <c r="G376" s="95"/>
      <c r="H376" s="95"/>
      <c r="I376" s="95">
        <v>22647</v>
      </c>
      <c r="J376" s="89"/>
    </row>
    <row r="377" spans="1:10" x14ac:dyDescent="0.3">
      <c r="A377" s="96" t="s">
        <v>453</v>
      </c>
      <c r="B377" s="89" t="s">
        <v>127</v>
      </c>
      <c r="C377" s="97" t="s">
        <v>128</v>
      </c>
      <c r="D377" s="98" t="s">
        <v>85</v>
      </c>
      <c r="E377" s="98" t="s">
        <v>86</v>
      </c>
      <c r="F377" s="99">
        <v>0.35</v>
      </c>
      <c r="G377" s="100">
        <v>52425</v>
      </c>
      <c r="H377" s="100">
        <v>18349</v>
      </c>
      <c r="I377" s="100"/>
      <c r="J377" s="101" t="s">
        <v>1770</v>
      </c>
    </row>
    <row r="378" spans="1:10" x14ac:dyDescent="0.3">
      <c r="A378" s="96" t="s">
        <v>453</v>
      </c>
      <c r="B378" s="89" t="s">
        <v>150</v>
      </c>
      <c r="C378" s="97" t="s">
        <v>151</v>
      </c>
      <c r="D378" s="98" t="s">
        <v>99</v>
      </c>
      <c r="E378" s="98" t="s">
        <v>100</v>
      </c>
      <c r="F378" s="99">
        <v>2.9999999999999997E-4</v>
      </c>
      <c r="G378" s="100">
        <v>187426</v>
      </c>
      <c r="H378" s="100">
        <v>56</v>
      </c>
      <c r="I378" s="100"/>
      <c r="J378" s="101" t="s">
        <v>1705</v>
      </c>
    </row>
    <row r="379" spans="1:10" x14ac:dyDescent="0.3">
      <c r="A379" s="96" t="s">
        <v>453</v>
      </c>
      <c r="B379" s="89" t="s">
        <v>87</v>
      </c>
      <c r="C379" s="97" t="s">
        <v>88</v>
      </c>
      <c r="D379" s="98" t="s">
        <v>89</v>
      </c>
      <c r="E379" s="98" t="s">
        <v>90</v>
      </c>
      <c r="F379" s="99">
        <v>7.0000000000000001E-3</v>
      </c>
      <c r="G379" s="100">
        <v>3623</v>
      </c>
      <c r="H379" s="100">
        <v>25</v>
      </c>
      <c r="I379" s="100"/>
      <c r="J379" s="101" t="s">
        <v>1691</v>
      </c>
    </row>
    <row r="380" spans="1:10" x14ac:dyDescent="0.3">
      <c r="A380" s="96" t="s">
        <v>453</v>
      </c>
      <c r="B380" s="89" t="s">
        <v>91</v>
      </c>
      <c r="C380" s="97" t="s">
        <v>92</v>
      </c>
      <c r="D380" s="98" t="s">
        <v>80</v>
      </c>
      <c r="E380" s="98" t="s">
        <v>90</v>
      </c>
      <c r="F380" s="99">
        <v>0.49</v>
      </c>
      <c r="G380" s="100">
        <v>1897</v>
      </c>
      <c r="H380" s="100">
        <v>930</v>
      </c>
      <c r="I380" s="100"/>
      <c r="J380" s="101" t="s">
        <v>1692</v>
      </c>
    </row>
    <row r="381" spans="1:10" x14ac:dyDescent="0.3">
      <c r="A381" s="96" t="s">
        <v>453</v>
      </c>
      <c r="B381" s="89" t="s">
        <v>455</v>
      </c>
      <c r="C381" s="97" t="s">
        <v>456</v>
      </c>
      <c r="D381" s="98" t="s">
        <v>80</v>
      </c>
      <c r="E381" s="98" t="s">
        <v>90</v>
      </c>
      <c r="F381" s="99">
        <v>0.03</v>
      </c>
      <c r="G381" s="100">
        <v>109572</v>
      </c>
      <c r="H381" s="100">
        <v>3287</v>
      </c>
      <c r="I381" s="100"/>
      <c r="J381" s="101" t="s">
        <v>1779</v>
      </c>
    </row>
    <row r="382" spans="1:10" ht="52.8" x14ac:dyDescent="0.3">
      <c r="A382" s="90" t="s">
        <v>471</v>
      </c>
      <c r="B382" s="91" t="s">
        <v>74</v>
      </c>
      <c r="C382" s="92" t="s">
        <v>472</v>
      </c>
      <c r="D382" s="93" t="s">
        <v>131</v>
      </c>
      <c r="E382" s="93" t="s">
        <v>168</v>
      </c>
      <c r="F382" s="94"/>
      <c r="G382" s="95"/>
      <c r="H382" s="95"/>
      <c r="I382" s="95">
        <v>202601</v>
      </c>
      <c r="J382" s="89"/>
    </row>
    <row r="383" spans="1:10" x14ac:dyDescent="0.3">
      <c r="A383" s="96" t="s">
        <v>471</v>
      </c>
      <c r="B383" s="89" t="s">
        <v>108</v>
      </c>
      <c r="C383" s="97" t="s">
        <v>109</v>
      </c>
      <c r="D383" s="98" t="s">
        <v>76</v>
      </c>
      <c r="E383" s="98" t="s">
        <v>93</v>
      </c>
      <c r="F383" s="99">
        <v>0.1</v>
      </c>
      <c r="G383" s="100">
        <v>597780</v>
      </c>
      <c r="H383" s="100">
        <v>59778</v>
      </c>
      <c r="I383" s="100"/>
      <c r="J383" s="89"/>
    </row>
    <row r="384" spans="1:10" x14ac:dyDescent="0.3">
      <c r="A384" s="96" t="s">
        <v>471</v>
      </c>
      <c r="B384" s="89" t="s">
        <v>124</v>
      </c>
      <c r="C384" s="97" t="s">
        <v>125</v>
      </c>
      <c r="D384" s="98" t="s">
        <v>85</v>
      </c>
      <c r="E384" s="98" t="s">
        <v>86</v>
      </c>
      <c r="F384" s="99">
        <v>0.7</v>
      </c>
      <c r="G384" s="100">
        <v>66987</v>
      </c>
      <c r="H384" s="100">
        <v>46891</v>
      </c>
      <c r="I384" s="100"/>
      <c r="J384" s="101" t="s">
        <v>1767</v>
      </c>
    </row>
    <row r="385" spans="1:10" x14ac:dyDescent="0.3">
      <c r="A385" s="96" t="s">
        <v>471</v>
      </c>
      <c r="B385" s="89" t="s">
        <v>248</v>
      </c>
      <c r="C385" s="97" t="s">
        <v>249</v>
      </c>
      <c r="D385" s="98" t="s">
        <v>99</v>
      </c>
      <c r="E385" s="98" t="s">
        <v>250</v>
      </c>
      <c r="F385" s="99">
        <v>2</v>
      </c>
      <c r="G385" s="100">
        <v>2140</v>
      </c>
      <c r="H385" s="100">
        <v>4280</v>
      </c>
      <c r="I385" s="100"/>
      <c r="J385" s="101" t="s">
        <v>1780</v>
      </c>
    </row>
    <row r="386" spans="1:10" x14ac:dyDescent="0.3">
      <c r="A386" s="96" t="s">
        <v>471</v>
      </c>
      <c r="B386" s="89" t="s">
        <v>150</v>
      </c>
      <c r="C386" s="97" t="s">
        <v>151</v>
      </c>
      <c r="D386" s="98" t="s">
        <v>99</v>
      </c>
      <c r="E386" s="98" t="s">
        <v>100</v>
      </c>
      <c r="F386" s="99">
        <v>0.3</v>
      </c>
      <c r="G386" s="100">
        <v>187426</v>
      </c>
      <c r="H386" s="100">
        <v>56228</v>
      </c>
      <c r="I386" s="100"/>
      <c r="J386" s="101" t="s">
        <v>1705</v>
      </c>
    </row>
    <row r="387" spans="1:10" x14ac:dyDescent="0.3">
      <c r="A387" s="96" t="s">
        <v>471</v>
      </c>
      <c r="B387" s="89" t="s">
        <v>230</v>
      </c>
      <c r="C387" s="97" t="s">
        <v>231</v>
      </c>
      <c r="D387" s="98" t="s">
        <v>99</v>
      </c>
      <c r="E387" s="98" t="s">
        <v>100</v>
      </c>
      <c r="F387" s="99">
        <v>0.15</v>
      </c>
      <c r="G387" s="100">
        <v>66212</v>
      </c>
      <c r="H387" s="100">
        <v>9932</v>
      </c>
      <c r="I387" s="100"/>
      <c r="J387" s="101" t="s">
        <v>1711</v>
      </c>
    </row>
    <row r="388" spans="1:10" x14ac:dyDescent="0.3">
      <c r="A388" s="96" t="s">
        <v>471</v>
      </c>
      <c r="B388" s="89" t="s">
        <v>87</v>
      </c>
      <c r="C388" s="97" t="s">
        <v>88</v>
      </c>
      <c r="D388" s="98" t="s">
        <v>89</v>
      </c>
      <c r="E388" s="98" t="s">
        <v>90</v>
      </c>
      <c r="F388" s="99">
        <v>1</v>
      </c>
      <c r="G388" s="100">
        <v>3623</v>
      </c>
      <c r="H388" s="100">
        <v>3623</v>
      </c>
      <c r="I388" s="100"/>
      <c r="J388" s="101" t="s">
        <v>1691</v>
      </c>
    </row>
    <row r="389" spans="1:10" x14ac:dyDescent="0.3">
      <c r="A389" s="96" t="s">
        <v>471</v>
      </c>
      <c r="B389" s="89" t="s">
        <v>91</v>
      </c>
      <c r="C389" s="97" t="s">
        <v>92</v>
      </c>
      <c r="D389" s="98" t="s">
        <v>80</v>
      </c>
      <c r="E389" s="98" t="s">
        <v>90</v>
      </c>
      <c r="F389" s="99">
        <v>3</v>
      </c>
      <c r="G389" s="100">
        <v>1897</v>
      </c>
      <c r="H389" s="100">
        <v>5691</v>
      </c>
      <c r="I389" s="100"/>
      <c r="J389" s="101" t="s">
        <v>1692</v>
      </c>
    </row>
    <row r="390" spans="1:10" ht="26.4" x14ac:dyDescent="0.3">
      <c r="A390" s="96" t="s">
        <v>471</v>
      </c>
      <c r="B390" s="89" t="s">
        <v>473</v>
      </c>
      <c r="C390" s="97" t="s">
        <v>474</v>
      </c>
      <c r="D390" s="98" t="s">
        <v>80</v>
      </c>
      <c r="E390" s="98" t="s">
        <v>77</v>
      </c>
      <c r="F390" s="99">
        <v>2.2200000000000002</v>
      </c>
      <c r="G390" s="100">
        <v>5200</v>
      </c>
      <c r="H390" s="100">
        <v>11544</v>
      </c>
      <c r="I390" s="100"/>
      <c r="J390" s="101" t="s">
        <v>1781</v>
      </c>
    </row>
    <row r="391" spans="1:10" x14ac:dyDescent="0.3">
      <c r="A391" s="96" t="s">
        <v>471</v>
      </c>
      <c r="B391" s="89" t="s">
        <v>158</v>
      </c>
      <c r="C391" s="97" t="s">
        <v>159</v>
      </c>
      <c r="D391" s="98" t="s">
        <v>80</v>
      </c>
      <c r="E391" s="98" t="s">
        <v>140</v>
      </c>
      <c r="F391" s="99">
        <v>1</v>
      </c>
      <c r="G391" s="100">
        <v>4634</v>
      </c>
      <c r="H391" s="100">
        <v>4634</v>
      </c>
      <c r="I391" s="100"/>
      <c r="J391" s="101" t="s">
        <v>1773</v>
      </c>
    </row>
    <row r="392" spans="1:10" ht="39.6" x14ac:dyDescent="0.3">
      <c r="A392" s="90" t="s">
        <v>475</v>
      </c>
      <c r="B392" s="91" t="s">
        <v>74</v>
      </c>
      <c r="C392" s="92" t="s">
        <v>476</v>
      </c>
      <c r="D392" s="93" t="s">
        <v>131</v>
      </c>
      <c r="E392" s="93" t="s">
        <v>132</v>
      </c>
      <c r="F392" s="94"/>
      <c r="G392" s="95"/>
      <c r="H392" s="95"/>
      <c r="I392" s="95">
        <v>212468</v>
      </c>
      <c r="J392" s="89"/>
    </row>
    <row r="393" spans="1:10" x14ac:dyDescent="0.3">
      <c r="A393" s="96" t="s">
        <v>475</v>
      </c>
      <c r="B393" s="89" t="s">
        <v>108</v>
      </c>
      <c r="C393" s="97" t="s">
        <v>109</v>
      </c>
      <c r="D393" s="98" t="s">
        <v>76</v>
      </c>
      <c r="E393" s="98" t="s">
        <v>93</v>
      </c>
      <c r="F393" s="99">
        <v>7.3999999999999996E-2</v>
      </c>
      <c r="G393" s="100">
        <v>597780</v>
      </c>
      <c r="H393" s="100">
        <v>44236</v>
      </c>
      <c r="I393" s="100"/>
      <c r="J393" s="89"/>
    </row>
    <row r="394" spans="1:10" x14ac:dyDescent="0.3">
      <c r="A394" s="96" t="s">
        <v>475</v>
      </c>
      <c r="B394" s="89" t="s">
        <v>124</v>
      </c>
      <c r="C394" s="97" t="s">
        <v>125</v>
      </c>
      <c r="D394" s="98" t="s">
        <v>85</v>
      </c>
      <c r="E394" s="98" t="s">
        <v>86</v>
      </c>
      <c r="F394" s="99">
        <v>1.2</v>
      </c>
      <c r="G394" s="100">
        <v>66987</v>
      </c>
      <c r="H394" s="100">
        <v>80384</v>
      </c>
      <c r="I394" s="100"/>
      <c r="J394" s="101" t="s">
        <v>1767</v>
      </c>
    </row>
    <row r="395" spans="1:10" x14ac:dyDescent="0.3">
      <c r="A395" s="96" t="s">
        <v>475</v>
      </c>
      <c r="B395" s="89" t="s">
        <v>251</v>
      </c>
      <c r="C395" s="97" t="s">
        <v>252</v>
      </c>
      <c r="D395" s="98" t="s">
        <v>99</v>
      </c>
      <c r="E395" s="98" t="s">
        <v>100</v>
      </c>
      <c r="F395" s="99">
        <v>9</v>
      </c>
      <c r="G395" s="100">
        <v>437</v>
      </c>
      <c r="H395" s="100">
        <v>3933</v>
      </c>
      <c r="I395" s="100"/>
      <c r="J395" s="101" t="s">
        <v>1782</v>
      </c>
    </row>
    <row r="396" spans="1:10" x14ac:dyDescent="0.3">
      <c r="A396" s="96" t="s">
        <v>475</v>
      </c>
      <c r="B396" s="89" t="s">
        <v>150</v>
      </c>
      <c r="C396" s="97" t="s">
        <v>151</v>
      </c>
      <c r="D396" s="98" t="s">
        <v>99</v>
      </c>
      <c r="E396" s="98" t="s">
        <v>100</v>
      </c>
      <c r="F396" s="99">
        <v>1.2500000000000001E-2</v>
      </c>
      <c r="G396" s="100">
        <v>187426</v>
      </c>
      <c r="H396" s="100">
        <v>2343</v>
      </c>
      <c r="I396" s="100"/>
      <c r="J396" s="101" t="s">
        <v>1705</v>
      </c>
    </row>
    <row r="397" spans="1:10" x14ac:dyDescent="0.3">
      <c r="A397" s="96" t="s">
        <v>475</v>
      </c>
      <c r="B397" s="89" t="s">
        <v>438</v>
      </c>
      <c r="C397" s="97" t="s">
        <v>439</v>
      </c>
      <c r="D397" s="98" t="s">
        <v>99</v>
      </c>
      <c r="E397" s="98" t="s">
        <v>86</v>
      </c>
      <c r="F397" s="99">
        <v>0.4</v>
      </c>
      <c r="G397" s="100">
        <v>46854</v>
      </c>
      <c r="H397" s="100">
        <v>18742</v>
      </c>
      <c r="I397" s="100"/>
      <c r="J397" s="101" t="s">
        <v>1783</v>
      </c>
    </row>
    <row r="398" spans="1:10" x14ac:dyDescent="0.3">
      <c r="A398" s="96" t="s">
        <v>475</v>
      </c>
      <c r="B398" s="89" t="s">
        <v>422</v>
      </c>
      <c r="C398" s="97" t="s">
        <v>423</v>
      </c>
      <c r="D398" s="98" t="s">
        <v>99</v>
      </c>
      <c r="E398" s="98" t="s">
        <v>100</v>
      </c>
      <c r="F398" s="99">
        <v>7.3999999999999996E-2</v>
      </c>
      <c r="G398" s="100">
        <v>90480</v>
      </c>
      <c r="H398" s="100">
        <v>6696</v>
      </c>
      <c r="I398" s="100"/>
      <c r="J398" s="101" t="s">
        <v>1784</v>
      </c>
    </row>
    <row r="399" spans="1:10" x14ac:dyDescent="0.3">
      <c r="A399" s="96" t="s">
        <v>475</v>
      </c>
      <c r="B399" s="89" t="s">
        <v>436</v>
      </c>
      <c r="C399" s="97" t="s">
        <v>437</v>
      </c>
      <c r="D399" s="98" t="s">
        <v>99</v>
      </c>
      <c r="E399" s="98" t="s">
        <v>100</v>
      </c>
      <c r="F399" s="99">
        <v>9</v>
      </c>
      <c r="G399" s="100">
        <v>239</v>
      </c>
      <c r="H399" s="100">
        <v>2151</v>
      </c>
      <c r="I399" s="100"/>
      <c r="J399" s="101" t="s">
        <v>1785</v>
      </c>
    </row>
    <row r="400" spans="1:10" x14ac:dyDescent="0.3">
      <c r="A400" s="96" t="s">
        <v>475</v>
      </c>
      <c r="B400" s="89" t="s">
        <v>87</v>
      </c>
      <c r="C400" s="97" t="s">
        <v>88</v>
      </c>
      <c r="D400" s="98" t="s">
        <v>89</v>
      </c>
      <c r="E400" s="98" t="s">
        <v>90</v>
      </c>
      <c r="F400" s="99">
        <v>1.2</v>
      </c>
      <c r="G400" s="100">
        <v>3623</v>
      </c>
      <c r="H400" s="100">
        <v>4348</v>
      </c>
      <c r="I400" s="100"/>
      <c r="J400" s="101" t="s">
        <v>1691</v>
      </c>
    </row>
    <row r="401" spans="1:10" x14ac:dyDescent="0.3">
      <c r="A401" s="96" t="s">
        <v>475</v>
      </c>
      <c r="B401" s="89" t="s">
        <v>91</v>
      </c>
      <c r="C401" s="97" t="s">
        <v>92</v>
      </c>
      <c r="D401" s="98" t="s">
        <v>80</v>
      </c>
      <c r="E401" s="98" t="s">
        <v>90</v>
      </c>
      <c r="F401" s="99">
        <v>1.8</v>
      </c>
      <c r="G401" s="100">
        <v>1897</v>
      </c>
      <c r="H401" s="100">
        <v>3415</v>
      </c>
      <c r="I401" s="100"/>
      <c r="J401" s="101" t="s">
        <v>1692</v>
      </c>
    </row>
    <row r="402" spans="1:10" ht="26.4" x14ac:dyDescent="0.3">
      <c r="A402" s="96" t="s">
        <v>475</v>
      </c>
      <c r="B402" s="89" t="s">
        <v>440</v>
      </c>
      <c r="C402" s="97" t="s">
        <v>441</v>
      </c>
      <c r="D402" s="98" t="s">
        <v>80</v>
      </c>
      <c r="E402" s="98" t="s">
        <v>132</v>
      </c>
      <c r="F402" s="99">
        <v>1.03</v>
      </c>
      <c r="G402" s="100">
        <v>42097</v>
      </c>
      <c r="H402" s="100">
        <v>43360</v>
      </c>
      <c r="I402" s="100"/>
      <c r="J402" s="101" t="s">
        <v>1786</v>
      </c>
    </row>
    <row r="403" spans="1:10" x14ac:dyDescent="0.3">
      <c r="A403" s="96" t="s">
        <v>475</v>
      </c>
      <c r="B403" s="89" t="s">
        <v>442</v>
      </c>
      <c r="C403" s="97" t="s">
        <v>443</v>
      </c>
      <c r="D403" s="98" t="s">
        <v>80</v>
      </c>
      <c r="E403" s="98" t="s">
        <v>77</v>
      </c>
      <c r="F403" s="99">
        <v>0.1</v>
      </c>
      <c r="G403" s="100">
        <v>28600</v>
      </c>
      <c r="H403" s="100">
        <v>2860</v>
      </c>
      <c r="I403" s="100"/>
      <c r="J403" s="101" t="s">
        <v>1787</v>
      </c>
    </row>
    <row r="404" spans="1:10" ht="26.4" x14ac:dyDescent="0.3">
      <c r="A404" s="90" t="s">
        <v>487</v>
      </c>
      <c r="B404" s="91" t="s">
        <v>74</v>
      </c>
      <c r="C404" s="92" t="s">
        <v>488</v>
      </c>
      <c r="D404" s="93" t="s">
        <v>131</v>
      </c>
      <c r="E404" s="93" t="s">
        <v>93</v>
      </c>
      <c r="F404" s="94"/>
      <c r="G404" s="95"/>
      <c r="H404" s="95"/>
      <c r="I404" s="95">
        <v>1518295</v>
      </c>
      <c r="J404" s="89"/>
    </row>
    <row r="405" spans="1:10" x14ac:dyDescent="0.3">
      <c r="A405" s="96" t="s">
        <v>487</v>
      </c>
      <c r="B405" s="89" t="s">
        <v>108</v>
      </c>
      <c r="C405" s="97" t="s">
        <v>109</v>
      </c>
      <c r="D405" s="98" t="s">
        <v>76</v>
      </c>
      <c r="E405" s="98" t="s">
        <v>93</v>
      </c>
      <c r="F405" s="99">
        <v>1</v>
      </c>
      <c r="G405" s="100">
        <v>597780</v>
      </c>
      <c r="H405" s="100">
        <v>597780</v>
      </c>
      <c r="I405" s="100"/>
      <c r="J405" s="89"/>
    </row>
    <row r="406" spans="1:10" x14ac:dyDescent="0.3">
      <c r="A406" s="96" t="s">
        <v>487</v>
      </c>
      <c r="B406" s="89" t="s">
        <v>104</v>
      </c>
      <c r="C406" s="97" t="s">
        <v>105</v>
      </c>
      <c r="D406" s="98" t="s">
        <v>85</v>
      </c>
      <c r="E406" s="98" t="s">
        <v>86</v>
      </c>
      <c r="F406" s="99">
        <v>4.5999999999999996</v>
      </c>
      <c r="G406" s="100">
        <v>110673</v>
      </c>
      <c r="H406" s="100">
        <v>509096</v>
      </c>
      <c r="I406" s="100"/>
      <c r="J406" s="101" t="s">
        <v>1715</v>
      </c>
    </row>
    <row r="407" spans="1:10" ht="26.4" x14ac:dyDescent="0.3">
      <c r="A407" s="96" t="s">
        <v>487</v>
      </c>
      <c r="B407" s="89" t="s">
        <v>330</v>
      </c>
      <c r="C407" s="97" t="s">
        <v>331</v>
      </c>
      <c r="D407" s="98" t="s">
        <v>99</v>
      </c>
      <c r="E407" s="98" t="s">
        <v>332</v>
      </c>
      <c r="F407" s="99">
        <v>3</v>
      </c>
      <c r="G407" s="100">
        <v>17302</v>
      </c>
      <c r="H407" s="100">
        <v>51906</v>
      </c>
      <c r="I407" s="100"/>
      <c r="J407" s="101" t="s">
        <v>1742</v>
      </c>
    </row>
    <row r="408" spans="1:10" x14ac:dyDescent="0.3">
      <c r="A408" s="96" t="s">
        <v>487</v>
      </c>
      <c r="B408" s="89" t="s">
        <v>420</v>
      </c>
      <c r="C408" s="97" t="s">
        <v>421</v>
      </c>
      <c r="D408" s="98" t="s">
        <v>99</v>
      </c>
      <c r="E408" s="98" t="s">
        <v>100</v>
      </c>
      <c r="F408" s="99">
        <v>6</v>
      </c>
      <c r="G408" s="100">
        <v>150</v>
      </c>
      <c r="H408" s="100">
        <v>900</v>
      </c>
      <c r="I408" s="100"/>
      <c r="J408" s="101" t="s">
        <v>1788</v>
      </c>
    </row>
    <row r="409" spans="1:10" x14ac:dyDescent="0.3">
      <c r="A409" s="96" t="s">
        <v>487</v>
      </c>
      <c r="B409" s="89" t="s">
        <v>251</v>
      </c>
      <c r="C409" s="97" t="s">
        <v>252</v>
      </c>
      <c r="D409" s="98" t="s">
        <v>99</v>
      </c>
      <c r="E409" s="98" t="s">
        <v>100</v>
      </c>
      <c r="F409" s="99">
        <v>3</v>
      </c>
      <c r="G409" s="100">
        <v>437</v>
      </c>
      <c r="H409" s="100">
        <v>1311</v>
      </c>
      <c r="I409" s="100"/>
      <c r="J409" s="101" t="s">
        <v>1782</v>
      </c>
    </row>
    <row r="410" spans="1:10" x14ac:dyDescent="0.3">
      <c r="A410" s="96" t="s">
        <v>487</v>
      </c>
      <c r="B410" s="89" t="s">
        <v>150</v>
      </c>
      <c r="C410" s="97" t="s">
        <v>151</v>
      </c>
      <c r="D410" s="98" t="s">
        <v>99</v>
      </c>
      <c r="E410" s="98" t="s">
        <v>100</v>
      </c>
      <c r="F410" s="99">
        <v>0.1065</v>
      </c>
      <c r="G410" s="100">
        <v>187426</v>
      </c>
      <c r="H410" s="100">
        <v>19961</v>
      </c>
      <c r="I410" s="100"/>
      <c r="J410" s="101" t="s">
        <v>1705</v>
      </c>
    </row>
    <row r="411" spans="1:10" x14ac:dyDescent="0.3">
      <c r="A411" s="96" t="s">
        <v>487</v>
      </c>
      <c r="B411" s="89" t="s">
        <v>230</v>
      </c>
      <c r="C411" s="97" t="s">
        <v>231</v>
      </c>
      <c r="D411" s="98" t="s">
        <v>99</v>
      </c>
      <c r="E411" s="98" t="s">
        <v>100</v>
      </c>
      <c r="F411" s="99">
        <v>7.0000000000000007E-2</v>
      </c>
      <c r="G411" s="100">
        <v>66212</v>
      </c>
      <c r="H411" s="100">
        <v>4635</v>
      </c>
      <c r="I411" s="100"/>
      <c r="J411" s="101" t="s">
        <v>1711</v>
      </c>
    </row>
    <row r="412" spans="1:10" x14ac:dyDescent="0.3">
      <c r="A412" s="96" t="s">
        <v>487</v>
      </c>
      <c r="B412" s="89" t="s">
        <v>422</v>
      </c>
      <c r="C412" s="97" t="s">
        <v>423</v>
      </c>
      <c r="D412" s="98" t="s">
        <v>99</v>
      </c>
      <c r="E412" s="98" t="s">
        <v>100</v>
      </c>
      <c r="F412" s="99">
        <v>1</v>
      </c>
      <c r="G412" s="100">
        <v>90480</v>
      </c>
      <c r="H412" s="100">
        <v>90480</v>
      </c>
      <c r="I412" s="100"/>
      <c r="J412" s="101" t="s">
        <v>1784</v>
      </c>
    </row>
    <row r="413" spans="1:10" x14ac:dyDescent="0.3">
      <c r="A413" s="96" t="s">
        <v>487</v>
      </c>
      <c r="B413" s="89" t="s">
        <v>87</v>
      </c>
      <c r="C413" s="97" t="s">
        <v>88</v>
      </c>
      <c r="D413" s="98" t="s">
        <v>89</v>
      </c>
      <c r="E413" s="98" t="s">
        <v>90</v>
      </c>
      <c r="F413" s="99">
        <v>4.5999999999999996</v>
      </c>
      <c r="G413" s="100">
        <v>3623</v>
      </c>
      <c r="H413" s="100">
        <v>16666</v>
      </c>
      <c r="I413" s="100"/>
      <c r="J413" s="101" t="s">
        <v>1691</v>
      </c>
    </row>
    <row r="414" spans="1:10" x14ac:dyDescent="0.3">
      <c r="A414" s="96" t="s">
        <v>487</v>
      </c>
      <c r="B414" s="89" t="s">
        <v>91</v>
      </c>
      <c r="C414" s="97" t="s">
        <v>92</v>
      </c>
      <c r="D414" s="98" t="s">
        <v>80</v>
      </c>
      <c r="E414" s="98" t="s">
        <v>90</v>
      </c>
      <c r="F414" s="99">
        <v>12</v>
      </c>
      <c r="G414" s="100">
        <v>1897</v>
      </c>
      <c r="H414" s="100">
        <v>22764</v>
      </c>
      <c r="I414" s="100"/>
      <c r="J414" s="101" t="s">
        <v>1692</v>
      </c>
    </row>
    <row r="415" spans="1:10" x14ac:dyDescent="0.3">
      <c r="A415" s="96" t="s">
        <v>487</v>
      </c>
      <c r="B415" s="89" t="s">
        <v>135</v>
      </c>
      <c r="C415" s="97" t="s">
        <v>136</v>
      </c>
      <c r="D415" s="98" t="s">
        <v>80</v>
      </c>
      <c r="E415" s="98" t="s">
        <v>137</v>
      </c>
      <c r="F415" s="99">
        <v>1</v>
      </c>
      <c r="G415" s="100">
        <v>5304</v>
      </c>
      <c r="H415" s="100">
        <v>5304</v>
      </c>
      <c r="I415" s="100"/>
      <c r="J415" s="101" t="s">
        <v>1693</v>
      </c>
    </row>
    <row r="416" spans="1:10" x14ac:dyDescent="0.3">
      <c r="A416" s="96" t="s">
        <v>487</v>
      </c>
      <c r="B416" s="89" t="s">
        <v>424</v>
      </c>
      <c r="C416" s="97" t="s">
        <v>425</v>
      </c>
      <c r="D416" s="98" t="s">
        <v>80</v>
      </c>
      <c r="E416" s="98" t="s">
        <v>77</v>
      </c>
      <c r="F416" s="99">
        <v>1</v>
      </c>
      <c r="G416" s="100">
        <v>12480</v>
      </c>
      <c r="H416" s="100">
        <v>12480</v>
      </c>
      <c r="I416" s="100"/>
      <c r="J416" s="101" t="s">
        <v>1777</v>
      </c>
    </row>
    <row r="417" spans="1:10" x14ac:dyDescent="0.3">
      <c r="A417" s="96" t="s">
        <v>487</v>
      </c>
      <c r="B417" s="89" t="s">
        <v>426</v>
      </c>
      <c r="C417" s="97" t="s">
        <v>427</v>
      </c>
      <c r="D417" s="98" t="s">
        <v>80</v>
      </c>
      <c r="E417" s="98" t="s">
        <v>77</v>
      </c>
      <c r="F417" s="99">
        <v>0.3</v>
      </c>
      <c r="G417" s="100">
        <v>19807</v>
      </c>
      <c r="H417" s="100">
        <v>5942</v>
      </c>
      <c r="I417" s="100"/>
      <c r="J417" s="101" t="s">
        <v>1789</v>
      </c>
    </row>
    <row r="418" spans="1:10" x14ac:dyDescent="0.3">
      <c r="A418" s="96" t="s">
        <v>487</v>
      </c>
      <c r="B418" s="89" t="s">
        <v>428</v>
      </c>
      <c r="C418" s="97" t="s">
        <v>429</v>
      </c>
      <c r="D418" s="98" t="s">
        <v>80</v>
      </c>
      <c r="E418" s="98" t="s">
        <v>140</v>
      </c>
      <c r="F418" s="99">
        <v>3.5</v>
      </c>
      <c r="G418" s="100">
        <v>7581</v>
      </c>
      <c r="H418" s="100">
        <v>26534</v>
      </c>
      <c r="I418" s="100"/>
      <c r="J418" s="101" t="s">
        <v>1790</v>
      </c>
    </row>
    <row r="419" spans="1:10" x14ac:dyDescent="0.3">
      <c r="A419" s="96" t="s">
        <v>487</v>
      </c>
      <c r="B419" s="89" t="s">
        <v>430</v>
      </c>
      <c r="C419" s="97" t="s">
        <v>431</v>
      </c>
      <c r="D419" s="98" t="s">
        <v>80</v>
      </c>
      <c r="E419" s="98" t="s">
        <v>140</v>
      </c>
      <c r="F419" s="99">
        <v>24</v>
      </c>
      <c r="G419" s="100">
        <v>4866</v>
      </c>
      <c r="H419" s="100">
        <v>116784</v>
      </c>
      <c r="I419" s="100"/>
      <c r="J419" s="101" t="s">
        <v>1791</v>
      </c>
    </row>
    <row r="420" spans="1:10" x14ac:dyDescent="0.3">
      <c r="A420" s="96" t="s">
        <v>487</v>
      </c>
      <c r="B420" s="89" t="s">
        <v>253</v>
      </c>
      <c r="C420" s="97" t="s">
        <v>254</v>
      </c>
      <c r="D420" s="98" t="s">
        <v>80</v>
      </c>
      <c r="E420" s="98" t="s">
        <v>140</v>
      </c>
      <c r="F420" s="99">
        <v>2</v>
      </c>
      <c r="G420" s="100">
        <v>3630</v>
      </c>
      <c r="H420" s="100">
        <v>7260</v>
      </c>
      <c r="I420" s="100"/>
      <c r="J420" s="101" t="s">
        <v>1775</v>
      </c>
    </row>
    <row r="421" spans="1:10" x14ac:dyDescent="0.3">
      <c r="A421" s="96" t="s">
        <v>487</v>
      </c>
      <c r="B421" s="89" t="s">
        <v>432</v>
      </c>
      <c r="C421" s="97" t="s">
        <v>433</v>
      </c>
      <c r="D421" s="98" t="s">
        <v>80</v>
      </c>
      <c r="E421" s="98" t="s">
        <v>140</v>
      </c>
      <c r="F421" s="99">
        <v>4</v>
      </c>
      <c r="G421" s="100">
        <v>7123</v>
      </c>
      <c r="H421" s="100">
        <v>28492</v>
      </c>
      <c r="I421" s="100"/>
      <c r="J421" s="101" t="s">
        <v>1792</v>
      </c>
    </row>
    <row r="422" spans="1:10" ht="39.6" x14ac:dyDescent="0.3">
      <c r="A422" s="90" t="s">
        <v>50</v>
      </c>
      <c r="B422" s="91" t="s">
        <v>74</v>
      </c>
      <c r="C422" s="92" t="s">
        <v>489</v>
      </c>
      <c r="D422" s="93" t="s">
        <v>131</v>
      </c>
      <c r="E422" s="93" t="s">
        <v>77</v>
      </c>
      <c r="F422" s="94"/>
      <c r="G422" s="95"/>
      <c r="H422" s="95"/>
      <c r="I422" s="95">
        <v>8042</v>
      </c>
      <c r="J422" s="89"/>
    </row>
    <row r="423" spans="1:10" x14ac:dyDescent="0.3">
      <c r="A423" s="96" t="s">
        <v>50</v>
      </c>
      <c r="B423" s="89" t="s">
        <v>78</v>
      </c>
      <c r="C423" s="97" t="s">
        <v>79</v>
      </c>
      <c r="D423" s="98" t="s">
        <v>80</v>
      </c>
      <c r="E423" s="98" t="s">
        <v>77</v>
      </c>
      <c r="F423" s="99">
        <v>1.05</v>
      </c>
      <c r="G423" s="100">
        <v>4423</v>
      </c>
      <c r="H423" s="100">
        <v>4644</v>
      </c>
      <c r="I423" s="100"/>
      <c r="J423" s="101" t="s">
        <v>1719</v>
      </c>
    </row>
    <row r="424" spans="1:10" x14ac:dyDescent="0.3">
      <c r="A424" s="96" t="s">
        <v>50</v>
      </c>
      <c r="B424" s="89" t="s">
        <v>81</v>
      </c>
      <c r="C424" s="97" t="s">
        <v>82</v>
      </c>
      <c r="D424" s="98" t="s">
        <v>80</v>
      </c>
      <c r="E424" s="98" t="s">
        <v>77</v>
      </c>
      <c r="F424" s="99">
        <v>0.11</v>
      </c>
      <c r="G424" s="100">
        <v>6176</v>
      </c>
      <c r="H424" s="100">
        <v>679</v>
      </c>
      <c r="I424" s="100"/>
      <c r="J424" s="101" t="s">
        <v>1771</v>
      </c>
    </row>
    <row r="425" spans="1:10" x14ac:dyDescent="0.3">
      <c r="A425" s="96" t="s">
        <v>50</v>
      </c>
      <c r="B425" s="89" t="s">
        <v>83</v>
      </c>
      <c r="C425" s="97" t="s">
        <v>84</v>
      </c>
      <c r="D425" s="98" t="s">
        <v>85</v>
      </c>
      <c r="E425" s="98" t="s">
        <v>86</v>
      </c>
      <c r="F425" s="99">
        <v>6.2E-2</v>
      </c>
      <c r="G425" s="100">
        <v>37863</v>
      </c>
      <c r="H425" s="100">
        <v>2348</v>
      </c>
      <c r="I425" s="100"/>
      <c r="J425" s="101" t="s">
        <v>1687</v>
      </c>
    </row>
    <row r="426" spans="1:10" x14ac:dyDescent="0.3">
      <c r="A426" s="96" t="s">
        <v>50</v>
      </c>
      <c r="B426" s="89" t="s">
        <v>87</v>
      </c>
      <c r="C426" s="97" t="s">
        <v>88</v>
      </c>
      <c r="D426" s="98" t="s">
        <v>89</v>
      </c>
      <c r="E426" s="98" t="s">
        <v>90</v>
      </c>
      <c r="F426" s="99">
        <v>0.05</v>
      </c>
      <c r="G426" s="100">
        <v>3623</v>
      </c>
      <c r="H426" s="100">
        <v>181</v>
      </c>
      <c r="I426" s="100"/>
      <c r="J426" s="101" t="s">
        <v>1691</v>
      </c>
    </row>
    <row r="427" spans="1:10" x14ac:dyDescent="0.3">
      <c r="A427" s="96" t="s">
        <v>50</v>
      </c>
      <c r="B427" s="89" t="s">
        <v>91</v>
      </c>
      <c r="C427" s="97" t="s">
        <v>92</v>
      </c>
      <c r="D427" s="98" t="s">
        <v>80</v>
      </c>
      <c r="E427" s="98" t="s">
        <v>90</v>
      </c>
      <c r="F427" s="99">
        <v>0.1</v>
      </c>
      <c r="G427" s="100">
        <v>1897</v>
      </c>
      <c r="H427" s="100">
        <v>190</v>
      </c>
      <c r="I427" s="100"/>
      <c r="J427" s="101" t="s">
        <v>1692</v>
      </c>
    </row>
    <row r="428" spans="1:10" ht="39.6" x14ac:dyDescent="0.3">
      <c r="A428" s="90" t="s">
        <v>490</v>
      </c>
      <c r="B428" s="91" t="s">
        <v>74</v>
      </c>
      <c r="C428" s="92" t="s">
        <v>491</v>
      </c>
      <c r="D428" s="93" t="s">
        <v>131</v>
      </c>
      <c r="E428" s="93" t="s">
        <v>77</v>
      </c>
      <c r="F428" s="94"/>
      <c r="G428" s="95"/>
      <c r="H428" s="95"/>
      <c r="I428" s="95">
        <v>23495</v>
      </c>
      <c r="J428" s="89"/>
    </row>
    <row r="429" spans="1:10" x14ac:dyDescent="0.3">
      <c r="A429" s="96" t="s">
        <v>490</v>
      </c>
      <c r="B429" s="89" t="s">
        <v>459</v>
      </c>
      <c r="C429" s="97" t="s">
        <v>460</v>
      </c>
      <c r="D429" s="98" t="s">
        <v>85</v>
      </c>
      <c r="E429" s="98" t="s">
        <v>86</v>
      </c>
      <c r="F429" s="99">
        <v>0.09</v>
      </c>
      <c r="G429" s="100">
        <v>74500</v>
      </c>
      <c r="H429" s="100">
        <v>6705</v>
      </c>
      <c r="I429" s="100"/>
      <c r="J429" s="101" t="s">
        <v>1793</v>
      </c>
    </row>
    <row r="430" spans="1:10" ht="26.4" x14ac:dyDescent="0.3">
      <c r="A430" s="96" t="s">
        <v>490</v>
      </c>
      <c r="B430" s="89" t="s">
        <v>330</v>
      </c>
      <c r="C430" s="97" t="s">
        <v>331</v>
      </c>
      <c r="D430" s="98" t="s">
        <v>99</v>
      </c>
      <c r="E430" s="98" t="s">
        <v>332</v>
      </c>
      <c r="F430" s="99">
        <v>0.05</v>
      </c>
      <c r="G430" s="100">
        <v>17302</v>
      </c>
      <c r="H430" s="100">
        <v>865</v>
      </c>
      <c r="I430" s="100"/>
      <c r="J430" s="101" t="s">
        <v>1742</v>
      </c>
    </row>
    <row r="431" spans="1:10" x14ac:dyDescent="0.3">
      <c r="A431" s="96" t="s">
        <v>490</v>
      </c>
      <c r="B431" s="89" t="s">
        <v>150</v>
      </c>
      <c r="C431" s="97" t="s">
        <v>151</v>
      </c>
      <c r="D431" s="98" t="s">
        <v>99</v>
      </c>
      <c r="E431" s="98" t="s">
        <v>100</v>
      </c>
      <c r="F431" s="99">
        <v>1.6999999999999999E-3</v>
      </c>
      <c r="G431" s="100">
        <v>187426</v>
      </c>
      <c r="H431" s="100">
        <v>319</v>
      </c>
      <c r="I431" s="100"/>
      <c r="J431" s="101" t="s">
        <v>1705</v>
      </c>
    </row>
    <row r="432" spans="1:10" x14ac:dyDescent="0.3">
      <c r="A432" s="96" t="s">
        <v>490</v>
      </c>
      <c r="B432" s="89" t="s">
        <v>438</v>
      </c>
      <c r="C432" s="97" t="s">
        <v>439</v>
      </c>
      <c r="D432" s="98" t="s">
        <v>99</v>
      </c>
      <c r="E432" s="98" t="s">
        <v>86</v>
      </c>
      <c r="F432" s="99">
        <v>0.01</v>
      </c>
      <c r="G432" s="100">
        <v>46854</v>
      </c>
      <c r="H432" s="100">
        <v>469</v>
      </c>
      <c r="I432" s="100"/>
      <c r="J432" s="101" t="s">
        <v>1783</v>
      </c>
    </row>
    <row r="433" spans="1:10" x14ac:dyDescent="0.3">
      <c r="A433" s="96" t="s">
        <v>490</v>
      </c>
      <c r="B433" s="89" t="s">
        <v>461</v>
      </c>
      <c r="C433" s="97" t="s">
        <v>462</v>
      </c>
      <c r="D433" s="98" t="s">
        <v>99</v>
      </c>
      <c r="E433" s="98" t="s">
        <v>86</v>
      </c>
      <c r="F433" s="99">
        <v>0.01</v>
      </c>
      <c r="G433" s="100">
        <v>65223</v>
      </c>
      <c r="H433" s="100">
        <v>652</v>
      </c>
      <c r="I433" s="100"/>
      <c r="J433" s="101" t="s">
        <v>1794</v>
      </c>
    </row>
    <row r="434" spans="1:10" x14ac:dyDescent="0.3">
      <c r="A434" s="96" t="s">
        <v>490</v>
      </c>
      <c r="B434" s="89" t="s">
        <v>87</v>
      </c>
      <c r="C434" s="97" t="s">
        <v>88</v>
      </c>
      <c r="D434" s="98" t="s">
        <v>89</v>
      </c>
      <c r="E434" s="98" t="s">
        <v>90</v>
      </c>
      <c r="F434" s="99">
        <v>0.09</v>
      </c>
      <c r="G434" s="100">
        <v>3623</v>
      </c>
      <c r="H434" s="100">
        <v>326</v>
      </c>
      <c r="I434" s="100"/>
      <c r="J434" s="101" t="s">
        <v>1691</v>
      </c>
    </row>
    <row r="435" spans="1:10" ht="26.4" x14ac:dyDescent="0.3">
      <c r="A435" s="96" t="s">
        <v>490</v>
      </c>
      <c r="B435" s="89" t="s">
        <v>355</v>
      </c>
      <c r="C435" s="97" t="s">
        <v>356</v>
      </c>
      <c r="D435" s="98" t="s">
        <v>80</v>
      </c>
      <c r="E435" s="98" t="s">
        <v>103</v>
      </c>
      <c r="F435" s="99">
        <v>1.4999999999999999E-2</v>
      </c>
      <c r="G435" s="100">
        <v>140296</v>
      </c>
      <c r="H435" s="100">
        <v>2104</v>
      </c>
      <c r="I435" s="100"/>
      <c r="J435" s="101" t="s">
        <v>1750</v>
      </c>
    </row>
    <row r="436" spans="1:10" x14ac:dyDescent="0.3">
      <c r="A436" s="96" t="s">
        <v>490</v>
      </c>
      <c r="B436" s="89" t="s">
        <v>91</v>
      </c>
      <c r="C436" s="97" t="s">
        <v>92</v>
      </c>
      <c r="D436" s="98" t="s">
        <v>80</v>
      </c>
      <c r="E436" s="98" t="s">
        <v>90</v>
      </c>
      <c r="F436" s="99">
        <v>0.1</v>
      </c>
      <c r="G436" s="100">
        <v>1897</v>
      </c>
      <c r="H436" s="100">
        <v>190</v>
      </c>
      <c r="I436" s="100"/>
      <c r="J436" s="101" t="s">
        <v>1692</v>
      </c>
    </row>
    <row r="437" spans="1:10" ht="26.4" x14ac:dyDescent="0.3">
      <c r="A437" s="96" t="s">
        <v>490</v>
      </c>
      <c r="B437" s="89" t="s">
        <v>465</v>
      </c>
      <c r="C437" s="97" t="s">
        <v>466</v>
      </c>
      <c r="D437" s="98" t="s">
        <v>80</v>
      </c>
      <c r="E437" s="98" t="s">
        <v>77</v>
      </c>
      <c r="F437" s="99">
        <v>0.03</v>
      </c>
      <c r="G437" s="100">
        <v>15364</v>
      </c>
      <c r="H437" s="100">
        <v>461</v>
      </c>
      <c r="I437" s="100"/>
      <c r="J437" s="101" t="s">
        <v>1795</v>
      </c>
    </row>
    <row r="438" spans="1:10" ht="39.6" x14ac:dyDescent="0.3">
      <c r="A438" s="96" t="s">
        <v>490</v>
      </c>
      <c r="B438" s="89" t="s">
        <v>492</v>
      </c>
      <c r="C438" s="97" t="s">
        <v>493</v>
      </c>
      <c r="D438" s="98" t="s">
        <v>80</v>
      </c>
      <c r="E438" s="98" t="s">
        <v>77</v>
      </c>
      <c r="F438" s="99">
        <v>1.05</v>
      </c>
      <c r="G438" s="100">
        <v>10861</v>
      </c>
      <c r="H438" s="100">
        <v>11404</v>
      </c>
      <c r="I438" s="100"/>
      <c r="J438" s="101" t="s">
        <v>1796</v>
      </c>
    </row>
    <row r="439" spans="1:10" ht="26.4" x14ac:dyDescent="0.3">
      <c r="A439" s="90" t="s">
        <v>48</v>
      </c>
      <c r="B439" s="91" t="s">
        <v>74</v>
      </c>
      <c r="C439" s="92" t="s">
        <v>494</v>
      </c>
      <c r="D439" s="93" t="s">
        <v>131</v>
      </c>
      <c r="E439" s="93" t="s">
        <v>93</v>
      </c>
      <c r="F439" s="94"/>
      <c r="G439" s="95"/>
      <c r="H439" s="95"/>
      <c r="I439" s="95">
        <v>1584890</v>
      </c>
      <c r="J439" s="89"/>
    </row>
    <row r="440" spans="1:10" x14ac:dyDescent="0.3">
      <c r="A440" s="96" t="s">
        <v>48</v>
      </c>
      <c r="B440" s="89" t="s">
        <v>108</v>
      </c>
      <c r="C440" s="97" t="s">
        <v>109</v>
      </c>
      <c r="D440" s="98" t="s">
        <v>76</v>
      </c>
      <c r="E440" s="98" t="s">
        <v>93</v>
      </c>
      <c r="F440" s="99">
        <v>1.05</v>
      </c>
      <c r="G440" s="100">
        <v>597780</v>
      </c>
      <c r="H440" s="100">
        <v>627669</v>
      </c>
      <c r="I440" s="100"/>
      <c r="J440" s="89"/>
    </row>
    <row r="441" spans="1:10" x14ac:dyDescent="0.3">
      <c r="A441" s="96" t="s">
        <v>48</v>
      </c>
      <c r="B441" s="89" t="s">
        <v>104</v>
      </c>
      <c r="C441" s="97" t="s">
        <v>105</v>
      </c>
      <c r="D441" s="98" t="s">
        <v>85</v>
      </c>
      <c r="E441" s="98" t="s">
        <v>86</v>
      </c>
      <c r="F441" s="99">
        <v>5</v>
      </c>
      <c r="G441" s="100">
        <v>110673</v>
      </c>
      <c r="H441" s="100">
        <v>553365</v>
      </c>
      <c r="I441" s="100"/>
      <c r="J441" s="101" t="s">
        <v>1715</v>
      </c>
    </row>
    <row r="442" spans="1:10" x14ac:dyDescent="0.3">
      <c r="A442" s="96" t="s">
        <v>48</v>
      </c>
      <c r="B442" s="89" t="s">
        <v>251</v>
      </c>
      <c r="C442" s="97" t="s">
        <v>252</v>
      </c>
      <c r="D442" s="98" t="s">
        <v>99</v>
      </c>
      <c r="E442" s="98" t="s">
        <v>100</v>
      </c>
      <c r="F442" s="99">
        <v>9</v>
      </c>
      <c r="G442" s="100">
        <v>437</v>
      </c>
      <c r="H442" s="100">
        <v>3933</v>
      </c>
      <c r="I442" s="100"/>
      <c r="J442" s="101" t="s">
        <v>1782</v>
      </c>
    </row>
    <row r="443" spans="1:10" x14ac:dyDescent="0.3">
      <c r="A443" s="96" t="s">
        <v>48</v>
      </c>
      <c r="B443" s="89" t="s">
        <v>150</v>
      </c>
      <c r="C443" s="97" t="s">
        <v>151</v>
      </c>
      <c r="D443" s="98" t="s">
        <v>99</v>
      </c>
      <c r="E443" s="98" t="s">
        <v>100</v>
      </c>
      <c r="F443" s="99">
        <v>0.1037</v>
      </c>
      <c r="G443" s="100">
        <v>187426</v>
      </c>
      <c r="H443" s="100">
        <v>19436</v>
      </c>
      <c r="I443" s="100"/>
      <c r="J443" s="101" t="s">
        <v>1705</v>
      </c>
    </row>
    <row r="444" spans="1:10" x14ac:dyDescent="0.3">
      <c r="A444" s="96" t="s">
        <v>48</v>
      </c>
      <c r="B444" s="89" t="s">
        <v>230</v>
      </c>
      <c r="C444" s="97" t="s">
        <v>231</v>
      </c>
      <c r="D444" s="98" t="s">
        <v>99</v>
      </c>
      <c r="E444" s="98" t="s">
        <v>100</v>
      </c>
      <c r="F444" s="99">
        <v>0.04</v>
      </c>
      <c r="G444" s="100">
        <v>66212</v>
      </c>
      <c r="H444" s="100">
        <v>2648</v>
      </c>
      <c r="I444" s="100"/>
      <c r="J444" s="101" t="s">
        <v>1711</v>
      </c>
    </row>
    <row r="445" spans="1:10" x14ac:dyDescent="0.3">
      <c r="A445" s="96" t="s">
        <v>48</v>
      </c>
      <c r="B445" s="89" t="s">
        <v>183</v>
      </c>
      <c r="C445" s="97" t="s">
        <v>184</v>
      </c>
      <c r="D445" s="98" t="s">
        <v>99</v>
      </c>
      <c r="E445" s="98" t="s">
        <v>100</v>
      </c>
      <c r="F445" s="99">
        <v>9</v>
      </c>
      <c r="G445" s="100">
        <v>406</v>
      </c>
      <c r="H445" s="100">
        <v>3654</v>
      </c>
      <c r="I445" s="100"/>
      <c r="J445" s="101" t="s">
        <v>1797</v>
      </c>
    </row>
    <row r="446" spans="1:10" x14ac:dyDescent="0.3">
      <c r="A446" s="96" t="s">
        <v>48</v>
      </c>
      <c r="B446" s="89" t="s">
        <v>436</v>
      </c>
      <c r="C446" s="97" t="s">
        <v>437</v>
      </c>
      <c r="D446" s="98" t="s">
        <v>99</v>
      </c>
      <c r="E446" s="98" t="s">
        <v>100</v>
      </c>
      <c r="F446" s="99">
        <v>9</v>
      </c>
      <c r="G446" s="100">
        <v>239</v>
      </c>
      <c r="H446" s="100">
        <v>2151</v>
      </c>
      <c r="I446" s="100"/>
      <c r="J446" s="101" t="s">
        <v>1785</v>
      </c>
    </row>
    <row r="447" spans="1:10" x14ac:dyDescent="0.3">
      <c r="A447" s="96" t="s">
        <v>48</v>
      </c>
      <c r="B447" s="89" t="s">
        <v>87</v>
      </c>
      <c r="C447" s="97" t="s">
        <v>88</v>
      </c>
      <c r="D447" s="98" t="s">
        <v>89</v>
      </c>
      <c r="E447" s="98" t="s">
        <v>90</v>
      </c>
      <c r="F447" s="99">
        <v>14.24</v>
      </c>
      <c r="G447" s="100">
        <v>3623</v>
      </c>
      <c r="H447" s="100">
        <v>51592</v>
      </c>
      <c r="I447" s="100"/>
      <c r="J447" s="101" t="s">
        <v>1691</v>
      </c>
    </row>
    <row r="448" spans="1:10" x14ac:dyDescent="0.3">
      <c r="A448" s="96" t="s">
        <v>48</v>
      </c>
      <c r="B448" s="89" t="s">
        <v>91</v>
      </c>
      <c r="C448" s="97" t="s">
        <v>92</v>
      </c>
      <c r="D448" s="98" t="s">
        <v>80</v>
      </c>
      <c r="E448" s="98" t="s">
        <v>90</v>
      </c>
      <c r="F448" s="99">
        <v>15.1</v>
      </c>
      <c r="G448" s="100">
        <v>1897</v>
      </c>
      <c r="H448" s="100">
        <v>28645</v>
      </c>
      <c r="I448" s="100"/>
      <c r="J448" s="101" t="s">
        <v>1692</v>
      </c>
    </row>
    <row r="449" spans="1:10" x14ac:dyDescent="0.3">
      <c r="A449" s="96" t="s">
        <v>48</v>
      </c>
      <c r="B449" s="89" t="s">
        <v>81</v>
      </c>
      <c r="C449" s="97" t="s">
        <v>82</v>
      </c>
      <c r="D449" s="98" t="s">
        <v>80</v>
      </c>
      <c r="E449" s="98" t="s">
        <v>77</v>
      </c>
      <c r="F449" s="99">
        <v>0.5</v>
      </c>
      <c r="G449" s="100">
        <v>6176</v>
      </c>
      <c r="H449" s="100">
        <v>3088</v>
      </c>
      <c r="I449" s="100"/>
      <c r="J449" s="101" t="s">
        <v>1771</v>
      </c>
    </row>
    <row r="450" spans="1:10" x14ac:dyDescent="0.3">
      <c r="A450" s="96" t="s">
        <v>48</v>
      </c>
      <c r="B450" s="89" t="s">
        <v>135</v>
      </c>
      <c r="C450" s="97" t="s">
        <v>136</v>
      </c>
      <c r="D450" s="98" t="s">
        <v>80</v>
      </c>
      <c r="E450" s="98" t="s">
        <v>137</v>
      </c>
      <c r="F450" s="99">
        <v>1.5</v>
      </c>
      <c r="G450" s="100">
        <v>5304</v>
      </c>
      <c r="H450" s="100">
        <v>7956</v>
      </c>
      <c r="I450" s="100"/>
      <c r="J450" s="101" t="s">
        <v>1693</v>
      </c>
    </row>
    <row r="451" spans="1:10" x14ac:dyDescent="0.3">
      <c r="A451" s="96" t="s">
        <v>48</v>
      </c>
      <c r="B451" s="89" t="s">
        <v>253</v>
      </c>
      <c r="C451" s="97" t="s">
        <v>254</v>
      </c>
      <c r="D451" s="98" t="s">
        <v>80</v>
      </c>
      <c r="E451" s="98" t="s">
        <v>140</v>
      </c>
      <c r="F451" s="99">
        <v>3.5</v>
      </c>
      <c r="G451" s="100">
        <v>3630</v>
      </c>
      <c r="H451" s="100">
        <v>12705</v>
      </c>
      <c r="I451" s="100"/>
      <c r="J451" s="101" t="s">
        <v>1775</v>
      </c>
    </row>
    <row r="452" spans="1:10" x14ac:dyDescent="0.3">
      <c r="A452" s="96" t="s">
        <v>48</v>
      </c>
      <c r="B452" s="89" t="s">
        <v>445</v>
      </c>
      <c r="C452" s="97" t="s">
        <v>446</v>
      </c>
      <c r="D452" s="98" t="s">
        <v>80</v>
      </c>
      <c r="E452" s="98" t="s">
        <v>90</v>
      </c>
      <c r="F452" s="99">
        <v>11</v>
      </c>
      <c r="G452" s="100">
        <v>24368</v>
      </c>
      <c r="H452" s="100">
        <v>268048</v>
      </c>
      <c r="I452" s="100"/>
      <c r="J452" s="101" t="s">
        <v>1776</v>
      </c>
    </row>
    <row r="453" spans="1:10" ht="26.4" x14ac:dyDescent="0.3">
      <c r="A453" s="90" t="s">
        <v>495</v>
      </c>
      <c r="B453" s="91" t="s">
        <v>74</v>
      </c>
      <c r="C453" s="92" t="s">
        <v>496</v>
      </c>
      <c r="D453" s="93" t="s">
        <v>131</v>
      </c>
      <c r="E453" s="93" t="s">
        <v>132</v>
      </c>
      <c r="F453" s="94"/>
      <c r="G453" s="95"/>
      <c r="H453" s="95"/>
      <c r="I453" s="95">
        <v>6585</v>
      </c>
      <c r="J453" s="89"/>
    </row>
    <row r="454" spans="1:10" x14ac:dyDescent="0.3">
      <c r="A454" s="96" t="s">
        <v>495</v>
      </c>
      <c r="B454" s="89" t="s">
        <v>497</v>
      </c>
      <c r="C454" s="97" t="s">
        <v>194</v>
      </c>
      <c r="D454" s="98" t="s">
        <v>498</v>
      </c>
      <c r="E454" s="98" t="s">
        <v>86</v>
      </c>
      <c r="F454" s="99">
        <v>0.3</v>
      </c>
      <c r="G454" s="100">
        <v>14562</v>
      </c>
      <c r="H454" s="100">
        <v>4369</v>
      </c>
      <c r="I454" s="100"/>
      <c r="J454" s="101" t="s">
        <v>1798</v>
      </c>
    </row>
    <row r="455" spans="1:10" x14ac:dyDescent="0.3">
      <c r="A455" s="96" t="s">
        <v>495</v>
      </c>
      <c r="B455" s="89" t="s">
        <v>87</v>
      </c>
      <c r="C455" s="97" t="s">
        <v>88</v>
      </c>
      <c r="D455" s="98" t="s">
        <v>89</v>
      </c>
      <c r="E455" s="98" t="s">
        <v>90</v>
      </c>
      <c r="F455" s="99">
        <v>0.1</v>
      </c>
      <c r="G455" s="100">
        <v>3623</v>
      </c>
      <c r="H455" s="100">
        <v>362</v>
      </c>
      <c r="I455" s="100"/>
      <c r="J455" s="101" t="s">
        <v>1691</v>
      </c>
    </row>
    <row r="456" spans="1:10" x14ac:dyDescent="0.3">
      <c r="A456" s="96" t="s">
        <v>495</v>
      </c>
      <c r="B456" s="89" t="s">
        <v>91</v>
      </c>
      <c r="C456" s="97" t="s">
        <v>92</v>
      </c>
      <c r="D456" s="98" t="s">
        <v>80</v>
      </c>
      <c r="E456" s="98" t="s">
        <v>90</v>
      </c>
      <c r="F456" s="99">
        <v>0.1</v>
      </c>
      <c r="G456" s="100">
        <v>1897</v>
      </c>
      <c r="H456" s="100">
        <v>190</v>
      </c>
      <c r="I456" s="100"/>
      <c r="J456" s="101" t="s">
        <v>1692</v>
      </c>
    </row>
    <row r="457" spans="1:10" ht="26.4" x14ac:dyDescent="0.3">
      <c r="A457" s="96" t="s">
        <v>495</v>
      </c>
      <c r="B457" s="89" t="s">
        <v>499</v>
      </c>
      <c r="C457" s="97" t="s">
        <v>500</v>
      </c>
      <c r="D457" s="98" t="s">
        <v>80</v>
      </c>
      <c r="E457" s="98" t="s">
        <v>126</v>
      </c>
      <c r="F457" s="99">
        <v>0.02</v>
      </c>
      <c r="G457" s="100">
        <v>83200</v>
      </c>
      <c r="H457" s="100">
        <v>1664</v>
      </c>
      <c r="I457" s="100"/>
      <c r="J457" s="101" t="s">
        <v>1799</v>
      </c>
    </row>
    <row r="458" spans="1:10" ht="26.4" x14ac:dyDescent="0.3">
      <c r="A458" s="90" t="s">
        <v>503</v>
      </c>
      <c r="B458" s="91" t="s">
        <v>74</v>
      </c>
      <c r="C458" s="92" t="s">
        <v>504</v>
      </c>
      <c r="D458" s="93" t="s">
        <v>131</v>
      </c>
      <c r="E458" s="93" t="s">
        <v>132</v>
      </c>
      <c r="F458" s="94"/>
      <c r="G458" s="95"/>
      <c r="H458" s="95"/>
      <c r="I458" s="95">
        <v>83944</v>
      </c>
      <c r="J458" s="89"/>
    </row>
    <row r="459" spans="1:10" x14ac:dyDescent="0.3">
      <c r="A459" s="96" t="s">
        <v>503</v>
      </c>
      <c r="B459" s="89" t="s">
        <v>120</v>
      </c>
      <c r="C459" s="97" t="s">
        <v>121</v>
      </c>
      <c r="D459" s="98" t="s">
        <v>76</v>
      </c>
      <c r="E459" s="98" t="s">
        <v>93</v>
      </c>
      <c r="F459" s="99">
        <v>1.7000000000000001E-2</v>
      </c>
      <c r="G459" s="100">
        <v>458377</v>
      </c>
      <c r="H459" s="100">
        <v>7792</v>
      </c>
      <c r="I459" s="100"/>
      <c r="J459" s="89"/>
    </row>
    <row r="460" spans="1:10" x14ac:dyDescent="0.3">
      <c r="A460" s="96" t="s">
        <v>503</v>
      </c>
      <c r="B460" s="89" t="s">
        <v>83</v>
      </c>
      <c r="C460" s="97" t="s">
        <v>84</v>
      </c>
      <c r="D460" s="98" t="s">
        <v>85</v>
      </c>
      <c r="E460" s="98" t="s">
        <v>86</v>
      </c>
      <c r="F460" s="99">
        <v>1.1000000000000001</v>
      </c>
      <c r="G460" s="100">
        <v>37863</v>
      </c>
      <c r="H460" s="100">
        <v>41649</v>
      </c>
      <c r="I460" s="100"/>
      <c r="J460" s="101" t="s">
        <v>1687</v>
      </c>
    </row>
    <row r="461" spans="1:10" x14ac:dyDescent="0.3">
      <c r="A461" s="96" t="s">
        <v>503</v>
      </c>
      <c r="B461" s="89" t="s">
        <v>150</v>
      </c>
      <c r="C461" s="97" t="s">
        <v>151</v>
      </c>
      <c r="D461" s="98" t="s">
        <v>99</v>
      </c>
      <c r="E461" s="98" t="s">
        <v>100</v>
      </c>
      <c r="F461" s="99">
        <v>4.1999999999999997E-3</v>
      </c>
      <c r="G461" s="100">
        <v>187426</v>
      </c>
      <c r="H461" s="100">
        <v>787</v>
      </c>
      <c r="I461" s="100"/>
      <c r="J461" s="101" t="s">
        <v>1705</v>
      </c>
    </row>
    <row r="462" spans="1:10" x14ac:dyDescent="0.3">
      <c r="A462" s="96" t="s">
        <v>503</v>
      </c>
      <c r="B462" s="89" t="s">
        <v>87</v>
      </c>
      <c r="C462" s="97" t="s">
        <v>88</v>
      </c>
      <c r="D462" s="98" t="s">
        <v>89</v>
      </c>
      <c r="E462" s="98" t="s">
        <v>90</v>
      </c>
      <c r="F462" s="99">
        <v>0.1</v>
      </c>
      <c r="G462" s="100">
        <v>3623</v>
      </c>
      <c r="H462" s="100">
        <v>362</v>
      </c>
      <c r="I462" s="100"/>
      <c r="J462" s="101" t="s">
        <v>1691</v>
      </c>
    </row>
    <row r="463" spans="1:10" x14ac:dyDescent="0.3">
      <c r="A463" s="96" t="s">
        <v>503</v>
      </c>
      <c r="B463" s="89" t="s">
        <v>91</v>
      </c>
      <c r="C463" s="97" t="s">
        <v>92</v>
      </c>
      <c r="D463" s="98" t="s">
        <v>80</v>
      </c>
      <c r="E463" s="98" t="s">
        <v>90</v>
      </c>
      <c r="F463" s="99">
        <v>1.1000000000000001</v>
      </c>
      <c r="G463" s="100">
        <v>1897</v>
      </c>
      <c r="H463" s="100">
        <v>2087</v>
      </c>
      <c r="I463" s="100"/>
      <c r="J463" s="101" t="s">
        <v>1692</v>
      </c>
    </row>
    <row r="464" spans="1:10" ht="26.4" x14ac:dyDescent="0.3">
      <c r="A464" s="96" t="s">
        <v>503</v>
      </c>
      <c r="B464" s="89" t="s">
        <v>505</v>
      </c>
      <c r="C464" s="97" t="s">
        <v>506</v>
      </c>
      <c r="D464" s="98" t="s">
        <v>80</v>
      </c>
      <c r="E464" s="98" t="s">
        <v>90</v>
      </c>
      <c r="F464" s="99">
        <v>12.914999999999999</v>
      </c>
      <c r="G464" s="100">
        <v>2421</v>
      </c>
      <c r="H464" s="100">
        <v>31267</v>
      </c>
      <c r="I464" s="100"/>
      <c r="J464" s="101" t="s">
        <v>1800</v>
      </c>
    </row>
    <row r="465" spans="1:10" ht="39.6" x14ac:dyDescent="0.3">
      <c r="A465" s="90" t="s">
        <v>553</v>
      </c>
      <c r="B465" s="91" t="s">
        <v>74</v>
      </c>
      <c r="C465" s="92" t="s">
        <v>554</v>
      </c>
      <c r="D465" s="93" t="s">
        <v>131</v>
      </c>
      <c r="E465" s="93" t="s">
        <v>90</v>
      </c>
      <c r="F465" s="94"/>
      <c r="G465" s="95"/>
      <c r="H465" s="95"/>
      <c r="I465" s="95">
        <v>12637</v>
      </c>
      <c r="J465" s="89"/>
    </row>
    <row r="466" spans="1:10" x14ac:dyDescent="0.3">
      <c r="A466" s="96" t="s">
        <v>553</v>
      </c>
      <c r="B466" s="89" t="s">
        <v>193</v>
      </c>
      <c r="C466" s="97" t="s">
        <v>194</v>
      </c>
      <c r="D466" s="98" t="s">
        <v>85</v>
      </c>
      <c r="E466" s="98" t="s">
        <v>86</v>
      </c>
      <c r="F466" s="99">
        <v>0.3</v>
      </c>
      <c r="G466" s="100">
        <v>14562</v>
      </c>
      <c r="H466" s="100">
        <v>4369</v>
      </c>
      <c r="I466" s="100"/>
      <c r="J466" s="101" t="s">
        <v>1801</v>
      </c>
    </row>
    <row r="467" spans="1:10" x14ac:dyDescent="0.3">
      <c r="A467" s="96" t="s">
        <v>553</v>
      </c>
      <c r="B467" s="89" t="s">
        <v>150</v>
      </c>
      <c r="C467" s="97" t="s">
        <v>151</v>
      </c>
      <c r="D467" s="98" t="s">
        <v>99</v>
      </c>
      <c r="E467" s="98" t="s">
        <v>100</v>
      </c>
      <c r="F467" s="99">
        <v>8.0000000000000004E-4</v>
      </c>
      <c r="G467" s="100">
        <v>187426</v>
      </c>
      <c r="H467" s="100">
        <v>150</v>
      </c>
      <c r="I467" s="100"/>
      <c r="J467" s="101" t="s">
        <v>1705</v>
      </c>
    </row>
    <row r="468" spans="1:10" x14ac:dyDescent="0.3">
      <c r="A468" s="96" t="s">
        <v>553</v>
      </c>
      <c r="B468" s="89" t="s">
        <v>535</v>
      </c>
      <c r="C468" s="97" t="s">
        <v>536</v>
      </c>
      <c r="D468" s="98" t="s">
        <v>99</v>
      </c>
      <c r="E468" s="98" t="s">
        <v>86</v>
      </c>
      <c r="F468" s="99">
        <v>0.08</v>
      </c>
      <c r="G468" s="100">
        <v>10192</v>
      </c>
      <c r="H468" s="100">
        <v>815</v>
      </c>
      <c r="I468" s="100"/>
      <c r="J468" s="101" t="s">
        <v>1802</v>
      </c>
    </row>
    <row r="469" spans="1:10" x14ac:dyDescent="0.3">
      <c r="A469" s="96" t="s">
        <v>553</v>
      </c>
      <c r="B469" s="89" t="s">
        <v>87</v>
      </c>
      <c r="C469" s="97" t="s">
        <v>88</v>
      </c>
      <c r="D469" s="98" t="s">
        <v>89</v>
      </c>
      <c r="E469" s="98" t="s">
        <v>90</v>
      </c>
      <c r="F469" s="99">
        <v>0.01</v>
      </c>
      <c r="G469" s="100">
        <v>3623</v>
      </c>
      <c r="H469" s="100">
        <v>36</v>
      </c>
      <c r="I469" s="100"/>
      <c r="J469" s="101" t="s">
        <v>1691</v>
      </c>
    </row>
    <row r="470" spans="1:10" x14ac:dyDescent="0.3">
      <c r="A470" s="96" t="s">
        <v>553</v>
      </c>
      <c r="B470" s="89" t="s">
        <v>91</v>
      </c>
      <c r="C470" s="97" t="s">
        <v>92</v>
      </c>
      <c r="D470" s="98" t="s">
        <v>80</v>
      </c>
      <c r="E470" s="98" t="s">
        <v>90</v>
      </c>
      <c r="F470" s="99">
        <v>0.01</v>
      </c>
      <c r="G470" s="100">
        <v>1897</v>
      </c>
      <c r="H470" s="100">
        <v>19</v>
      </c>
      <c r="I470" s="100"/>
      <c r="J470" s="101" t="s">
        <v>1692</v>
      </c>
    </row>
    <row r="471" spans="1:10" x14ac:dyDescent="0.3">
      <c r="A471" s="96" t="s">
        <v>553</v>
      </c>
      <c r="B471" s="89" t="s">
        <v>511</v>
      </c>
      <c r="C471" s="97" t="s">
        <v>512</v>
      </c>
      <c r="D471" s="98" t="s">
        <v>80</v>
      </c>
      <c r="E471" s="98" t="s">
        <v>90</v>
      </c>
      <c r="F471" s="99">
        <v>5.0000000000000001E-4</v>
      </c>
      <c r="G471" s="100">
        <v>594640</v>
      </c>
      <c r="H471" s="100">
        <v>297</v>
      </c>
      <c r="I471" s="100"/>
      <c r="J471" s="101" t="s">
        <v>1803</v>
      </c>
    </row>
    <row r="472" spans="1:10" x14ac:dyDescent="0.3">
      <c r="A472" s="96" t="s">
        <v>553</v>
      </c>
      <c r="B472" s="89" t="s">
        <v>537</v>
      </c>
      <c r="C472" s="97" t="s">
        <v>538</v>
      </c>
      <c r="D472" s="98" t="s">
        <v>80</v>
      </c>
      <c r="E472" s="98" t="s">
        <v>90</v>
      </c>
      <c r="F472" s="99">
        <v>0.06</v>
      </c>
      <c r="G472" s="100">
        <v>103896</v>
      </c>
      <c r="H472" s="100">
        <v>6234</v>
      </c>
      <c r="I472" s="100"/>
      <c r="J472" s="101" t="s">
        <v>1804</v>
      </c>
    </row>
    <row r="473" spans="1:10" x14ac:dyDescent="0.3">
      <c r="A473" s="96" t="s">
        <v>553</v>
      </c>
      <c r="B473" s="89" t="s">
        <v>539</v>
      </c>
      <c r="C473" s="97" t="s">
        <v>540</v>
      </c>
      <c r="D473" s="98" t="s">
        <v>80</v>
      </c>
      <c r="E473" s="98" t="s">
        <v>90</v>
      </c>
      <c r="F473" s="99">
        <v>8.9999999999999998E-4</v>
      </c>
      <c r="G473" s="100">
        <v>796526</v>
      </c>
      <c r="H473" s="100">
        <v>717</v>
      </c>
      <c r="I473" s="100"/>
      <c r="J473" s="101" t="s">
        <v>1805</v>
      </c>
    </row>
    <row r="474" spans="1:10" ht="26.4" x14ac:dyDescent="0.3">
      <c r="A474" s="90" t="s">
        <v>555</v>
      </c>
      <c r="B474" s="91" t="s">
        <v>74</v>
      </c>
      <c r="C474" s="92" t="s">
        <v>556</v>
      </c>
      <c r="D474" s="93" t="s">
        <v>131</v>
      </c>
      <c r="E474" s="93" t="s">
        <v>90</v>
      </c>
      <c r="F474" s="94"/>
      <c r="G474" s="95"/>
      <c r="H474" s="95"/>
      <c r="I474" s="95">
        <v>148709</v>
      </c>
      <c r="J474" s="89"/>
    </row>
    <row r="475" spans="1:10" ht="26.4" x14ac:dyDescent="0.3">
      <c r="A475" s="96" t="s">
        <v>555</v>
      </c>
      <c r="B475" s="89" t="s">
        <v>244</v>
      </c>
      <c r="C475" s="97" t="s">
        <v>245</v>
      </c>
      <c r="D475" s="98" t="s">
        <v>85</v>
      </c>
      <c r="E475" s="98" t="s">
        <v>86</v>
      </c>
      <c r="F475" s="99">
        <v>1.02</v>
      </c>
      <c r="G475" s="100">
        <v>41652</v>
      </c>
      <c r="H475" s="100">
        <v>42485</v>
      </c>
      <c r="I475" s="100"/>
      <c r="J475" s="101" t="s">
        <v>1759</v>
      </c>
    </row>
    <row r="476" spans="1:10" x14ac:dyDescent="0.3">
      <c r="A476" s="96" t="s">
        <v>555</v>
      </c>
      <c r="B476" s="89" t="s">
        <v>150</v>
      </c>
      <c r="C476" s="97" t="s">
        <v>151</v>
      </c>
      <c r="D476" s="98" t="s">
        <v>99</v>
      </c>
      <c r="E476" s="98" t="s">
        <v>100</v>
      </c>
      <c r="F476" s="99">
        <v>6.7000000000000002E-3</v>
      </c>
      <c r="G476" s="100">
        <v>187426</v>
      </c>
      <c r="H476" s="100">
        <v>1256</v>
      </c>
      <c r="I476" s="100"/>
      <c r="J476" s="101" t="s">
        <v>1705</v>
      </c>
    </row>
    <row r="477" spans="1:10" x14ac:dyDescent="0.3">
      <c r="A477" s="96" t="s">
        <v>555</v>
      </c>
      <c r="B477" s="89" t="s">
        <v>87</v>
      </c>
      <c r="C477" s="97" t="s">
        <v>88</v>
      </c>
      <c r="D477" s="98" t="s">
        <v>89</v>
      </c>
      <c r="E477" s="98" t="s">
        <v>90</v>
      </c>
      <c r="F477" s="99">
        <v>0.3</v>
      </c>
      <c r="G477" s="100">
        <v>3623</v>
      </c>
      <c r="H477" s="100">
        <v>1087</v>
      </c>
      <c r="I477" s="100"/>
      <c r="J477" s="101" t="s">
        <v>1691</v>
      </c>
    </row>
    <row r="478" spans="1:10" x14ac:dyDescent="0.3">
      <c r="A478" s="96" t="s">
        <v>555</v>
      </c>
      <c r="B478" s="89" t="s">
        <v>91</v>
      </c>
      <c r="C478" s="97" t="s">
        <v>92</v>
      </c>
      <c r="D478" s="98" t="s">
        <v>80</v>
      </c>
      <c r="E478" s="98" t="s">
        <v>90</v>
      </c>
      <c r="F478" s="99">
        <v>1.1000000000000001</v>
      </c>
      <c r="G478" s="100">
        <v>1897</v>
      </c>
      <c r="H478" s="100">
        <v>2087</v>
      </c>
      <c r="I478" s="100"/>
      <c r="J478" s="101" t="s">
        <v>1692</v>
      </c>
    </row>
    <row r="479" spans="1:10" x14ac:dyDescent="0.3">
      <c r="A479" s="96" t="s">
        <v>555</v>
      </c>
      <c r="B479" s="89" t="s">
        <v>557</v>
      </c>
      <c r="C479" s="97" t="s">
        <v>558</v>
      </c>
      <c r="D479" s="98" t="s">
        <v>80</v>
      </c>
      <c r="E479" s="98" t="s">
        <v>90</v>
      </c>
      <c r="F479" s="99">
        <v>2</v>
      </c>
      <c r="G479" s="100">
        <v>595</v>
      </c>
      <c r="H479" s="100">
        <v>1190</v>
      </c>
      <c r="I479" s="100"/>
      <c r="J479" s="101" t="s">
        <v>1806</v>
      </c>
    </row>
    <row r="480" spans="1:10" x14ac:dyDescent="0.3">
      <c r="A480" s="96" t="s">
        <v>555</v>
      </c>
      <c r="B480" s="89" t="s">
        <v>559</v>
      </c>
      <c r="C480" s="97" t="s">
        <v>560</v>
      </c>
      <c r="D480" s="98" t="s">
        <v>80</v>
      </c>
      <c r="E480" s="98" t="s">
        <v>90</v>
      </c>
      <c r="F480" s="99">
        <v>0.05</v>
      </c>
      <c r="G480" s="100">
        <v>1330</v>
      </c>
      <c r="H480" s="100">
        <v>67</v>
      </c>
      <c r="I480" s="100"/>
      <c r="J480" s="101" t="s">
        <v>1807</v>
      </c>
    </row>
    <row r="481" spans="1:10" ht="26.4" x14ac:dyDescent="0.3">
      <c r="A481" s="96" t="s">
        <v>555</v>
      </c>
      <c r="B481" s="89" t="s">
        <v>561</v>
      </c>
      <c r="C481" s="97" t="s">
        <v>562</v>
      </c>
      <c r="D481" s="98" t="s">
        <v>80</v>
      </c>
      <c r="E481" s="98" t="s">
        <v>90</v>
      </c>
      <c r="F481" s="99">
        <v>1</v>
      </c>
      <c r="G481" s="100">
        <v>92456</v>
      </c>
      <c r="H481" s="100">
        <v>92456</v>
      </c>
      <c r="I481" s="100"/>
      <c r="J481" s="101" t="s">
        <v>1808</v>
      </c>
    </row>
    <row r="482" spans="1:10" x14ac:dyDescent="0.3">
      <c r="A482" s="96" t="s">
        <v>555</v>
      </c>
      <c r="B482" s="89" t="s">
        <v>563</v>
      </c>
      <c r="C482" s="97" t="s">
        <v>564</v>
      </c>
      <c r="D482" s="98" t="s">
        <v>80</v>
      </c>
      <c r="E482" s="98" t="s">
        <v>90</v>
      </c>
      <c r="F482" s="99">
        <v>1</v>
      </c>
      <c r="G482" s="100">
        <v>8081</v>
      </c>
      <c r="H482" s="100">
        <v>8081</v>
      </c>
      <c r="I482" s="100"/>
      <c r="J482" s="101" t="s">
        <v>1809</v>
      </c>
    </row>
    <row r="483" spans="1:10" ht="26.4" x14ac:dyDescent="0.3">
      <c r="A483" s="90" t="s">
        <v>569</v>
      </c>
      <c r="B483" s="91" t="s">
        <v>74</v>
      </c>
      <c r="C483" s="92" t="s">
        <v>570</v>
      </c>
      <c r="D483" s="93" t="s">
        <v>131</v>
      </c>
      <c r="E483" s="93" t="s">
        <v>90</v>
      </c>
      <c r="F483" s="94"/>
      <c r="G483" s="95"/>
      <c r="H483" s="95"/>
      <c r="I483" s="95">
        <v>113703</v>
      </c>
      <c r="J483" s="89"/>
    </row>
    <row r="484" spans="1:10" ht="26.4" x14ac:dyDescent="0.3">
      <c r="A484" s="96" t="s">
        <v>569</v>
      </c>
      <c r="B484" s="89" t="s">
        <v>244</v>
      </c>
      <c r="C484" s="97" t="s">
        <v>245</v>
      </c>
      <c r="D484" s="98" t="s">
        <v>85</v>
      </c>
      <c r="E484" s="98" t="s">
        <v>86</v>
      </c>
      <c r="F484" s="99">
        <v>1.02</v>
      </c>
      <c r="G484" s="100">
        <v>41652</v>
      </c>
      <c r="H484" s="100">
        <v>42485</v>
      </c>
      <c r="I484" s="100"/>
      <c r="J484" s="101" t="s">
        <v>1759</v>
      </c>
    </row>
    <row r="485" spans="1:10" x14ac:dyDescent="0.3">
      <c r="A485" s="96" t="s">
        <v>569</v>
      </c>
      <c r="B485" s="89" t="s">
        <v>150</v>
      </c>
      <c r="C485" s="97" t="s">
        <v>151</v>
      </c>
      <c r="D485" s="98" t="s">
        <v>99</v>
      </c>
      <c r="E485" s="98" t="s">
        <v>100</v>
      </c>
      <c r="F485" s="99">
        <v>1.52E-2</v>
      </c>
      <c r="G485" s="100">
        <v>187426</v>
      </c>
      <c r="H485" s="100">
        <v>2849</v>
      </c>
      <c r="I485" s="100"/>
      <c r="J485" s="101" t="s">
        <v>1705</v>
      </c>
    </row>
    <row r="486" spans="1:10" x14ac:dyDescent="0.3">
      <c r="A486" s="96" t="s">
        <v>569</v>
      </c>
      <c r="B486" s="89" t="s">
        <v>87</v>
      </c>
      <c r="C486" s="97" t="s">
        <v>88</v>
      </c>
      <c r="D486" s="98" t="s">
        <v>89</v>
      </c>
      <c r="E486" s="98" t="s">
        <v>90</v>
      </c>
      <c r="F486" s="99">
        <v>0.15</v>
      </c>
      <c r="G486" s="100">
        <v>3623</v>
      </c>
      <c r="H486" s="100">
        <v>543</v>
      </c>
      <c r="I486" s="100"/>
      <c r="J486" s="101" t="s">
        <v>1691</v>
      </c>
    </row>
    <row r="487" spans="1:10" x14ac:dyDescent="0.3">
      <c r="A487" s="96" t="s">
        <v>569</v>
      </c>
      <c r="B487" s="89" t="s">
        <v>91</v>
      </c>
      <c r="C487" s="97" t="s">
        <v>92</v>
      </c>
      <c r="D487" s="98" t="s">
        <v>80</v>
      </c>
      <c r="E487" s="98" t="s">
        <v>90</v>
      </c>
      <c r="F487" s="99">
        <v>2.6</v>
      </c>
      <c r="G487" s="100">
        <v>1897</v>
      </c>
      <c r="H487" s="100">
        <v>4932</v>
      </c>
      <c r="I487" s="100"/>
      <c r="J487" s="101" t="s">
        <v>1692</v>
      </c>
    </row>
    <row r="488" spans="1:10" x14ac:dyDescent="0.3">
      <c r="A488" s="96" t="s">
        <v>569</v>
      </c>
      <c r="B488" s="89" t="s">
        <v>571</v>
      </c>
      <c r="C488" s="97" t="s">
        <v>572</v>
      </c>
      <c r="D488" s="98" t="s">
        <v>80</v>
      </c>
      <c r="E488" s="98" t="s">
        <v>90</v>
      </c>
      <c r="F488" s="99">
        <v>1</v>
      </c>
      <c r="G488" s="100">
        <v>51896</v>
      </c>
      <c r="H488" s="100">
        <v>51896</v>
      </c>
      <c r="I488" s="100"/>
      <c r="J488" s="101" t="s">
        <v>1810</v>
      </c>
    </row>
    <row r="489" spans="1:10" x14ac:dyDescent="0.3">
      <c r="A489" s="96" t="s">
        <v>569</v>
      </c>
      <c r="B489" s="89" t="s">
        <v>559</v>
      </c>
      <c r="C489" s="97" t="s">
        <v>560</v>
      </c>
      <c r="D489" s="98" t="s">
        <v>80</v>
      </c>
      <c r="E489" s="98" t="s">
        <v>90</v>
      </c>
      <c r="F489" s="99">
        <v>0.05</v>
      </c>
      <c r="G489" s="100">
        <v>1330</v>
      </c>
      <c r="H489" s="100">
        <v>67</v>
      </c>
      <c r="I489" s="100"/>
      <c r="J489" s="101" t="s">
        <v>1807</v>
      </c>
    </row>
    <row r="490" spans="1:10" x14ac:dyDescent="0.3">
      <c r="A490" s="96" t="s">
        <v>569</v>
      </c>
      <c r="B490" s="89" t="s">
        <v>567</v>
      </c>
      <c r="C490" s="97" t="s">
        <v>568</v>
      </c>
      <c r="D490" s="98" t="s">
        <v>80</v>
      </c>
      <c r="E490" s="98" t="s">
        <v>90</v>
      </c>
      <c r="F490" s="99">
        <v>1</v>
      </c>
      <c r="G490" s="100">
        <v>10931</v>
      </c>
      <c r="H490" s="100">
        <v>10931</v>
      </c>
      <c r="I490" s="100"/>
      <c r="J490" s="101" t="s">
        <v>1811</v>
      </c>
    </row>
    <row r="491" spans="1:10" ht="26.4" x14ac:dyDescent="0.3">
      <c r="A491" s="90" t="s">
        <v>573</v>
      </c>
      <c r="B491" s="91" t="s">
        <v>74</v>
      </c>
      <c r="C491" s="92" t="s">
        <v>574</v>
      </c>
      <c r="D491" s="93" t="s">
        <v>131</v>
      </c>
      <c r="E491" s="93" t="s">
        <v>90</v>
      </c>
      <c r="F491" s="94"/>
      <c r="G491" s="95"/>
      <c r="H491" s="95"/>
      <c r="I491" s="95">
        <v>71130</v>
      </c>
      <c r="J491" s="89"/>
    </row>
    <row r="492" spans="1:10" ht="26.4" x14ac:dyDescent="0.3">
      <c r="A492" s="96" t="s">
        <v>573</v>
      </c>
      <c r="B492" s="89" t="s">
        <v>244</v>
      </c>
      <c r="C492" s="97" t="s">
        <v>245</v>
      </c>
      <c r="D492" s="98" t="s">
        <v>85</v>
      </c>
      <c r="E492" s="98" t="s">
        <v>86</v>
      </c>
      <c r="F492" s="99">
        <v>1.2</v>
      </c>
      <c r="G492" s="100">
        <v>41652</v>
      </c>
      <c r="H492" s="100">
        <v>49982</v>
      </c>
      <c r="I492" s="100"/>
      <c r="J492" s="101" t="s">
        <v>1759</v>
      </c>
    </row>
    <row r="493" spans="1:10" x14ac:dyDescent="0.3">
      <c r="A493" s="96" t="s">
        <v>573</v>
      </c>
      <c r="B493" s="89" t="s">
        <v>150</v>
      </c>
      <c r="C493" s="97" t="s">
        <v>151</v>
      </c>
      <c r="D493" s="98" t="s">
        <v>99</v>
      </c>
      <c r="E493" s="98" t="s">
        <v>100</v>
      </c>
      <c r="F493" s="99">
        <v>5.0217238107392757E-3</v>
      </c>
      <c r="G493" s="100">
        <v>187426</v>
      </c>
      <c r="H493" s="100">
        <v>941</v>
      </c>
      <c r="I493" s="100"/>
      <c r="J493" s="101" t="s">
        <v>1705</v>
      </c>
    </row>
    <row r="494" spans="1:10" x14ac:dyDescent="0.3">
      <c r="A494" s="96" t="s">
        <v>573</v>
      </c>
      <c r="B494" s="89" t="s">
        <v>87</v>
      </c>
      <c r="C494" s="97" t="s">
        <v>88</v>
      </c>
      <c r="D494" s="98" t="s">
        <v>89</v>
      </c>
      <c r="E494" s="98" t="s">
        <v>90</v>
      </c>
      <c r="F494" s="99">
        <v>0.3</v>
      </c>
      <c r="G494" s="100">
        <v>3623</v>
      </c>
      <c r="H494" s="100">
        <v>1087</v>
      </c>
      <c r="I494" s="100"/>
      <c r="J494" s="101" t="s">
        <v>1691</v>
      </c>
    </row>
    <row r="495" spans="1:10" x14ac:dyDescent="0.3">
      <c r="A495" s="96" t="s">
        <v>573</v>
      </c>
      <c r="B495" s="89" t="s">
        <v>91</v>
      </c>
      <c r="C495" s="97" t="s">
        <v>92</v>
      </c>
      <c r="D495" s="98" t="s">
        <v>80</v>
      </c>
      <c r="E495" s="98" t="s">
        <v>90</v>
      </c>
      <c r="F495" s="99">
        <v>1</v>
      </c>
      <c r="G495" s="100">
        <v>1897</v>
      </c>
      <c r="H495" s="100">
        <v>1897</v>
      </c>
      <c r="I495" s="100"/>
      <c r="J495" s="101" t="s">
        <v>1692</v>
      </c>
    </row>
    <row r="496" spans="1:10" x14ac:dyDescent="0.3">
      <c r="A496" s="96" t="s">
        <v>573</v>
      </c>
      <c r="B496" s="89" t="s">
        <v>575</v>
      </c>
      <c r="C496" s="97" t="s">
        <v>576</v>
      </c>
      <c r="D496" s="98" t="s">
        <v>80</v>
      </c>
      <c r="E496" s="98" t="s">
        <v>90</v>
      </c>
      <c r="F496" s="99">
        <v>3</v>
      </c>
      <c r="G496" s="100">
        <v>1900</v>
      </c>
      <c r="H496" s="100">
        <v>5700</v>
      </c>
      <c r="I496" s="100"/>
      <c r="J496" s="101" t="s">
        <v>1812</v>
      </c>
    </row>
    <row r="497" spans="1:10" x14ac:dyDescent="0.3">
      <c r="A497" s="96" t="s">
        <v>573</v>
      </c>
      <c r="B497" s="89" t="s">
        <v>276</v>
      </c>
      <c r="C497" s="97" t="s">
        <v>277</v>
      </c>
      <c r="D497" s="98" t="s">
        <v>80</v>
      </c>
      <c r="E497" s="98" t="s">
        <v>90</v>
      </c>
      <c r="F497" s="99">
        <v>0.05</v>
      </c>
      <c r="G497" s="100">
        <v>64889</v>
      </c>
      <c r="H497" s="100">
        <v>3244</v>
      </c>
      <c r="I497" s="100"/>
      <c r="J497" s="101" t="s">
        <v>1727</v>
      </c>
    </row>
    <row r="498" spans="1:10" x14ac:dyDescent="0.3">
      <c r="A498" s="96" t="s">
        <v>573</v>
      </c>
      <c r="B498" s="89" t="s">
        <v>278</v>
      </c>
      <c r="C498" s="97" t="s">
        <v>279</v>
      </c>
      <c r="D498" s="98" t="s">
        <v>80</v>
      </c>
      <c r="E498" s="98" t="s">
        <v>90</v>
      </c>
      <c r="F498" s="99">
        <v>0.03</v>
      </c>
      <c r="G498" s="100">
        <v>134508</v>
      </c>
      <c r="H498" s="100">
        <v>4035</v>
      </c>
      <c r="I498" s="100"/>
      <c r="J498" s="101" t="s">
        <v>1728</v>
      </c>
    </row>
    <row r="499" spans="1:10" x14ac:dyDescent="0.3">
      <c r="A499" s="96" t="s">
        <v>573</v>
      </c>
      <c r="B499" s="89" t="s">
        <v>577</v>
      </c>
      <c r="C499" s="97" t="s">
        <v>578</v>
      </c>
      <c r="D499" s="98" t="s">
        <v>80</v>
      </c>
      <c r="E499" s="98" t="s">
        <v>90</v>
      </c>
      <c r="F499" s="99">
        <v>1</v>
      </c>
      <c r="G499" s="100">
        <v>624</v>
      </c>
      <c r="H499" s="100">
        <v>624</v>
      </c>
      <c r="I499" s="100"/>
      <c r="J499" s="101" t="s">
        <v>1813</v>
      </c>
    </row>
    <row r="500" spans="1:10" x14ac:dyDescent="0.3">
      <c r="A500" s="96" t="s">
        <v>573</v>
      </c>
      <c r="B500" s="89" t="s">
        <v>579</v>
      </c>
      <c r="C500" s="97" t="s">
        <v>580</v>
      </c>
      <c r="D500" s="98" t="s">
        <v>80</v>
      </c>
      <c r="E500" s="98" t="s">
        <v>140</v>
      </c>
      <c r="F500" s="99">
        <v>1.5</v>
      </c>
      <c r="G500" s="100">
        <v>2413</v>
      </c>
      <c r="H500" s="100">
        <v>3620</v>
      </c>
      <c r="I500" s="100"/>
      <c r="J500" s="101" t="s">
        <v>1814</v>
      </c>
    </row>
    <row r="501" spans="1:10" ht="39.6" x14ac:dyDescent="0.3">
      <c r="A501" s="90" t="s">
        <v>583</v>
      </c>
      <c r="B501" s="91" t="s">
        <v>74</v>
      </c>
      <c r="C501" s="92" t="s">
        <v>584</v>
      </c>
      <c r="D501" s="93" t="s">
        <v>131</v>
      </c>
      <c r="E501" s="93" t="s">
        <v>168</v>
      </c>
      <c r="F501" s="94"/>
      <c r="G501" s="95"/>
      <c r="H501" s="95"/>
      <c r="I501" s="95">
        <v>17755</v>
      </c>
      <c r="J501" s="89"/>
    </row>
    <row r="502" spans="1:10" ht="26.4" x14ac:dyDescent="0.3">
      <c r="A502" s="96" t="s">
        <v>583</v>
      </c>
      <c r="B502" s="89" t="s">
        <v>244</v>
      </c>
      <c r="C502" s="97" t="s">
        <v>245</v>
      </c>
      <c r="D502" s="98" t="s">
        <v>85</v>
      </c>
      <c r="E502" s="98" t="s">
        <v>86</v>
      </c>
      <c r="F502" s="99">
        <v>0.22</v>
      </c>
      <c r="G502" s="100">
        <v>41652</v>
      </c>
      <c r="H502" s="100">
        <v>9163</v>
      </c>
      <c r="I502" s="100"/>
      <c r="J502" s="101" t="s">
        <v>1759</v>
      </c>
    </row>
    <row r="503" spans="1:10" x14ac:dyDescent="0.3">
      <c r="A503" s="96" t="s">
        <v>583</v>
      </c>
      <c r="B503" s="89" t="s">
        <v>150</v>
      </c>
      <c r="C503" s="97" t="s">
        <v>151</v>
      </c>
      <c r="D503" s="98" t="s">
        <v>99</v>
      </c>
      <c r="E503" s="98" t="s">
        <v>100</v>
      </c>
      <c r="F503" s="99">
        <v>1E-3</v>
      </c>
      <c r="G503" s="100">
        <v>187426</v>
      </c>
      <c r="H503" s="100">
        <v>187</v>
      </c>
      <c r="I503" s="100"/>
      <c r="J503" s="101" t="s">
        <v>1705</v>
      </c>
    </row>
    <row r="504" spans="1:10" x14ac:dyDescent="0.3">
      <c r="A504" s="96" t="s">
        <v>583</v>
      </c>
      <c r="B504" s="89" t="s">
        <v>87</v>
      </c>
      <c r="C504" s="97" t="s">
        <v>88</v>
      </c>
      <c r="D504" s="98" t="s">
        <v>89</v>
      </c>
      <c r="E504" s="98" t="s">
        <v>90</v>
      </c>
      <c r="F504" s="99">
        <v>0.2</v>
      </c>
      <c r="G504" s="100">
        <v>3623</v>
      </c>
      <c r="H504" s="100">
        <v>725</v>
      </c>
      <c r="I504" s="100"/>
      <c r="J504" s="101" t="s">
        <v>1691</v>
      </c>
    </row>
    <row r="505" spans="1:10" x14ac:dyDescent="0.3">
      <c r="A505" s="96" t="s">
        <v>583</v>
      </c>
      <c r="B505" s="89" t="s">
        <v>91</v>
      </c>
      <c r="C505" s="97" t="s">
        <v>92</v>
      </c>
      <c r="D505" s="98" t="s">
        <v>80</v>
      </c>
      <c r="E505" s="98" t="s">
        <v>90</v>
      </c>
      <c r="F505" s="99">
        <v>0.38</v>
      </c>
      <c r="G505" s="100">
        <v>1897</v>
      </c>
      <c r="H505" s="100">
        <v>721</v>
      </c>
      <c r="I505" s="100"/>
      <c r="J505" s="101" t="s">
        <v>1692</v>
      </c>
    </row>
    <row r="506" spans="1:10" x14ac:dyDescent="0.3">
      <c r="A506" s="96" t="s">
        <v>583</v>
      </c>
      <c r="B506" s="89" t="s">
        <v>575</v>
      </c>
      <c r="C506" s="97" t="s">
        <v>576</v>
      </c>
      <c r="D506" s="98" t="s">
        <v>80</v>
      </c>
      <c r="E506" s="98" t="s">
        <v>90</v>
      </c>
      <c r="F506" s="99">
        <v>0.16700000000000001</v>
      </c>
      <c r="G506" s="100">
        <v>1900</v>
      </c>
      <c r="H506" s="100">
        <v>317</v>
      </c>
      <c r="I506" s="100"/>
      <c r="J506" s="101" t="s">
        <v>1812</v>
      </c>
    </row>
    <row r="507" spans="1:10" x14ac:dyDescent="0.3">
      <c r="A507" s="96" t="s">
        <v>583</v>
      </c>
      <c r="B507" s="89" t="s">
        <v>276</v>
      </c>
      <c r="C507" s="97" t="s">
        <v>277</v>
      </c>
      <c r="D507" s="98" t="s">
        <v>80</v>
      </c>
      <c r="E507" s="98" t="s">
        <v>90</v>
      </c>
      <c r="F507" s="99">
        <v>0.02</v>
      </c>
      <c r="G507" s="100">
        <v>64889</v>
      </c>
      <c r="H507" s="100">
        <v>1298</v>
      </c>
      <c r="I507" s="100"/>
      <c r="J507" s="101" t="s">
        <v>1727</v>
      </c>
    </row>
    <row r="508" spans="1:10" x14ac:dyDescent="0.3">
      <c r="A508" s="96" t="s">
        <v>583</v>
      </c>
      <c r="B508" s="89" t="s">
        <v>278</v>
      </c>
      <c r="C508" s="97" t="s">
        <v>279</v>
      </c>
      <c r="D508" s="98" t="s">
        <v>80</v>
      </c>
      <c r="E508" s="98" t="s">
        <v>90</v>
      </c>
      <c r="F508" s="99">
        <v>0.02</v>
      </c>
      <c r="G508" s="100">
        <v>134508</v>
      </c>
      <c r="H508" s="100">
        <v>2690</v>
      </c>
      <c r="I508" s="100"/>
      <c r="J508" s="101" t="s">
        <v>1728</v>
      </c>
    </row>
    <row r="509" spans="1:10" x14ac:dyDescent="0.3">
      <c r="A509" s="96" t="s">
        <v>583</v>
      </c>
      <c r="B509" s="89" t="s">
        <v>579</v>
      </c>
      <c r="C509" s="97" t="s">
        <v>580</v>
      </c>
      <c r="D509" s="98" t="s">
        <v>80</v>
      </c>
      <c r="E509" s="98" t="s">
        <v>140</v>
      </c>
      <c r="F509" s="99">
        <v>1.1000000000000001</v>
      </c>
      <c r="G509" s="100">
        <v>2413</v>
      </c>
      <c r="H509" s="100">
        <v>2654</v>
      </c>
      <c r="I509" s="100"/>
      <c r="J509" s="101" t="s">
        <v>1814</v>
      </c>
    </row>
    <row r="510" spans="1:10" ht="39.6" x14ac:dyDescent="0.3">
      <c r="A510" s="90" t="s">
        <v>585</v>
      </c>
      <c r="B510" s="91" t="s">
        <v>74</v>
      </c>
      <c r="C510" s="92" t="s">
        <v>586</v>
      </c>
      <c r="D510" s="93" t="s">
        <v>131</v>
      </c>
      <c r="E510" s="93" t="s">
        <v>168</v>
      </c>
      <c r="F510" s="94"/>
      <c r="G510" s="95"/>
      <c r="H510" s="95"/>
      <c r="I510" s="95">
        <v>23220</v>
      </c>
      <c r="J510" s="89"/>
    </row>
    <row r="511" spans="1:10" ht="26.4" x14ac:dyDescent="0.3">
      <c r="A511" s="96" t="s">
        <v>585</v>
      </c>
      <c r="B511" s="89" t="s">
        <v>244</v>
      </c>
      <c r="C511" s="97" t="s">
        <v>245</v>
      </c>
      <c r="D511" s="98" t="s">
        <v>85</v>
      </c>
      <c r="E511" s="98" t="s">
        <v>86</v>
      </c>
      <c r="F511" s="99">
        <v>0.245</v>
      </c>
      <c r="G511" s="100">
        <v>41652</v>
      </c>
      <c r="H511" s="100">
        <v>10205</v>
      </c>
      <c r="I511" s="100"/>
      <c r="J511" s="101" t="s">
        <v>1759</v>
      </c>
    </row>
    <row r="512" spans="1:10" x14ac:dyDescent="0.3">
      <c r="A512" s="96" t="s">
        <v>585</v>
      </c>
      <c r="B512" s="89" t="s">
        <v>150</v>
      </c>
      <c r="C512" s="97" t="s">
        <v>151</v>
      </c>
      <c r="D512" s="98" t="s">
        <v>99</v>
      </c>
      <c r="E512" s="98" t="s">
        <v>100</v>
      </c>
      <c r="F512" s="99">
        <v>1E-3</v>
      </c>
      <c r="G512" s="100">
        <v>187426</v>
      </c>
      <c r="H512" s="100">
        <v>187</v>
      </c>
      <c r="I512" s="100"/>
      <c r="J512" s="101" t="s">
        <v>1705</v>
      </c>
    </row>
    <row r="513" spans="1:10" x14ac:dyDescent="0.3">
      <c r="A513" s="96" t="s">
        <v>585</v>
      </c>
      <c r="B513" s="89" t="s">
        <v>87</v>
      </c>
      <c r="C513" s="97" t="s">
        <v>88</v>
      </c>
      <c r="D513" s="98" t="s">
        <v>89</v>
      </c>
      <c r="E513" s="98" t="s">
        <v>90</v>
      </c>
      <c r="F513" s="99">
        <v>0.2</v>
      </c>
      <c r="G513" s="100">
        <v>3623</v>
      </c>
      <c r="H513" s="100">
        <v>725</v>
      </c>
      <c r="I513" s="100"/>
      <c r="J513" s="101" t="s">
        <v>1691</v>
      </c>
    </row>
    <row r="514" spans="1:10" x14ac:dyDescent="0.3">
      <c r="A514" s="96" t="s">
        <v>585</v>
      </c>
      <c r="B514" s="89" t="s">
        <v>91</v>
      </c>
      <c r="C514" s="97" t="s">
        <v>92</v>
      </c>
      <c r="D514" s="98" t="s">
        <v>80</v>
      </c>
      <c r="E514" s="98" t="s">
        <v>90</v>
      </c>
      <c r="F514" s="99">
        <v>0.38</v>
      </c>
      <c r="G514" s="100">
        <v>1897</v>
      </c>
      <c r="H514" s="100">
        <v>721</v>
      </c>
      <c r="I514" s="100"/>
      <c r="J514" s="101" t="s">
        <v>1692</v>
      </c>
    </row>
    <row r="515" spans="1:10" x14ac:dyDescent="0.3">
      <c r="A515" s="96" t="s">
        <v>585</v>
      </c>
      <c r="B515" s="89" t="s">
        <v>581</v>
      </c>
      <c r="C515" s="97" t="s">
        <v>582</v>
      </c>
      <c r="D515" s="98" t="s">
        <v>80</v>
      </c>
      <c r="E515" s="98" t="s">
        <v>90</v>
      </c>
      <c r="F515" s="99">
        <v>0.16700000000000001</v>
      </c>
      <c r="G515" s="100">
        <v>3239</v>
      </c>
      <c r="H515" s="100">
        <v>541</v>
      </c>
      <c r="I515" s="100"/>
      <c r="J515" s="101" t="s">
        <v>1815</v>
      </c>
    </row>
    <row r="516" spans="1:10" x14ac:dyDescent="0.3">
      <c r="A516" s="96" t="s">
        <v>585</v>
      </c>
      <c r="B516" s="89" t="s">
        <v>276</v>
      </c>
      <c r="C516" s="97" t="s">
        <v>277</v>
      </c>
      <c r="D516" s="98" t="s">
        <v>80</v>
      </c>
      <c r="E516" s="98" t="s">
        <v>90</v>
      </c>
      <c r="F516" s="99">
        <v>0.02</v>
      </c>
      <c r="G516" s="100">
        <v>64889</v>
      </c>
      <c r="H516" s="100">
        <v>1298</v>
      </c>
      <c r="I516" s="100"/>
      <c r="J516" s="101" t="s">
        <v>1727</v>
      </c>
    </row>
    <row r="517" spans="1:10" x14ac:dyDescent="0.3">
      <c r="A517" s="96" t="s">
        <v>585</v>
      </c>
      <c r="B517" s="89" t="s">
        <v>278</v>
      </c>
      <c r="C517" s="97" t="s">
        <v>279</v>
      </c>
      <c r="D517" s="98" t="s">
        <v>80</v>
      </c>
      <c r="E517" s="98" t="s">
        <v>90</v>
      </c>
      <c r="F517" s="99">
        <v>0.02</v>
      </c>
      <c r="G517" s="100">
        <v>134508</v>
      </c>
      <c r="H517" s="100">
        <v>2690</v>
      </c>
      <c r="I517" s="100"/>
      <c r="J517" s="101" t="s">
        <v>1728</v>
      </c>
    </row>
    <row r="518" spans="1:10" x14ac:dyDescent="0.3">
      <c r="A518" s="96" t="s">
        <v>585</v>
      </c>
      <c r="B518" s="89" t="s">
        <v>587</v>
      </c>
      <c r="C518" s="97" t="s">
        <v>588</v>
      </c>
      <c r="D518" s="98" t="s">
        <v>80</v>
      </c>
      <c r="E518" s="98" t="s">
        <v>168</v>
      </c>
      <c r="F518" s="99">
        <v>1.1000000000000001</v>
      </c>
      <c r="G518" s="100">
        <v>6230</v>
      </c>
      <c r="H518" s="100">
        <v>6853</v>
      </c>
      <c r="I518" s="100"/>
      <c r="J518" s="101" t="s">
        <v>1816</v>
      </c>
    </row>
    <row r="519" spans="1:10" ht="39.6" x14ac:dyDescent="0.3">
      <c r="A519" s="90" t="s">
        <v>591</v>
      </c>
      <c r="B519" s="91" t="s">
        <v>74</v>
      </c>
      <c r="C519" s="92" t="s">
        <v>592</v>
      </c>
      <c r="D519" s="93" t="s">
        <v>131</v>
      </c>
      <c r="E519" s="93" t="s">
        <v>168</v>
      </c>
      <c r="F519" s="94"/>
      <c r="G519" s="95"/>
      <c r="H519" s="95"/>
      <c r="I519" s="95">
        <v>125969</v>
      </c>
      <c r="J519" s="89"/>
    </row>
    <row r="520" spans="1:10" ht="26.4" x14ac:dyDescent="0.3">
      <c r="A520" s="96" t="s">
        <v>591</v>
      </c>
      <c r="B520" s="89" t="s">
        <v>244</v>
      </c>
      <c r="C520" s="97" t="s">
        <v>245</v>
      </c>
      <c r="D520" s="98" t="s">
        <v>85</v>
      </c>
      <c r="E520" s="98" t="s">
        <v>86</v>
      </c>
      <c r="F520" s="99">
        <v>0.45</v>
      </c>
      <c r="G520" s="100">
        <v>41652</v>
      </c>
      <c r="H520" s="100">
        <v>18743</v>
      </c>
      <c r="I520" s="100"/>
      <c r="J520" s="101" t="s">
        <v>1759</v>
      </c>
    </row>
    <row r="521" spans="1:10" ht="26.4" x14ac:dyDescent="0.3">
      <c r="A521" s="96" t="s">
        <v>591</v>
      </c>
      <c r="B521" s="89" t="s">
        <v>330</v>
      </c>
      <c r="C521" s="97" t="s">
        <v>331</v>
      </c>
      <c r="D521" s="98" t="s">
        <v>99</v>
      </c>
      <c r="E521" s="98" t="s">
        <v>332</v>
      </c>
      <c r="F521" s="99">
        <v>5.0000000000000001E-3</v>
      </c>
      <c r="G521" s="100">
        <v>17302</v>
      </c>
      <c r="H521" s="100">
        <v>87</v>
      </c>
      <c r="I521" s="100"/>
      <c r="J521" s="101" t="s">
        <v>1742</v>
      </c>
    </row>
    <row r="522" spans="1:10" x14ac:dyDescent="0.3">
      <c r="A522" s="96" t="s">
        <v>591</v>
      </c>
      <c r="B522" s="89" t="s">
        <v>150</v>
      </c>
      <c r="C522" s="97" t="s">
        <v>151</v>
      </c>
      <c r="D522" s="98" t="s">
        <v>99</v>
      </c>
      <c r="E522" s="98" t="s">
        <v>100</v>
      </c>
      <c r="F522" s="99">
        <v>1.09E-2</v>
      </c>
      <c r="G522" s="100">
        <v>187426</v>
      </c>
      <c r="H522" s="100">
        <v>2043</v>
      </c>
      <c r="I522" s="100"/>
      <c r="J522" s="101" t="s">
        <v>1705</v>
      </c>
    </row>
    <row r="523" spans="1:10" x14ac:dyDescent="0.3">
      <c r="A523" s="96" t="s">
        <v>591</v>
      </c>
      <c r="B523" s="89" t="s">
        <v>87</v>
      </c>
      <c r="C523" s="97" t="s">
        <v>88</v>
      </c>
      <c r="D523" s="98" t="s">
        <v>89</v>
      </c>
      <c r="E523" s="98" t="s">
        <v>90</v>
      </c>
      <c r="F523" s="99">
        <v>0.2</v>
      </c>
      <c r="G523" s="100">
        <v>3623</v>
      </c>
      <c r="H523" s="100">
        <v>725</v>
      </c>
      <c r="I523" s="100"/>
      <c r="J523" s="101" t="s">
        <v>1691</v>
      </c>
    </row>
    <row r="524" spans="1:10" x14ac:dyDescent="0.3">
      <c r="A524" s="96" t="s">
        <v>591</v>
      </c>
      <c r="B524" s="89" t="s">
        <v>91</v>
      </c>
      <c r="C524" s="97" t="s">
        <v>92</v>
      </c>
      <c r="D524" s="98" t="s">
        <v>80</v>
      </c>
      <c r="E524" s="98" t="s">
        <v>90</v>
      </c>
      <c r="F524" s="99">
        <v>0.5</v>
      </c>
      <c r="G524" s="100">
        <v>1897</v>
      </c>
      <c r="H524" s="100">
        <v>949</v>
      </c>
      <c r="I524" s="100"/>
      <c r="J524" s="101" t="s">
        <v>1692</v>
      </c>
    </row>
    <row r="525" spans="1:10" x14ac:dyDescent="0.3">
      <c r="A525" s="96" t="s">
        <v>591</v>
      </c>
      <c r="B525" s="89" t="s">
        <v>272</v>
      </c>
      <c r="C525" s="97" t="s">
        <v>273</v>
      </c>
      <c r="D525" s="98" t="s">
        <v>80</v>
      </c>
      <c r="E525" s="98" t="s">
        <v>90</v>
      </c>
      <c r="F525" s="99">
        <v>2.25</v>
      </c>
      <c r="G525" s="100">
        <v>2963</v>
      </c>
      <c r="H525" s="100">
        <v>6667</v>
      </c>
      <c r="I525" s="100"/>
      <c r="J525" s="101" t="s">
        <v>1725</v>
      </c>
    </row>
    <row r="526" spans="1:10" x14ac:dyDescent="0.3">
      <c r="A526" s="96" t="s">
        <v>591</v>
      </c>
      <c r="B526" s="89" t="s">
        <v>559</v>
      </c>
      <c r="C526" s="97" t="s">
        <v>560</v>
      </c>
      <c r="D526" s="98" t="s">
        <v>80</v>
      </c>
      <c r="E526" s="98" t="s">
        <v>90</v>
      </c>
      <c r="F526" s="99">
        <v>0.8</v>
      </c>
      <c r="G526" s="100">
        <v>1330</v>
      </c>
      <c r="H526" s="100">
        <v>1064</v>
      </c>
      <c r="I526" s="100"/>
      <c r="J526" s="101" t="s">
        <v>1807</v>
      </c>
    </row>
    <row r="527" spans="1:10" ht="26.4" x14ac:dyDescent="0.3">
      <c r="A527" s="96" t="s">
        <v>591</v>
      </c>
      <c r="B527" s="89" t="s">
        <v>593</v>
      </c>
      <c r="C527" s="97" t="s">
        <v>594</v>
      </c>
      <c r="D527" s="98" t="s">
        <v>80</v>
      </c>
      <c r="E527" s="98" t="s">
        <v>140</v>
      </c>
      <c r="F527" s="99">
        <v>1.03</v>
      </c>
      <c r="G527" s="100">
        <v>77644</v>
      </c>
      <c r="H527" s="100">
        <v>79973</v>
      </c>
      <c r="I527" s="100"/>
      <c r="J527" s="101" t="s">
        <v>1817</v>
      </c>
    </row>
    <row r="528" spans="1:10" x14ac:dyDescent="0.3">
      <c r="A528" s="96" t="s">
        <v>591</v>
      </c>
      <c r="B528" s="89" t="s">
        <v>589</v>
      </c>
      <c r="C528" s="97" t="s">
        <v>590</v>
      </c>
      <c r="D528" s="98" t="s">
        <v>80</v>
      </c>
      <c r="E528" s="98" t="s">
        <v>90</v>
      </c>
      <c r="F528" s="99">
        <v>0.16700000000000001</v>
      </c>
      <c r="G528" s="100">
        <v>94120</v>
      </c>
      <c r="H528" s="100">
        <v>15718</v>
      </c>
      <c r="I528" s="100"/>
      <c r="J528" s="101" t="s">
        <v>1818</v>
      </c>
    </row>
    <row r="529" spans="1:10" ht="26.4" x14ac:dyDescent="0.3">
      <c r="A529" s="90" t="s">
        <v>597</v>
      </c>
      <c r="B529" s="91" t="s">
        <v>74</v>
      </c>
      <c r="C529" s="92" t="s">
        <v>598</v>
      </c>
      <c r="D529" s="93" t="s">
        <v>131</v>
      </c>
      <c r="E529" s="93" t="s">
        <v>90</v>
      </c>
      <c r="F529" s="94"/>
      <c r="G529" s="95"/>
      <c r="H529" s="95"/>
      <c r="I529" s="95">
        <v>1061014</v>
      </c>
      <c r="J529" s="89"/>
    </row>
    <row r="530" spans="1:10" ht="26.4" x14ac:dyDescent="0.3">
      <c r="A530" s="96" t="s">
        <v>597</v>
      </c>
      <c r="B530" s="89" t="s">
        <v>244</v>
      </c>
      <c r="C530" s="97" t="s">
        <v>245</v>
      </c>
      <c r="D530" s="98" t="s">
        <v>85</v>
      </c>
      <c r="E530" s="98" t="s">
        <v>86</v>
      </c>
      <c r="F530" s="99">
        <v>5.69</v>
      </c>
      <c r="G530" s="100">
        <v>41652</v>
      </c>
      <c r="H530" s="100">
        <v>237000</v>
      </c>
      <c r="I530" s="100"/>
      <c r="J530" s="101" t="s">
        <v>1759</v>
      </c>
    </row>
    <row r="531" spans="1:10" x14ac:dyDescent="0.3">
      <c r="A531" s="96" t="s">
        <v>597</v>
      </c>
      <c r="B531" s="89" t="s">
        <v>150</v>
      </c>
      <c r="C531" s="97" t="s">
        <v>151</v>
      </c>
      <c r="D531" s="98" t="s">
        <v>99</v>
      </c>
      <c r="E531" s="98" t="s">
        <v>100</v>
      </c>
      <c r="F531" s="99">
        <v>8.1799999999999998E-2</v>
      </c>
      <c r="G531" s="100">
        <v>187426</v>
      </c>
      <c r="H531" s="100">
        <v>15331</v>
      </c>
      <c r="I531" s="100"/>
      <c r="J531" s="101" t="s">
        <v>1705</v>
      </c>
    </row>
    <row r="532" spans="1:10" x14ac:dyDescent="0.3">
      <c r="A532" s="96" t="s">
        <v>597</v>
      </c>
      <c r="B532" s="89" t="s">
        <v>87</v>
      </c>
      <c r="C532" s="97" t="s">
        <v>88</v>
      </c>
      <c r="D532" s="98" t="s">
        <v>89</v>
      </c>
      <c r="E532" s="98" t="s">
        <v>90</v>
      </c>
      <c r="F532" s="99">
        <v>0.5</v>
      </c>
      <c r="G532" s="100">
        <v>3623</v>
      </c>
      <c r="H532" s="100">
        <v>1812</v>
      </c>
      <c r="I532" s="100"/>
      <c r="J532" s="101" t="s">
        <v>1691</v>
      </c>
    </row>
    <row r="533" spans="1:10" x14ac:dyDescent="0.3">
      <c r="A533" s="96" t="s">
        <v>597</v>
      </c>
      <c r="B533" s="89" t="s">
        <v>91</v>
      </c>
      <c r="C533" s="97" t="s">
        <v>92</v>
      </c>
      <c r="D533" s="98" t="s">
        <v>80</v>
      </c>
      <c r="E533" s="98" t="s">
        <v>90</v>
      </c>
      <c r="F533" s="99">
        <v>6.6</v>
      </c>
      <c r="G533" s="100">
        <v>1897</v>
      </c>
      <c r="H533" s="100">
        <v>12520</v>
      </c>
      <c r="I533" s="100"/>
      <c r="J533" s="101" t="s">
        <v>1692</v>
      </c>
    </row>
    <row r="534" spans="1:10" ht="26.4" x14ac:dyDescent="0.3">
      <c r="A534" s="96" t="s">
        <v>597</v>
      </c>
      <c r="B534" s="89" t="s">
        <v>595</v>
      </c>
      <c r="C534" s="97" t="s">
        <v>596</v>
      </c>
      <c r="D534" s="98" t="s">
        <v>80</v>
      </c>
      <c r="E534" s="98" t="s">
        <v>90</v>
      </c>
      <c r="F534" s="99">
        <v>1</v>
      </c>
      <c r="G534" s="100">
        <v>179629</v>
      </c>
      <c r="H534" s="100">
        <v>179629</v>
      </c>
      <c r="I534" s="100"/>
      <c r="J534" s="101" t="s">
        <v>1819</v>
      </c>
    </row>
    <row r="535" spans="1:10" ht="26.4" x14ac:dyDescent="0.3">
      <c r="A535" s="96" t="s">
        <v>597</v>
      </c>
      <c r="B535" s="89" t="s">
        <v>599</v>
      </c>
      <c r="C535" s="97" t="s">
        <v>600</v>
      </c>
      <c r="D535" s="98" t="s">
        <v>80</v>
      </c>
      <c r="E535" s="98" t="s">
        <v>90</v>
      </c>
      <c r="F535" s="99">
        <v>1</v>
      </c>
      <c r="G535" s="100">
        <v>614722</v>
      </c>
      <c r="H535" s="100">
        <v>614722</v>
      </c>
      <c r="I535" s="100"/>
      <c r="J535" s="101" t="s">
        <v>1820</v>
      </c>
    </row>
    <row r="536" spans="1:10" ht="26.4" x14ac:dyDescent="0.3">
      <c r="A536" s="90" t="s">
        <v>601</v>
      </c>
      <c r="B536" s="91" t="s">
        <v>74</v>
      </c>
      <c r="C536" s="92" t="s">
        <v>602</v>
      </c>
      <c r="D536" s="93" t="s">
        <v>131</v>
      </c>
      <c r="E536" s="93" t="s">
        <v>90</v>
      </c>
      <c r="F536" s="94"/>
      <c r="G536" s="95"/>
      <c r="H536" s="95"/>
      <c r="I536" s="95">
        <v>2944409</v>
      </c>
      <c r="J536" s="89"/>
    </row>
    <row r="537" spans="1:10" ht="26.4" x14ac:dyDescent="0.3">
      <c r="A537" s="96" t="s">
        <v>601</v>
      </c>
      <c r="B537" s="89" t="s">
        <v>244</v>
      </c>
      <c r="C537" s="97" t="s">
        <v>245</v>
      </c>
      <c r="D537" s="98" t="s">
        <v>85</v>
      </c>
      <c r="E537" s="98" t="s">
        <v>86</v>
      </c>
      <c r="F537" s="99">
        <v>11</v>
      </c>
      <c r="G537" s="100">
        <v>41652</v>
      </c>
      <c r="H537" s="100">
        <v>458172</v>
      </c>
      <c r="I537" s="100"/>
      <c r="J537" s="101" t="s">
        <v>1759</v>
      </c>
    </row>
    <row r="538" spans="1:10" x14ac:dyDescent="0.3">
      <c r="A538" s="96" t="s">
        <v>601</v>
      </c>
      <c r="B538" s="89" t="s">
        <v>87</v>
      </c>
      <c r="C538" s="97" t="s">
        <v>88</v>
      </c>
      <c r="D538" s="98" t="s">
        <v>89</v>
      </c>
      <c r="E538" s="98" t="s">
        <v>90</v>
      </c>
      <c r="F538" s="99">
        <v>7</v>
      </c>
      <c r="G538" s="100">
        <v>3623</v>
      </c>
      <c r="H538" s="100">
        <v>25361</v>
      </c>
      <c r="I538" s="100"/>
      <c r="J538" s="101" t="s">
        <v>1691</v>
      </c>
    </row>
    <row r="539" spans="1:10" x14ac:dyDescent="0.3">
      <c r="A539" s="96" t="s">
        <v>601</v>
      </c>
      <c r="B539" s="89" t="s">
        <v>603</v>
      </c>
      <c r="C539" s="97" t="s">
        <v>604</v>
      </c>
      <c r="D539" s="98" t="s">
        <v>80</v>
      </c>
      <c r="E539" s="98" t="s">
        <v>90</v>
      </c>
      <c r="F539" s="99">
        <v>1</v>
      </c>
      <c r="G539" s="100">
        <v>1665482</v>
      </c>
      <c r="H539" s="100">
        <v>1665482</v>
      </c>
      <c r="I539" s="100"/>
      <c r="J539" s="101" t="s">
        <v>1821</v>
      </c>
    </row>
    <row r="540" spans="1:10" ht="26.4" x14ac:dyDescent="0.3">
      <c r="A540" s="96" t="s">
        <v>601</v>
      </c>
      <c r="B540" s="89" t="s">
        <v>605</v>
      </c>
      <c r="C540" s="97" t="s">
        <v>606</v>
      </c>
      <c r="D540" s="98" t="s">
        <v>80</v>
      </c>
      <c r="E540" s="98" t="s">
        <v>90</v>
      </c>
      <c r="F540" s="99">
        <v>1</v>
      </c>
      <c r="G540" s="100">
        <v>763323</v>
      </c>
      <c r="H540" s="100">
        <v>763323</v>
      </c>
      <c r="I540" s="100"/>
      <c r="J540" s="101" t="s">
        <v>1822</v>
      </c>
    </row>
    <row r="541" spans="1:10" x14ac:dyDescent="0.3">
      <c r="A541" s="96" t="s">
        <v>601</v>
      </c>
      <c r="B541" s="89" t="s">
        <v>607</v>
      </c>
      <c r="C541" s="97" t="s">
        <v>608</v>
      </c>
      <c r="D541" s="98" t="s">
        <v>80</v>
      </c>
      <c r="E541" s="98" t="s">
        <v>140</v>
      </c>
      <c r="F541" s="99">
        <v>1</v>
      </c>
      <c r="G541" s="100">
        <v>28081</v>
      </c>
      <c r="H541" s="100">
        <v>28081</v>
      </c>
      <c r="I541" s="100"/>
      <c r="J541" s="101" t="s">
        <v>1823</v>
      </c>
    </row>
    <row r="542" spans="1:10" x14ac:dyDescent="0.3">
      <c r="A542" s="96" t="s">
        <v>601</v>
      </c>
      <c r="B542" s="89" t="s">
        <v>559</v>
      </c>
      <c r="C542" s="97" t="s">
        <v>560</v>
      </c>
      <c r="D542" s="98" t="s">
        <v>80</v>
      </c>
      <c r="E542" s="98" t="s">
        <v>90</v>
      </c>
      <c r="F542" s="99">
        <v>3</v>
      </c>
      <c r="G542" s="100">
        <v>1330</v>
      </c>
      <c r="H542" s="100">
        <v>3990</v>
      </c>
      <c r="I542" s="100"/>
      <c r="J542" s="101" t="s">
        <v>1807</v>
      </c>
    </row>
    <row r="543" spans="1:10" ht="52.8" x14ac:dyDescent="0.3">
      <c r="A543" s="90" t="s">
        <v>609</v>
      </c>
      <c r="B543" s="91" t="s">
        <v>74</v>
      </c>
      <c r="C543" s="92" t="s">
        <v>610</v>
      </c>
      <c r="D543" s="93" t="s">
        <v>131</v>
      </c>
      <c r="E543" s="93" t="s">
        <v>90</v>
      </c>
      <c r="F543" s="94"/>
      <c r="G543" s="95"/>
      <c r="H543" s="95"/>
      <c r="I543" s="95">
        <v>523495</v>
      </c>
      <c r="J543" s="89"/>
    </row>
    <row r="544" spans="1:10" ht="26.4" x14ac:dyDescent="0.3">
      <c r="A544" s="96" t="s">
        <v>609</v>
      </c>
      <c r="B544" s="89" t="s">
        <v>244</v>
      </c>
      <c r="C544" s="97" t="s">
        <v>245</v>
      </c>
      <c r="D544" s="98" t="s">
        <v>85</v>
      </c>
      <c r="E544" s="98" t="s">
        <v>86</v>
      </c>
      <c r="F544" s="99">
        <v>1.18</v>
      </c>
      <c r="G544" s="100">
        <v>41652</v>
      </c>
      <c r="H544" s="100">
        <v>49149</v>
      </c>
      <c r="I544" s="100"/>
      <c r="J544" s="101" t="s">
        <v>1759</v>
      </c>
    </row>
    <row r="545" spans="1:10" x14ac:dyDescent="0.3">
      <c r="A545" s="96" t="s">
        <v>609</v>
      </c>
      <c r="B545" s="89" t="s">
        <v>150</v>
      </c>
      <c r="C545" s="97" t="s">
        <v>151</v>
      </c>
      <c r="D545" s="98" t="s">
        <v>99</v>
      </c>
      <c r="E545" s="98" t="s">
        <v>100</v>
      </c>
      <c r="F545" s="99">
        <v>5.2900000000000003E-2</v>
      </c>
      <c r="G545" s="100">
        <v>187426</v>
      </c>
      <c r="H545" s="100">
        <v>9915</v>
      </c>
      <c r="I545" s="100"/>
      <c r="J545" s="101" t="s">
        <v>1705</v>
      </c>
    </row>
    <row r="546" spans="1:10" x14ac:dyDescent="0.3">
      <c r="A546" s="96" t="s">
        <v>609</v>
      </c>
      <c r="B546" s="89" t="s">
        <v>87</v>
      </c>
      <c r="C546" s="97" t="s">
        <v>88</v>
      </c>
      <c r="D546" s="98" t="s">
        <v>89</v>
      </c>
      <c r="E546" s="98" t="s">
        <v>90</v>
      </c>
      <c r="F546" s="99">
        <v>0.1</v>
      </c>
      <c r="G546" s="100">
        <v>3623</v>
      </c>
      <c r="H546" s="100">
        <v>362</v>
      </c>
      <c r="I546" s="100"/>
      <c r="J546" s="101" t="s">
        <v>1691</v>
      </c>
    </row>
    <row r="547" spans="1:10" x14ac:dyDescent="0.3">
      <c r="A547" s="96" t="s">
        <v>609</v>
      </c>
      <c r="B547" s="89" t="s">
        <v>91</v>
      </c>
      <c r="C547" s="97" t="s">
        <v>92</v>
      </c>
      <c r="D547" s="98" t="s">
        <v>80</v>
      </c>
      <c r="E547" s="98" t="s">
        <v>90</v>
      </c>
      <c r="F547" s="99">
        <v>1.3</v>
      </c>
      <c r="G547" s="100">
        <v>1897</v>
      </c>
      <c r="H547" s="100">
        <v>2466</v>
      </c>
      <c r="I547" s="100"/>
      <c r="J547" s="101" t="s">
        <v>1692</v>
      </c>
    </row>
    <row r="548" spans="1:10" x14ac:dyDescent="0.3">
      <c r="A548" s="96" t="s">
        <v>609</v>
      </c>
      <c r="B548" s="89" t="s">
        <v>379</v>
      </c>
      <c r="C548" s="97" t="s">
        <v>380</v>
      </c>
      <c r="D548" s="98" t="s">
        <v>80</v>
      </c>
      <c r="E548" s="98" t="s">
        <v>381</v>
      </c>
      <c r="F548" s="99">
        <v>1</v>
      </c>
      <c r="G548" s="100">
        <v>174167</v>
      </c>
      <c r="H548" s="100">
        <v>174167</v>
      </c>
      <c r="I548" s="100"/>
      <c r="J548" s="101" t="s">
        <v>1824</v>
      </c>
    </row>
    <row r="549" spans="1:10" ht="26.4" x14ac:dyDescent="0.3">
      <c r="A549" s="96" t="s">
        <v>609</v>
      </c>
      <c r="B549" s="89" t="s">
        <v>611</v>
      </c>
      <c r="C549" s="97" t="s">
        <v>612</v>
      </c>
      <c r="D549" s="98" t="s">
        <v>80</v>
      </c>
      <c r="E549" s="98" t="s">
        <v>90</v>
      </c>
      <c r="F549" s="99">
        <v>1</v>
      </c>
      <c r="G549" s="100">
        <v>287436</v>
      </c>
      <c r="H549" s="100">
        <v>287436</v>
      </c>
      <c r="I549" s="100"/>
      <c r="J549" s="101" t="s">
        <v>1825</v>
      </c>
    </row>
    <row r="550" spans="1:10" ht="26.4" x14ac:dyDescent="0.3">
      <c r="A550" s="90" t="s">
        <v>613</v>
      </c>
      <c r="B550" s="91" t="s">
        <v>74</v>
      </c>
      <c r="C550" s="92" t="s">
        <v>614</v>
      </c>
      <c r="D550" s="93" t="s">
        <v>131</v>
      </c>
      <c r="E550" s="93" t="s">
        <v>90</v>
      </c>
      <c r="F550" s="94"/>
      <c r="G550" s="95"/>
      <c r="H550" s="95"/>
      <c r="I550" s="95">
        <v>185611</v>
      </c>
      <c r="J550" s="89"/>
    </row>
    <row r="551" spans="1:10" ht="26.4" x14ac:dyDescent="0.3">
      <c r="A551" s="96" t="s">
        <v>613</v>
      </c>
      <c r="B551" s="89" t="s">
        <v>244</v>
      </c>
      <c r="C551" s="97" t="s">
        <v>245</v>
      </c>
      <c r="D551" s="98" t="s">
        <v>85</v>
      </c>
      <c r="E551" s="98" t="s">
        <v>86</v>
      </c>
      <c r="F551" s="99">
        <v>0.2</v>
      </c>
      <c r="G551" s="100">
        <v>41652</v>
      </c>
      <c r="H551" s="100">
        <v>8330</v>
      </c>
      <c r="I551" s="100"/>
      <c r="J551" s="101" t="s">
        <v>1759</v>
      </c>
    </row>
    <row r="552" spans="1:10" x14ac:dyDescent="0.3">
      <c r="A552" s="96" t="s">
        <v>613</v>
      </c>
      <c r="B552" s="89" t="s">
        <v>150</v>
      </c>
      <c r="C552" s="97" t="s">
        <v>151</v>
      </c>
      <c r="D552" s="98" t="s">
        <v>99</v>
      </c>
      <c r="E552" s="98" t="s">
        <v>100</v>
      </c>
      <c r="F552" s="99">
        <v>3.0000000000000001E-3</v>
      </c>
      <c r="G552" s="100">
        <v>187426</v>
      </c>
      <c r="H552" s="100">
        <v>562</v>
      </c>
      <c r="I552" s="100"/>
      <c r="J552" s="101" t="s">
        <v>1705</v>
      </c>
    </row>
    <row r="553" spans="1:10" x14ac:dyDescent="0.3">
      <c r="A553" s="96" t="s">
        <v>613</v>
      </c>
      <c r="B553" s="89" t="s">
        <v>164</v>
      </c>
      <c r="C553" s="97" t="s">
        <v>165</v>
      </c>
      <c r="D553" s="98" t="s">
        <v>89</v>
      </c>
      <c r="E553" s="98" t="s">
        <v>90</v>
      </c>
      <c r="F553" s="99">
        <v>0.1</v>
      </c>
      <c r="G553" s="100">
        <v>3623</v>
      </c>
      <c r="H553" s="100">
        <v>362</v>
      </c>
      <c r="I553" s="100"/>
      <c r="J553" s="101" t="s">
        <v>1712</v>
      </c>
    </row>
    <row r="554" spans="1:10" x14ac:dyDescent="0.3">
      <c r="A554" s="96" t="s">
        <v>613</v>
      </c>
      <c r="B554" s="89" t="s">
        <v>91</v>
      </c>
      <c r="C554" s="97" t="s">
        <v>92</v>
      </c>
      <c r="D554" s="98" t="s">
        <v>80</v>
      </c>
      <c r="E554" s="98" t="s">
        <v>90</v>
      </c>
      <c r="F554" s="99">
        <v>0.2</v>
      </c>
      <c r="G554" s="100">
        <v>1897</v>
      </c>
      <c r="H554" s="100">
        <v>379</v>
      </c>
      <c r="I554" s="100"/>
      <c r="J554" s="101" t="s">
        <v>1692</v>
      </c>
    </row>
    <row r="555" spans="1:10" x14ac:dyDescent="0.3">
      <c r="A555" s="96" t="s">
        <v>613</v>
      </c>
      <c r="B555" s="89" t="s">
        <v>615</v>
      </c>
      <c r="C555" s="97" t="s">
        <v>616</v>
      </c>
      <c r="D555" s="98" t="s">
        <v>80</v>
      </c>
      <c r="E555" s="98" t="s">
        <v>90</v>
      </c>
      <c r="F555" s="99">
        <v>1</v>
      </c>
      <c r="G555" s="100">
        <v>169846</v>
      </c>
      <c r="H555" s="100">
        <v>169846</v>
      </c>
      <c r="I555" s="100"/>
      <c r="J555" s="101" t="s">
        <v>1826</v>
      </c>
    </row>
    <row r="556" spans="1:10" x14ac:dyDescent="0.3">
      <c r="A556" s="96" t="s">
        <v>613</v>
      </c>
      <c r="B556" s="89" t="s">
        <v>565</v>
      </c>
      <c r="C556" s="97" t="s">
        <v>566</v>
      </c>
      <c r="D556" s="98" t="s">
        <v>80</v>
      </c>
      <c r="E556" s="98" t="s">
        <v>90</v>
      </c>
      <c r="F556" s="99">
        <v>2</v>
      </c>
      <c r="G556" s="100">
        <v>1071</v>
      </c>
      <c r="H556" s="100">
        <v>2142</v>
      </c>
      <c r="I556" s="100"/>
      <c r="J556" s="101" t="s">
        <v>1827</v>
      </c>
    </row>
    <row r="557" spans="1:10" x14ac:dyDescent="0.3">
      <c r="A557" s="96" t="s">
        <v>613</v>
      </c>
      <c r="B557" s="89" t="s">
        <v>559</v>
      </c>
      <c r="C557" s="97" t="s">
        <v>560</v>
      </c>
      <c r="D557" s="98" t="s">
        <v>80</v>
      </c>
      <c r="E557" s="98" t="s">
        <v>90</v>
      </c>
      <c r="F557" s="99">
        <v>3</v>
      </c>
      <c r="G557" s="100">
        <v>1330</v>
      </c>
      <c r="H557" s="100">
        <v>3990</v>
      </c>
      <c r="I557" s="100"/>
      <c r="J557" s="101" t="s">
        <v>1807</v>
      </c>
    </row>
    <row r="558" spans="1:10" ht="26.4" x14ac:dyDescent="0.3">
      <c r="A558" s="90" t="s">
        <v>617</v>
      </c>
      <c r="B558" s="91" t="s">
        <v>74</v>
      </c>
      <c r="C558" s="92" t="s">
        <v>618</v>
      </c>
      <c r="D558" s="93" t="s">
        <v>131</v>
      </c>
      <c r="E558" s="93" t="s">
        <v>90</v>
      </c>
      <c r="F558" s="94"/>
      <c r="G558" s="95"/>
      <c r="H558" s="95"/>
      <c r="I558" s="95">
        <v>33917</v>
      </c>
      <c r="J558" s="89"/>
    </row>
    <row r="559" spans="1:10" ht="26.4" x14ac:dyDescent="0.3">
      <c r="A559" s="96" t="s">
        <v>617</v>
      </c>
      <c r="B559" s="89" t="s">
        <v>244</v>
      </c>
      <c r="C559" s="97" t="s">
        <v>245</v>
      </c>
      <c r="D559" s="98" t="s">
        <v>85</v>
      </c>
      <c r="E559" s="98" t="s">
        <v>86</v>
      </c>
      <c r="F559" s="99">
        <v>0.2</v>
      </c>
      <c r="G559" s="100">
        <v>41652</v>
      </c>
      <c r="H559" s="100">
        <v>8330</v>
      </c>
      <c r="I559" s="100"/>
      <c r="J559" s="101" t="s">
        <v>1759</v>
      </c>
    </row>
    <row r="560" spans="1:10" x14ac:dyDescent="0.3">
      <c r="A560" s="96" t="s">
        <v>617</v>
      </c>
      <c r="B560" s="89" t="s">
        <v>150</v>
      </c>
      <c r="C560" s="97" t="s">
        <v>151</v>
      </c>
      <c r="D560" s="98" t="s">
        <v>99</v>
      </c>
      <c r="E560" s="98" t="s">
        <v>100</v>
      </c>
      <c r="F560" s="99">
        <v>1E-3</v>
      </c>
      <c r="G560" s="100">
        <v>187426</v>
      </c>
      <c r="H560" s="100">
        <v>187</v>
      </c>
      <c r="I560" s="100"/>
      <c r="J560" s="101" t="s">
        <v>1705</v>
      </c>
    </row>
    <row r="561" spans="1:10" x14ac:dyDescent="0.3">
      <c r="A561" s="96" t="s">
        <v>617</v>
      </c>
      <c r="B561" s="89" t="s">
        <v>91</v>
      </c>
      <c r="C561" s="97" t="s">
        <v>92</v>
      </c>
      <c r="D561" s="98" t="s">
        <v>80</v>
      </c>
      <c r="E561" s="98" t="s">
        <v>90</v>
      </c>
      <c r="F561" s="99">
        <v>0.1</v>
      </c>
      <c r="G561" s="100">
        <v>1897</v>
      </c>
      <c r="H561" s="100">
        <v>190</v>
      </c>
      <c r="I561" s="100"/>
      <c r="J561" s="101" t="s">
        <v>1692</v>
      </c>
    </row>
    <row r="562" spans="1:10" x14ac:dyDescent="0.3">
      <c r="A562" s="96" t="s">
        <v>617</v>
      </c>
      <c r="B562" s="89" t="s">
        <v>619</v>
      </c>
      <c r="C562" s="97" t="s">
        <v>620</v>
      </c>
      <c r="D562" s="98" t="s">
        <v>80</v>
      </c>
      <c r="E562" s="98" t="s">
        <v>90</v>
      </c>
      <c r="F562" s="99">
        <v>0.05</v>
      </c>
      <c r="G562" s="100">
        <v>25896</v>
      </c>
      <c r="H562" s="100">
        <v>1295</v>
      </c>
      <c r="I562" s="100"/>
      <c r="J562" s="101" t="s">
        <v>1828</v>
      </c>
    </row>
    <row r="563" spans="1:10" x14ac:dyDescent="0.3">
      <c r="A563" s="96" t="s">
        <v>617</v>
      </c>
      <c r="B563" s="89" t="s">
        <v>621</v>
      </c>
      <c r="C563" s="97" t="s">
        <v>622</v>
      </c>
      <c r="D563" s="98" t="s">
        <v>80</v>
      </c>
      <c r="E563" s="98" t="s">
        <v>90</v>
      </c>
      <c r="F563" s="99">
        <v>1.05</v>
      </c>
      <c r="G563" s="100">
        <v>22776</v>
      </c>
      <c r="H563" s="100">
        <v>23915</v>
      </c>
      <c r="I563" s="100"/>
      <c r="J563" s="101" t="s">
        <v>1829</v>
      </c>
    </row>
    <row r="564" spans="1:10" ht="26.4" x14ac:dyDescent="0.3">
      <c r="A564" s="90" t="s">
        <v>623</v>
      </c>
      <c r="B564" s="91" t="s">
        <v>74</v>
      </c>
      <c r="C564" s="92" t="s">
        <v>624</v>
      </c>
      <c r="D564" s="93" t="s">
        <v>131</v>
      </c>
      <c r="E564" s="93" t="s">
        <v>90</v>
      </c>
      <c r="F564" s="94"/>
      <c r="G564" s="95"/>
      <c r="H564" s="95"/>
      <c r="I564" s="95">
        <v>1281724</v>
      </c>
      <c r="J564" s="89"/>
    </row>
    <row r="565" spans="1:10" ht="26.4" x14ac:dyDescent="0.3">
      <c r="A565" s="96" t="s">
        <v>623</v>
      </c>
      <c r="B565" s="89" t="s">
        <v>318</v>
      </c>
      <c r="C565" s="97" t="s">
        <v>319</v>
      </c>
      <c r="D565" s="98" t="s">
        <v>85</v>
      </c>
      <c r="E565" s="98" t="s">
        <v>86</v>
      </c>
      <c r="F565" s="99">
        <v>3.1</v>
      </c>
      <c r="G565" s="100">
        <v>73692</v>
      </c>
      <c r="H565" s="100">
        <v>228445</v>
      </c>
      <c r="I565" s="100"/>
      <c r="J565" s="101" t="s">
        <v>1739</v>
      </c>
    </row>
    <row r="566" spans="1:10" x14ac:dyDescent="0.3">
      <c r="A566" s="96" t="s">
        <v>623</v>
      </c>
      <c r="B566" s="89" t="s">
        <v>150</v>
      </c>
      <c r="C566" s="97" t="s">
        <v>151</v>
      </c>
      <c r="D566" s="98" t="s">
        <v>99</v>
      </c>
      <c r="E566" s="98" t="s">
        <v>100</v>
      </c>
      <c r="F566" s="99">
        <v>4.0000000000000001E-3</v>
      </c>
      <c r="G566" s="100">
        <v>187426</v>
      </c>
      <c r="H566" s="100">
        <v>750</v>
      </c>
      <c r="I566" s="100"/>
      <c r="J566" s="101" t="s">
        <v>1705</v>
      </c>
    </row>
    <row r="567" spans="1:10" x14ac:dyDescent="0.3">
      <c r="A567" s="96" t="s">
        <v>623</v>
      </c>
      <c r="B567" s="89" t="s">
        <v>91</v>
      </c>
      <c r="C567" s="97" t="s">
        <v>92</v>
      </c>
      <c r="D567" s="98" t="s">
        <v>80</v>
      </c>
      <c r="E567" s="98" t="s">
        <v>90</v>
      </c>
      <c r="F567" s="99">
        <v>0.3</v>
      </c>
      <c r="G567" s="100">
        <v>1897</v>
      </c>
      <c r="H567" s="100">
        <v>569</v>
      </c>
      <c r="I567" s="100"/>
      <c r="J567" s="101" t="s">
        <v>1692</v>
      </c>
    </row>
    <row r="568" spans="1:10" x14ac:dyDescent="0.3">
      <c r="A568" s="96" t="s">
        <v>623</v>
      </c>
      <c r="B568" s="89" t="s">
        <v>625</v>
      </c>
      <c r="C568" s="97" t="s">
        <v>626</v>
      </c>
      <c r="D568" s="98" t="s">
        <v>80</v>
      </c>
      <c r="E568" s="98" t="s">
        <v>168</v>
      </c>
      <c r="F568" s="99">
        <v>1</v>
      </c>
      <c r="G568" s="100">
        <v>1051960</v>
      </c>
      <c r="H568" s="100">
        <v>1051960</v>
      </c>
      <c r="I568" s="100"/>
      <c r="J568" s="101" t="s">
        <v>1830</v>
      </c>
    </row>
    <row r="569" spans="1:10" ht="39.6" x14ac:dyDescent="0.3">
      <c r="A569" s="90" t="s">
        <v>639</v>
      </c>
      <c r="B569" s="91" t="s">
        <v>74</v>
      </c>
      <c r="C569" s="92" t="s">
        <v>640</v>
      </c>
      <c r="D569" s="93" t="s">
        <v>131</v>
      </c>
      <c r="E569" s="93" t="s">
        <v>168</v>
      </c>
      <c r="F569" s="94"/>
      <c r="G569" s="95"/>
      <c r="H569" s="95"/>
      <c r="I569" s="95">
        <v>17084</v>
      </c>
      <c r="J569" s="89"/>
    </row>
    <row r="570" spans="1:10" x14ac:dyDescent="0.3">
      <c r="A570" s="96" t="s">
        <v>639</v>
      </c>
      <c r="B570" s="89" t="s">
        <v>629</v>
      </c>
      <c r="C570" s="97" t="s">
        <v>630</v>
      </c>
      <c r="D570" s="98" t="s">
        <v>85</v>
      </c>
      <c r="E570" s="98" t="s">
        <v>86</v>
      </c>
      <c r="F570" s="99">
        <v>0.08</v>
      </c>
      <c r="G570" s="100">
        <v>75325</v>
      </c>
      <c r="H570" s="100">
        <v>6026</v>
      </c>
      <c r="I570" s="100"/>
      <c r="J570" s="101" t="s">
        <v>1831</v>
      </c>
    </row>
    <row r="571" spans="1:10" x14ac:dyDescent="0.3">
      <c r="A571" s="96" t="s">
        <v>639</v>
      </c>
      <c r="B571" s="89" t="s">
        <v>150</v>
      </c>
      <c r="C571" s="97" t="s">
        <v>151</v>
      </c>
      <c r="D571" s="98" t="s">
        <v>99</v>
      </c>
      <c r="E571" s="98" t="s">
        <v>100</v>
      </c>
      <c r="F571" s="99">
        <v>1.1000000000000001E-3</v>
      </c>
      <c r="G571" s="100">
        <v>187426</v>
      </c>
      <c r="H571" s="100">
        <v>206</v>
      </c>
      <c r="I571" s="100"/>
      <c r="J571" s="101" t="s">
        <v>1705</v>
      </c>
    </row>
    <row r="572" spans="1:10" x14ac:dyDescent="0.3">
      <c r="A572" s="96" t="s">
        <v>639</v>
      </c>
      <c r="B572" s="89" t="s">
        <v>87</v>
      </c>
      <c r="C572" s="97" t="s">
        <v>88</v>
      </c>
      <c r="D572" s="98" t="s">
        <v>89</v>
      </c>
      <c r="E572" s="98" t="s">
        <v>90</v>
      </c>
      <c r="F572" s="99">
        <v>0.1</v>
      </c>
      <c r="G572" s="100">
        <v>3623</v>
      </c>
      <c r="H572" s="100">
        <v>362</v>
      </c>
      <c r="I572" s="100"/>
      <c r="J572" s="101" t="s">
        <v>1691</v>
      </c>
    </row>
    <row r="573" spans="1:10" x14ac:dyDescent="0.3">
      <c r="A573" s="96" t="s">
        <v>639</v>
      </c>
      <c r="B573" s="89" t="s">
        <v>635</v>
      </c>
      <c r="C573" s="97" t="s">
        <v>636</v>
      </c>
      <c r="D573" s="98" t="s">
        <v>80</v>
      </c>
      <c r="E573" s="98" t="s">
        <v>140</v>
      </c>
      <c r="F573" s="99">
        <v>1</v>
      </c>
      <c r="G573" s="100">
        <v>3847</v>
      </c>
      <c r="H573" s="100">
        <v>3847</v>
      </c>
      <c r="I573" s="100"/>
      <c r="J573" s="101" t="s">
        <v>1832</v>
      </c>
    </row>
    <row r="574" spans="1:10" x14ac:dyDescent="0.3">
      <c r="A574" s="96" t="s">
        <v>639</v>
      </c>
      <c r="B574" s="89" t="s">
        <v>637</v>
      </c>
      <c r="C574" s="97" t="s">
        <v>638</v>
      </c>
      <c r="D574" s="98" t="s">
        <v>80</v>
      </c>
      <c r="E574" s="98" t="s">
        <v>140</v>
      </c>
      <c r="F574" s="99">
        <v>2.0299999999999998</v>
      </c>
      <c r="G574" s="100">
        <v>3132</v>
      </c>
      <c r="H574" s="100">
        <v>6358</v>
      </c>
      <c r="I574" s="100"/>
      <c r="J574" s="101" t="s">
        <v>1833</v>
      </c>
    </row>
    <row r="575" spans="1:10" x14ac:dyDescent="0.3">
      <c r="A575" s="96" t="s">
        <v>639</v>
      </c>
      <c r="B575" s="89" t="s">
        <v>91</v>
      </c>
      <c r="C575" s="97" t="s">
        <v>92</v>
      </c>
      <c r="D575" s="98" t="s">
        <v>80</v>
      </c>
      <c r="E575" s="98" t="s">
        <v>90</v>
      </c>
      <c r="F575" s="99">
        <v>0.15</v>
      </c>
      <c r="G575" s="100">
        <v>1897</v>
      </c>
      <c r="H575" s="100">
        <v>285</v>
      </c>
      <c r="I575" s="100"/>
      <c r="J575" s="101" t="s">
        <v>1692</v>
      </c>
    </row>
    <row r="576" spans="1:10" ht="26.4" x14ac:dyDescent="0.3">
      <c r="A576" s="90" t="s">
        <v>645</v>
      </c>
      <c r="B576" s="91" t="s">
        <v>74</v>
      </c>
      <c r="C576" s="92" t="s">
        <v>646</v>
      </c>
      <c r="D576" s="93" t="s">
        <v>131</v>
      </c>
      <c r="E576" s="93" t="s">
        <v>168</v>
      </c>
      <c r="F576" s="94"/>
      <c r="G576" s="95"/>
      <c r="H576" s="95"/>
      <c r="I576" s="95">
        <v>13620</v>
      </c>
      <c r="J576" s="89"/>
    </row>
    <row r="577" spans="1:10" x14ac:dyDescent="0.3">
      <c r="A577" s="96" t="s">
        <v>645</v>
      </c>
      <c r="B577" s="89" t="s">
        <v>629</v>
      </c>
      <c r="C577" s="97" t="s">
        <v>630</v>
      </c>
      <c r="D577" s="98" t="s">
        <v>85</v>
      </c>
      <c r="E577" s="98" t="s">
        <v>86</v>
      </c>
      <c r="F577" s="99">
        <v>0.1</v>
      </c>
      <c r="G577" s="100">
        <v>75325</v>
      </c>
      <c r="H577" s="100">
        <v>7533</v>
      </c>
      <c r="I577" s="100"/>
      <c r="J577" s="101" t="s">
        <v>1831</v>
      </c>
    </row>
    <row r="578" spans="1:10" x14ac:dyDescent="0.3">
      <c r="A578" s="96" t="s">
        <v>645</v>
      </c>
      <c r="B578" s="89" t="s">
        <v>150</v>
      </c>
      <c r="C578" s="97" t="s">
        <v>151</v>
      </c>
      <c r="D578" s="98" t="s">
        <v>99</v>
      </c>
      <c r="E578" s="98" t="s">
        <v>100</v>
      </c>
      <c r="F578" s="99">
        <v>5.0000000000000001E-4</v>
      </c>
      <c r="G578" s="100">
        <v>187426</v>
      </c>
      <c r="H578" s="100">
        <v>94</v>
      </c>
      <c r="I578" s="100"/>
      <c r="J578" s="101" t="s">
        <v>1705</v>
      </c>
    </row>
    <row r="579" spans="1:10" x14ac:dyDescent="0.3">
      <c r="A579" s="96" t="s">
        <v>645</v>
      </c>
      <c r="B579" s="89" t="s">
        <v>87</v>
      </c>
      <c r="C579" s="97" t="s">
        <v>88</v>
      </c>
      <c r="D579" s="98" t="s">
        <v>89</v>
      </c>
      <c r="E579" s="98" t="s">
        <v>90</v>
      </c>
      <c r="F579" s="99">
        <v>0.2</v>
      </c>
      <c r="G579" s="100">
        <v>3623</v>
      </c>
      <c r="H579" s="100">
        <v>725</v>
      </c>
      <c r="I579" s="100"/>
      <c r="J579" s="101" t="s">
        <v>1691</v>
      </c>
    </row>
    <row r="580" spans="1:10" x14ac:dyDescent="0.3">
      <c r="A580" s="96" t="s">
        <v>645</v>
      </c>
      <c r="B580" s="89" t="s">
        <v>647</v>
      </c>
      <c r="C580" s="97" t="s">
        <v>648</v>
      </c>
      <c r="D580" s="98" t="s">
        <v>80</v>
      </c>
      <c r="E580" s="98" t="s">
        <v>140</v>
      </c>
      <c r="F580" s="99">
        <v>1.03</v>
      </c>
      <c r="G580" s="100">
        <v>4765</v>
      </c>
      <c r="H580" s="100">
        <v>4908</v>
      </c>
      <c r="I580" s="100"/>
      <c r="J580" s="101" t="s">
        <v>1834</v>
      </c>
    </row>
    <row r="581" spans="1:10" x14ac:dyDescent="0.3">
      <c r="A581" s="96" t="s">
        <v>645</v>
      </c>
      <c r="B581" s="89" t="s">
        <v>91</v>
      </c>
      <c r="C581" s="97" t="s">
        <v>92</v>
      </c>
      <c r="D581" s="98" t="s">
        <v>80</v>
      </c>
      <c r="E581" s="98" t="s">
        <v>90</v>
      </c>
      <c r="F581" s="99">
        <v>0.19</v>
      </c>
      <c r="G581" s="100">
        <v>1897</v>
      </c>
      <c r="H581" s="100">
        <v>360</v>
      </c>
      <c r="I581" s="100"/>
      <c r="J581" s="101" t="s">
        <v>1692</v>
      </c>
    </row>
    <row r="582" spans="1:10" ht="66" x14ac:dyDescent="0.3">
      <c r="A582" s="90" t="s">
        <v>663</v>
      </c>
      <c r="B582" s="91" t="s">
        <v>74</v>
      </c>
      <c r="C582" s="92" t="s">
        <v>664</v>
      </c>
      <c r="D582" s="93" t="s">
        <v>131</v>
      </c>
      <c r="E582" s="93" t="s">
        <v>90</v>
      </c>
      <c r="F582" s="94"/>
      <c r="G582" s="95"/>
      <c r="H582" s="95"/>
      <c r="I582" s="95">
        <v>949317</v>
      </c>
      <c r="J582" s="89"/>
    </row>
    <row r="583" spans="1:10" x14ac:dyDescent="0.3">
      <c r="A583" s="96" t="s">
        <v>663</v>
      </c>
      <c r="B583" s="89" t="s">
        <v>629</v>
      </c>
      <c r="C583" s="97" t="s">
        <v>630</v>
      </c>
      <c r="D583" s="98" t="s">
        <v>85</v>
      </c>
      <c r="E583" s="98" t="s">
        <v>86</v>
      </c>
      <c r="F583" s="99">
        <v>4</v>
      </c>
      <c r="G583" s="100">
        <v>75325</v>
      </c>
      <c r="H583" s="100">
        <v>301300</v>
      </c>
      <c r="I583" s="100"/>
      <c r="J583" s="101" t="s">
        <v>1831</v>
      </c>
    </row>
    <row r="584" spans="1:10" x14ac:dyDescent="0.3">
      <c r="A584" s="96" t="s">
        <v>663</v>
      </c>
      <c r="B584" s="89" t="s">
        <v>150</v>
      </c>
      <c r="C584" s="97" t="s">
        <v>151</v>
      </c>
      <c r="D584" s="98" t="s">
        <v>99</v>
      </c>
      <c r="E584" s="98" t="s">
        <v>100</v>
      </c>
      <c r="F584" s="99">
        <v>6.4100000000000004E-2</v>
      </c>
      <c r="G584" s="100">
        <v>187426</v>
      </c>
      <c r="H584" s="100">
        <v>12014</v>
      </c>
      <c r="I584" s="100"/>
      <c r="J584" s="101" t="s">
        <v>1705</v>
      </c>
    </row>
    <row r="585" spans="1:10" x14ac:dyDescent="0.3">
      <c r="A585" s="96" t="s">
        <v>663</v>
      </c>
      <c r="B585" s="89" t="s">
        <v>87</v>
      </c>
      <c r="C585" s="97" t="s">
        <v>88</v>
      </c>
      <c r="D585" s="98" t="s">
        <v>89</v>
      </c>
      <c r="E585" s="98" t="s">
        <v>90</v>
      </c>
      <c r="F585" s="99">
        <v>0.5</v>
      </c>
      <c r="G585" s="100">
        <v>3623</v>
      </c>
      <c r="H585" s="100">
        <v>1812</v>
      </c>
      <c r="I585" s="100"/>
      <c r="J585" s="101" t="s">
        <v>1691</v>
      </c>
    </row>
    <row r="586" spans="1:10" ht="52.8" x14ac:dyDescent="0.3">
      <c r="A586" s="96" t="s">
        <v>663</v>
      </c>
      <c r="B586" s="89" t="s">
        <v>665</v>
      </c>
      <c r="C586" s="97" t="s">
        <v>666</v>
      </c>
      <c r="D586" s="98" t="s">
        <v>80</v>
      </c>
      <c r="E586" s="98" t="s">
        <v>90</v>
      </c>
      <c r="F586" s="99">
        <v>1</v>
      </c>
      <c r="G586" s="100">
        <v>622240</v>
      </c>
      <c r="H586" s="100">
        <v>622240</v>
      </c>
      <c r="I586" s="100"/>
      <c r="J586" s="101" t="s">
        <v>1835</v>
      </c>
    </row>
    <row r="587" spans="1:10" x14ac:dyDescent="0.3">
      <c r="A587" s="96" t="s">
        <v>663</v>
      </c>
      <c r="B587" s="89" t="s">
        <v>91</v>
      </c>
      <c r="C587" s="97" t="s">
        <v>92</v>
      </c>
      <c r="D587" s="98" t="s">
        <v>80</v>
      </c>
      <c r="E587" s="98" t="s">
        <v>90</v>
      </c>
      <c r="F587" s="99">
        <v>6.3</v>
      </c>
      <c r="G587" s="100">
        <v>1897</v>
      </c>
      <c r="H587" s="100">
        <v>11951</v>
      </c>
      <c r="I587" s="100"/>
      <c r="J587" s="101" t="s">
        <v>1692</v>
      </c>
    </row>
    <row r="588" spans="1:10" ht="66" x14ac:dyDescent="0.3">
      <c r="A588" s="90" t="s">
        <v>673</v>
      </c>
      <c r="B588" s="91" t="s">
        <v>74</v>
      </c>
      <c r="C588" s="92" t="s">
        <v>674</v>
      </c>
      <c r="D588" s="93" t="s">
        <v>131</v>
      </c>
      <c r="E588" s="93" t="s">
        <v>90</v>
      </c>
      <c r="F588" s="94"/>
      <c r="G588" s="95"/>
      <c r="H588" s="95"/>
      <c r="I588" s="95">
        <v>265369</v>
      </c>
      <c r="J588" s="89"/>
    </row>
    <row r="589" spans="1:10" x14ac:dyDescent="0.3">
      <c r="A589" s="96" t="s">
        <v>673</v>
      </c>
      <c r="B589" s="89" t="s">
        <v>629</v>
      </c>
      <c r="C589" s="97" t="s">
        <v>630</v>
      </c>
      <c r="D589" s="98" t="s">
        <v>85</v>
      </c>
      <c r="E589" s="98" t="s">
        <v>86</v>
      </c>
      <c r="F589" s="99">
        <v>2.5</v>
      </c>
      <c r="G589" s="100">
        <v>75325</v>
      </c>
      <c r="H589" s="100">
        <v>188313</v>
      </c>
      <c r="I589" s="100"/>
      <c r="J589" s="101" t="s">
        <v>1831</v>
      </c>
    </row>
    <row r="590" spans="1:10" x14ac:dyDescent="0.3">
      <c r="A590" s="96" t="s">
        <v>673</v>
      </c>
      <c r="B590" s="89" t="s">
        <v>150</v>
      </c>
      <c r="C590" s="97" t="s">
        <v>151</v>
      </c>
      <c r="D590" s="98" t="s">
        <v>99</v>
      </c>
      <c r="E590" s="98" t="s">
        <v>100</v>
      </c>
      <c r="F590" s="99">
        <v>6.8999999999999999E-3</v>
      </c>
      <c r="G590" s="100">
        <v>187426</v>
      </c>
      <c r="H590" s="100">
        <v>1293</v>
      </c>
      <c r="I590" s="100"/>
      <c r="J590" s="101" t="s">
        <v>1705</v>
      </c>
    </row>
    <row r="591" spans="1:10" x14ac:dyDescent="0.3">
      <c r="A591" s="96" t="s">
        <v>673</v>
      </c>
      <c r="B591" s="89" t="s">
        <v>87</v>
      </c>
      <c r="C591" s="97" t="s">
        <v>88</v>
      </c>
      <c r="D591" s="98" t="s">
        <v>89</v>
      </c>
      <c r="E591" s="98" t="s">
        <v>90</v>
      </c>
      <c r="F591" s="99">
        <v>0.5</v>
      </c>
      <c r="G591" s="100">
        <v>3623</v>
      </c>
      <c r="H591" s="100">
        <v>1812</v>
      </c>
      <c r="I591" s="100"/>
      <c r="J591" s="101" t="s">
        <v>1691</v>
      </c>
    </row>
    <row r="592" spans="1:10" ht="52.8" x14ac:dyDescent="0.3">
      <c r="A592" s="96" t="s">
        <v>673</v>
      </c>
      <c r="B592" s="89" t="s">
        <v>675</v>
      </c>
      <c r="C592" s="97" t="s">
        <v>676</v>
      </c>
      <c r="D592" s="98" t="s">
        <v>80</v>
      </c>
      <c r="E592" s="98" t="s">
        <v>90</v>
      </c>
      <c r="F592" s="99">
        <v>1</v>
      </c>
      <c r="G592" s="100">
        <v>66553</v>
      </c>
      <c r="H592" s="100">
        <v>66553</v>
      </c>
      <c r="I592" s="100"/>
      <c r="J592" s="101" t="s">
        <v>1836</v>
      </c>
    </row>
    <row r="593" spans="1:10" x14ac:dyDescent="0.3">
      <c r="A593" s="96" t="s">
        <v>673</v>
      </c>
      <c r="B593" s="89" t="s">
        <v>91</v>
      </c>
      <c r="C593" s="97" t="s">
        <v>92</v>
      </c>
      <c r="D593" s="98" t="s">
        <v>80</v>
      </c>
      <c r="E593" s="98" t="s">
        <v>90</v>
      </c>
      <c r="F593" s="99">
        <v>3.9</v>
      </c>
      <c r="G593" s="100">
        <v>1897</v>
      </c>
      <c r="H593" s="100">
        <v>7398</v>
      </c>
      <c r="I593" s="100"/>
      <c r="J593" s="101" t="s">
        <v>1692</v>
      </c>
    </row>
    <row r="594" spans="1:10" ht="52.8" x14ac:dyDescent="0.3">
      <c r="A594" s="90" t="s">
        <v>677</v>
      </c>
      <c r="B594" s="91" t="s">
        <v>74</v>
      </c>
      <c r="C594" s="92" t="s">
        <v>678</v>
      </c>
      <c r="D594" s="93" t="s">
        <v>131</v>
      </c>
      <c r="E594" s="93" t="s">
        <v>90</v>
      </c>
      <c r="F594" s="94"/>
      <c r="G594" s="95"/>
      <c r="H594" s="95"/>
      <c r="I594" s="95">
        <v>19597</v>
      </c>
      <c r="J594" s="89"/>
    </row>
    <row r="595" spans="1:10" x14ac:dyDescent="0.3">
      <c r="A595" s="96" t="s">
        <v>677</v>
      </c>
      <c r="B595" s="89" t="s">
        <v>629</v>
      </c>
      <c r="C595" s="97" t="s">
        <v>630</v>
      </c>
      <c r="D595" s="98" t="s">
        <v>85</v>
      </c>
      <c r="E595" s="98" t="s">
        <v>86</v>
      </c>
      <c r="F595" s="99">
        <v>0.1</v>
      </c>
      <c r="G595" s="100">
        <v>75325</v>
      </c>
      <c r="H595" s="100">
        <v>7533</v>
      </c>
      <c r="I595" s="100"/>
      <c r="J595" s="101" t="s">
        <v>1831</v>
      </c>
    </row>
    <row r="596" spans="1:10" x14ac:dyDescent="0.3">
      <c r="A596" s="96" t="s">
        <v>677</v>
      </c>
      <c r="B596" s="89" t="s">
        <v>150</v>
      </c>
      <c r="C596" s="97" t="s">
        <v>151</v>
      </c>
      <c r="D596" s="98" t="s">
        <v>99</v>
      </c>
      <c r="E596" s="98" t="s">
        <v>100</v>
      </c>
      <c r="F596" s="99">
        <v>1.1999999999999999E-3</v>
      </c>
      <c r="G596" s="100">
        <v>187426</v>
      </c>
      <c r="H596" s="100">
        <v>225</v>
      </c>
      <c r="I596" s="100"/>
      <c r="J596" s="101" t="s">
        <v>1705</v>
      </c>
    </row>
    <row r="597" spans="1:10" x14ac:dyDescent="0.3">
      <c r="A597" s="96" t="s">
        <v>677</v>
      </c>
      <c r="B597" s="89" t="s">
        <v>87</v>
      </c>
      <c r="C597" s="97" t="s">
        <v>88</v>
      </c>
      <c r="D597" s="98" t="s">
        <v>89</v>
      </c>
      <c r="E597" s="98" t="s">
        <v>90</v>
      </c>
      <c r="F597" s="99">
        <v>0.1</v>
      </c>
      <c r="G597" s="100">
        <v>3623</v>
      </c>
      <c r="H597" s="100">
        <v>362</v>
      </c>
      <c r="I597" s="100"/>
      <c r="J597" s="101" t="s">
        <v>1691</v>
      </c>
    </row>
    <row r="598" spans="1:10" x14ac:dyDescent="0.3">
      <c r="A598" s="96" t="s">
        <v>677</v>
      </c>
      <c r="B598" s="89" t="s">
        <v>679</v>
      </c>
      <c r="C598" s="97" t="s">
        <v>680</v>
      </c>
      <c r="D598" s="98" t="s">
        <v>80</v>
      </c>
      <c r="E598" s="98" t="s">
        <v>90</v>
      </c>
      <c r="F598" s="99">
        <v>1</v>
      </c>
      <c r="G598" s="100">
        <v>11192</v>
      </c>
      <c r="H598" s="100">
        <v>11192</v>
      </c>
      <c r="I598" s="100"/>
      <c r="J598" s="101" t="s">
        <v>1837</v>
      </c>
    </row>
    <row r="599" spans="1:10" x14ac:dyDescent="0.3">
      <c r="A599" s="96" t="s">
        <v>677</v>
      </c>
      <c r="B599" s="89" t="s">
        <v>91</v>
      </c>
      <c r="C599" s="97" t="s">
        <v>92</v>
      </c>
      <c r="D599" s="98" t="s">
        <v>80</v>
      </c>
      <c r="E599" s="98" t="s">
        <v>90</v>
      </c>
      <c r="F599" s="99">
        <v>0.15</v>
      </c>
      <c r="G599" s="100">
        <v>1897</v>
      </c>
      <c r="H599" s="100">
        <v>285</v>
      </c>
      <c r="I599" s="100"/>
      <c r="J599" s="101" t="s">
        <v>1692</v>
      </c>
    </row>
    <row r="600" spans="1:10" ht="52.8" x14ac:dyDescent="0.3">
      <c r="A600" s="90" t="s">
        <v>681</v>
      </c>
      <c r="B600" s="91" t="s">
        <v>74</v>
      </c>
      <c r="C600" s="92" t="s">
        <v>682</v>
      </c>
      <c r="D600" s="93" t="s">
        <v>131</v>
      </c>
      <c r="E600" s="93" t="s">
        <v>90</v>
      </c>
      <c r="F600" s="94"/>
      <c r="G600" s="95"/>
      <c r="H600" s="95"/>
      <c r="I600" s="95">
        <v>220874</v>
      </c>
      <c r="J600" s="89"/>
    </row>
    <row r="601" spans="1:10" x14ac:dyDescent="0.3">
      <c r="A601" s="96" t="s">
        <v>681</v>
      </c>
      <c r="B601" s="89" t="s">
        <v>629</v>
      </c>
      <c r="C601" s="97" t="s">
        <v>630</v>
      </c>
      <c r="D601" s="98" t="s">
        <v>85</v>
      </c>
      <c r="E601" s="98" t="s">
        <v>86</v>
      </c>
      <c r="F601" s="99">
        <v>0.11</v>
      </c>
      <c r="G601" s="100">
        <v>75325</v>
      </c>
      <c r="H601" s="100">
        <v>8286</v>
      </c>
      <c r="I601" s="100"/>
      <c r="J601" s="101" t="s">
        <v>1831</v>
      </c>
    </row>
    <row r="602" spans="1:10" x14ac:dyDescent="0.3">
      <c r="A602" s="96" t="s">
        <v>681</v>
      </c>
      <c r="B602" s="89" t="s">
        <v>150</v>
      </c>
      <c r="C602" s="97" t="s">
        <v>151</v>
      </c>
      <c r="D602" s="98" t="s">
        <v>99</v>
      </c>
      <c r="E602" s="98" t="s">
        <v>100</v>
      </c>
      <c r="F602" s="99">
        <v>2.1399999999999999E-2</v>
      </c>
      <c r="G602" s="100">
        <v>187426</v>
      </c>
      <c r="H602" s="100">
        <v>4011</v>
      </c>
      <c r="I602" s="100"/>
      <c r="J602" s="101" t="s">
        <v>1705</v>
      </c>
    </row>
    <row r="603" spans="1:10" x14ac:dyDescent="0.3">
      <c r="A603" s="96" t="s">
        <v>681</v>
      </c>
      <c r="B603" s="89" t="s">
        <v>87</v>
      </c>
      <c r="C603" s="97" t="s">
        <v>88</v>
      </c>
      <c r="D603" s="98" t="s">
        <v>89</v>
      </c>
      <c r="E603" s="98" t="s">
        <v>90</v>
      </c>
      <c r="F603" s="99">
        <v>0.1</v>
      </c>
      <c r="G603" s="100">
        <v>3623</v>
      </c>
      <c r="H603" s="100">
        <v>362</v>
      </c>
      <c r="I603" s="100"/>
      <c r="J603" s="101" t="s">
        <v>1691</v>
      </c>
    </row>
    <row r="604" spans="1:10" ht="52.8" x14ac:dyDescent="0.3">
      <c r="A604" s="96" t="s">
        <v>681</v>
      </c>
      <c r="B604" s="89" t="s">
        <v>683</v>
      </c>
      <c r="C604" s="97" t="s">
        <v>684</v>
      </c>
      <c r="D604" s="98" t="s">
        <v>80</v>
      </c>
      <c r="E604" s="98" t="s">
        <v>90</v>
      </c>
      <c r="F604" s="99">
        <v>1</v>
      </c>
      <c r="G604" s="100">
        <v>207893</v>
      </c>
      <c r="H604" s="100">
        <v>207893</v>
      </c>
      <c r="I604" s="100"/>
      <c r="J604" s="101" t="s">
        <v>1838</v>
      </c>
    </row>
    <row r="605" spans="1:10" x14ac:dyDescent="0.3">
      <c r="A605" s="96" t="s">
        <v>681</v>
      </c>
      <c r="B605" s="89" t="s">
        <v>91</v>
      </c>
      <c r="C605" s="97" t="s">
        <v>92</v>
      </c>
      <c r="D605" s="98" t="s">
        <v>80</v>
      </c>
      <c r="E605" s="98" t="s">
        <v>90</v>
      </c>
      <c r="F605" s="99">
        <v>0.17</v>
      </c>
      <c r="G605" s="100">
        <v>1897</v>
      </c>
      <c r="H605" s="100">
        <v>322</v>
      </c>
      <c r="I605" s="100"/>
      <c r="J605" s="101" t="s">
        <v>1692</v>
      </c>
    </row>
    <row r="606" spans="1:10" ht="39.6" x14ac:dyDescent="0.3">
      <c r="A606" s="90" t="s">
        <v>711</v>
      </c>
      <c r="B606" s="91" t="s">
        <v>74</v>
      </c>
      <c r="C606" s="92" t="s">
        <v>712</v>
      </c>
      <c r="D606" s="93" t="s">
        <v>131</v>
      </c>
      <c r="E606" s="93" t="s">
        <v>90</v>
      </c>
      <c r="F606" s="94"/>
      <c r="G606" s="95"/>
      <c r="H606" s="95"/>
      <c r="I606" s="95">
        <v>130044</v>
      </c>
      <c r="J606" s="89"/>
    </row>
    <row r="607" spans="1:10" x14ac:dyDescent="0.3">
      <c r="A607" s="96" t="s">
        <v>711</v>
      </c>
      <c r="B607" s="89" t="s">
        <v>629</v>
      </c>
      <c r="C607" s="97" t="s">
        <v>630</v>
      </c>
      <c r="D607" s="98" t="s">
        <v>85</v>
      </c>
      <c r="E607" s="98" t="s">
        <v>86</v>
      </c>
      <c r="F607" s="99">
        <v>0.4</v>
      </c>
      <c r="G607" s="100">
        <v>75325</v>
      </c>
      <c r="H607" s="100">
        <v>30130</v>
      </c>
      <c r="I607" s="100"/>
      <c r="J607" s="101" t="s">
        <v>1831</v>
      </c>
    </row>
    <row r="608" spans="1:10" x14ac:dyDescent="0.3">
      <c r="A608" s="96" t="s">
        <v>711</v>
      </c>
      <c r="B608" s="89" t="s">
        <v>150</v>
      </c>
      <c r="C608" s="97" t="s">
        <v>151</v>
      </c>
      <c r="D608" s="98" t="s">
        <v>99</v>
      </c>
      <c r="E608" s="98" t="s">
        <v>100</v>
      </c>
      <c r="F608" s="99">
        <v>9.7999999999999997E-3</v>
      </c>
      <c r="G608" s="100">
        <v>187426</v>
      </c>
      <c r="H608" s="100">
        <v>1837</v>
      </c>
      <c r="I608" s="100"/>
      <c r="J608" s="101" t="s">
        <v>1705</v>
      </c>
    </row>
    <row r="609" spans="1:10" x14ac:dyDescent="0.3">
      <c r="A609" s="96" t="s">
        <v>711</v>
      </c>
      <c r="B609" s="89" t="s">
        <v>87</v>
      </c>
      <c r="C609" s="97" t="s">
        <v>88</v>
      </c>
      <c r="D609" s="98" t="s">
        <v>89</v>
      </c>
      <c r="E609" s="98" t="s">
        <v>90</v>
      </c>
      <c r="F609" s="99">
        <v>0.5</v>
      </c>
      <c r="G609" s="100">
        <v>3623</v>
      </c>
      <c r="H609" s="100">
        <v>1812</v>
      </c>
      <c r="I609" s="100"/>
      <c r="J609" s="101" t="s">
        <v>1691</v>
      </c>
    </row>
    <row r="610" spans="1:10" x14ac:dyDescent="0.3">
      <c r="A610" s="96" t="s">
        <v>711</v>
      </c>
      <c r="B610" s="89" t="s">
        <v>685</v>
      </c>
      <c r="C610" s="97" t="s">
        <v>686</v>
      </c>
      <c r="D610" s="98" t="s">
        <v>80</v>
      </c>
      <c r="E610" s="98" t="s">
        <v>90</v>
      </c>
      <c r="F610" s="99">
        <v>1</v>
      </c>
      <c r="G610" s="100">
        <v>2562</v>
      </c>
      <c r="H610" s="100">
        <v>2562</v>
      </c>
      <c r="I610" s="100"/>
      <c r="J610" s="101" t="s">
        <v>1839</v>
      </c>
    </row>
    <row r="611" spans="1:10" ht="26.4" x14ac:dyDescent="0.3">
      <c r="A611" s="96" t="s">
        <v>711</v>
      </c>
      <c r="B611" s="89" t="s">
        <v>713</v>
      </c>
      <c r="C611" s="97" t="s">
        <v>714</v>
      </c>
      <c r="D611" s="98" t="s">
        <v>80</v>
      </c>
      <c r="E611" s="98" t="s">
        <v>90</v>
      </c>
      <c r="F611" s="99">
        <v>1</v>
      </c>
      <c r="G611" s="100">
        <v>92204</v>
      </c>
      <c r="H611" s="100">
        <v>92204</v>
      </c>
      <c r="I611" s="100"/>
      <c r="J611" s="101" t="s">
        <v>1840</v>
      </c>
    </row>
    <row r="612" spans="1:10" x14ac:dyDescent="0.3">
      <c r="A612" s="96" t="s">
        <v>711</v>
      </c>
      <c r="B612" s="89" t="s">
        <v>91</v>
      </c>
      <c r="C612" s="97" t="s">
        <v>92</v>
      </c>
      <c r="D612" s="98" t="s">
        <v>80</v>
      </c>
      <c r="E612" s="98" t="s">
        <v>90</v>
      </c>
      <c r="F612" s="99">
        <v>0.79</v>
      </c>
      <c r="G612" s="100">
        <v>1897</v>
      </c>
      <c r="H612" s="100">
        <v>1499</v>
      </c>
      <c r="I612" s="100"/>
      <c r="J612" s="101" t="s">
        <v>1692</v>
      </c>
    </row>
    <row r="613" spans="1:10" ht="79.2" x14ac:dyDescent="0.3">
      <c r="A613" s="90" t="s">
        <v>717</v>
      </c>
      <c r="B613" s="91" t="s">
        <v>74</v>
      </c>
      <c r="C613" s="92" t="s">
        <v>718</v>
      </c>
      <c r="D613" s="93" t="s">
        <v>131</v>
      </c>
      <c r="E613" s="93" t="s">
        <v>90</v>
      </c>
      <c r="F613" s="94"/>
      <c r="G613" s="95"/>
      <c r="H613" s="95"/>
      <c r="I613" s="95">
        <v>477061</v>
      </c>
      <c r="J613" s="89"/>
    </row>
    <row r="614" spans="1:10" x14ac:dyDescent="0.3">
      <c r="A614" s="96" t="s">
        <v>717</v>
      </c>
      <c r="B614" s="89" t="s">
        <v>629</v>
      </c>
      <c r="C614" s="97" t="s">
        <v>630</v>
      </c>
      <c r="D614" s="98" t="s">
        <v>85</v>
      </c>
      <c r="E614" s="98" t="s">
        <v>86</v>
      </c>
      <c r="F614" s="99">
        <v>2</v>
      </c>
      <c r="G614" s="100">
        <v>75325</v>
      </c>
      <c r="H614" s="100">
        <v>150650</v>
      </c>
      <c r="I614" s="100"/>
      <c r="J614" s="101" t="s">
        <v>1831</v>
      </c>
    </row>
    <row r="615" spans="1:10" x14ac:dyDescent="0.3">
      <c r="A615" s="96" t="s">
        <v>717</v>
      </c>
      <c r="B615" s="89" t="s">
        <v>150</v>
      </c>
      <c r="C615" s="97" t="s">
        <v>151</v>
      </c>
      <c r="D615" s="98" t="s">
        <v>99</v>
      </c>
      <c r="E615" s="98" t="s">
        <v>100</v>
      </c>
      <c r="F615" s="99">
        <v>3.1600000000000003E-2</v>
      </c>
      <c r="G615" s="100">
        <v>187426</v>
      </c>
      <c r="H615" s="100">
        <v>5923</v>
      </c>
      <c r="I615" s="100"/>
      <c r="J615" s="101" t="s">
        <v>1705</v>
      </c>
    </row>
    <row r="616" spans="1:10" x14ac:dyDescent="0.3">
      <c r="A616" s="96" t="s">
        <v>717</v>
      </c>
      <c r="B616" s="89" t="s">
        <v>87</v>
      </c>
      <c r="C616" s="97" t="s">
        <v>88</v>
      </c>
      <c r="D616" s="98" t="s">
        <v>89</v>
      </c>
      <c r="E616" s="98" t="s">
        <v>90</v>
      </c>
      <c r="F616" s="99">
        <v>2</v>
      </c>
      <c r="G616" s="100">
        <v>3623</v>
      </c>
      <c r="H616" s="100">
        <v>7246</v>
      </c>
      <c r="I616" s="100"/>
      <c r="J616" s="101" t="s">
        <v>1691</v>
      </c>
    </row>
    <row r="617" spans="1:10" ht="66" x14ac:dyDescent="0.3">
      <c r="A617" s="96" t="s">
        <v>717</v>
      </c>
      <c r="B617" s="89" t="s">
        <v>719</v>
      </c>
      <c r="C617" s="97" t="s">
        <v>720</v>
      </c>
      <c r="D617" s="98" t="s">
        <v>80</v>
      </c>
      <c r="E617" s="98" t="s">
        <v>90</v>
      </c>
      <c r="F617" s="99">
        <v>1</v>
      </c>
      <c r="G617" s="100">
        <v>307361</v>
      </c>
      <c r="H617" s="100">
        <v>307361</v>
      </c>
      <c r="I617" s="100"/>
      <c r="J617" s="101" t="s">
        <v>1841</v>
      </c>
    </row>
    <row r="618" spans="1:10" x14ac:dyDescent="0.3">
      <c r="A618" s="96" t="s">
        <v>717</v>
      </c>
      <c r="B618" s="89" t="s">
        <v>91</v>
      </c>
      <c r="C618" s="97" t="s">
        <v>92</v>
      </c>
      <c r="D618" s="98" t="s">
        <v>80</v>
      </c>
      <c r="E618" s="98" t="s">
        <v>90</v>
      </c>
      <c r="F618" s="99">
        <v>3.1</v>
      </c>
      <c r="G618" s="100">
        <v>1897</v>
      </c>
      <c r="H618" s="100">
        <v>5881</v>
      </c>
      <c r="I618" s="100"/>
      <c r="J618" s="101" t="s">
        <v>1692</v>
      </c>
    </row>
    <row r="619" spans="1:10" x14ac:dyDescent="0.3">
      <c r="A619" s="90" t="s">
        <v>743</v>
      </c>
      <c r="B619" s="91" t="s">
        <v>74</v>
      </c>
      <c r="C619" s="92" t="s">
        <v>744</v>
      </c>
      <c r="D619" s="93" t="s">
        <v>131</v>
      </c>
      <c r="E619" s="93" t="s">
        <v>90</v>
      </c>
      <c r="F619" s="94"/>
      <c r="G619" s="95"/>
      <c r="H619" s="95"/>
      <c r="I619" s="95">
        <v>60518</v>
      </c>
      <c r="J619" s="89"/>
    </row>
    <row r="620" spans="1:10" ht="26.4" x14ac:dyDescent="0.3">
      <c r="A620" s="96" t="s">
        <v>743</v>
      </c>
      <c r="B620" s="89" t="s">
        <v>657</v>
      </c>
      <c r="C620" s="97" t="s">
        <v>658</v>
      </c>
      <c r="D620" s="98" t="s">
        <v>85</v>
      </c>
      <c r="E620" s="98" t="s">
        <v>86</v>
      </c>
      <c r="F620" s="99">
        <v>0.5</v>
      </c>
      <c r="G620" s="100">
        <v>53481</v>
      </c>
      <c r="H620" s="100">
        <v>26741</v>
      </c>
      <c r="I620" s="100"/>
      <c r="J620" s="101" t="s">
        <v>1842</v>
      </c>
    </row>
    <row r="621" spans="1:10" x14ac:dyDescent="0.3">
      <c r="A621" s="96" t="s">
        <v>743</v>
      </c>
      <c r="B621" s="89" t="s">
        <v>150</v>
      </c>
      <c r="C621" s="97" t="s">
        <v>151</v>
      </c>
      <c r="D621" s="98" t="s">
        <v>99</v>
      </c>
      <c r="E621" s="98" t="s">
        <v>100</v>
      </c>
      <c r="F621" s="99">
        <v>0.05</v>
      </c>
      <c r="G621" s="100">
        <v>187426</v>
      </c>
      <c r="H621" s="100">
        <v>9371</v>
      </c>
      <c r="I621" s="100"/>
      <c r="J621" s="101" t="s">
        <v>1705</v>
      </c>
    </row>
    <row r="622" spans="1:10" x14ac:dyDescent="0.3">
      <c r="A622" s="96" t="s">
        <v>743</v>
      </c>
      <c r="B622" s="89" t="s">
        <v>87</v>
      </c>
      <c r="C622" s="97" t="s">
        <v>88</v>
      </c>
      <c r="D622" s="98" t="s">
        <v>89</v>
      </c>
      <c r="E622" s="98" t="s">
        <v>90</v>
      </c>
      <c r="F622" s="99">
        <v>2</v>
      </c>
      <c r="G622" s="100">
        <v>3623</v>
      </c>
      <c r="H622" s="100">
        <v>7246</v>
      </c>
      <c r="I622" s="100"/>
      <c r="J622" s="101" t="s">
        <v>1691</v>
      </c>
    </row>
    <row r="623" spans="1:10" x14ac:dyDescent="0.3">
      <c r="A623" s="96" t="s">
        <v>743</v>
      </c>
      <c r="B623" s="89" t="s">
        <v>745</v>
      </c>
      <c r="C623" s="97" t="s">
        <v>746</v>
      </c>
      <c r="D623" s="98" t="s">
        <v>80</v>
      </c>
      <c r="E623" s="98" t="s">
        <v>90</v>
      </c>
      <c r="F623" s="99">
        <v>1</v>
      </c>
      <c r="G623" s="100">
        <v>17160</v>
      </c>
      <c r="H623" s="100">
        <v>17160</v>
      </c>
      <c r="I623" s="100"/>
      <c r="J623" s="101" t="s">
        <v>1843</v>
      </c>
    </row>
    <row r="624" spans="1:10" ht="26.4" x14ac:dyDescent="0.3">
      <c r="A624" s="90" t="s">
        <v>750</v>
      </c>
      <c r="B624" s="91" t="s">
        <v>74</v>
      </c>
      <c r="C624" s="92" t="s">
        <v>751</v>
      </c>
      <c r="D624" s="93" t="s">
        <v>131</v>
      </c>
      <c r="E624" s="93" t="s">
        <v>90</v>
      </c>
      <c r="F624" s="94"/>
      <c r="G624" s="95"/>
      <c r="H624" s="95"/>
      <c r="I624" s="95">
        <v>233183</v>
      </c>
      <c r="J624" s="89"/>
    </row>
    <row r="625" spans="1:10" ht="26.4" x14ac:dyDescent="0.3">
      <c r="A625" s="96" t="s">
        <v>750</v>
      </c>
      <c r="B625" s="89" t="s">
        <v>752</v>
      </c>
      <c r="C625" s="97" t="s">
        <v>751</v>
      </c>
      <c r="D625" s="98" t="s">
        <v>80</v>
      </c>
      <c r="E625" s="98" t="s">
        <v>90</v>
      </c>
      <c r="F625" s="99">
        <v>1</v>
      </c>
      <c r="G625" s="100">
        <v>233183</v>
      </c>
      <c r="H625" s="100">
        <v>233183</v>
      </c>
      <c r="I625" s="100"/>
      <c r="J625" s="101" t="s">
        <v>1844</v>
      </c>
    </row>
    <row r="626" spans="1:10" ht="39.6" x14ac:dyDescent="0.3">
      <c r="A626" s="90" t="s">
        <v>765</v>
      </c>
      <c r="B626" s="91" t="s">
        <v>74</v>
      </c>
      <c r="C626" s="92" t="s">
        <v>766</v>
      </c>
      <c r="D626" s="93" t="s">
        <v>131</v>
      </c>
      <c r="E626" s="93" t="s">
        <v>90</v>
      </c>
      <c r="F626" s="94"/>
      <c r="G626" s="95"/>
      <c r="H626" s="95"/>
      <c r="I626" s="95">
        <v>164438</v>
      </c>
      <c r="J626" s="89"/>
    </row>
    <row r="627" spans="1:10" x14ac:dyDescent="0.3">
      <c r="A627" s="96" t="s">
        <v>765</v>
      </c>
      <c r="B627" s="89" t="s">
        <v>629</v>
      </c>
      <c r="C627" s="97" t="s">
        <v>630</v>
      </c>
      <c r="D627" s="98" t="s">
        <v>85</v>
      </c>
      <c r="E627" s="98" t="s">
        <v>86</v>
      </c>
      <c r="F627" s="99">
        <v>1.5</v>
      </c>
      <c r="G627" s="100">
        <v>75325</v>
      </c>
      <c r="H627" s="100">
        <v>112988</v>
      </c>
      <c r="I627" s="100"/>
      <c r="J627" s="101" t="s">
        <v>1831</v>
      </c>
    </row>
    <row r="628" spans="1:10" x14ac:dyDescent="0.3">
      <c r="A628" s="96" t="s">
        <v>765</v>
      </c>
      <c r="B628" s="89" t="s">
        <v>150</v>
      </c>
      <c r="C628" s="97" t="s">
        <v>151</v>
      </c>
      <c r="D628" s="98" t="s">
        <v>99</v>
      </c>
      <c r="E628" s="98" t="s">
        <v>100</v>
      </c>
      <c r="F628" s="99">
        <v>9.5999999999999992E-3</v>
      </c>
      <c r="G628" s="100">
        <v>187426</v>
      </c>
      <c r="H628" s="100">
        <v>1799</v>
      </c>
      <c r="I628" s="100"/>
      <c r="J628" s="101" t="s">
        <v>1705</v>
      </c>
    </row>
    <row r="629" spans="1:10" x14ac:dyDescent="0.3">
      <c r="A629" s="96" t="s">
        <v>765</v>
      </c>
      <c r="B629" s="89" t="s">
        <v>87</v>
      </c>
      <c r="C629" s="97" t="s">
        <v>88</v>
      </c>
      <c r="D629" s="98" t="s">
        <v>89</v>
      </c>
      <c r="E629" s="98" t="s">
        <v>90</v>
      </c>
      <c r="F629" s="99">
        <v>0.5</v>
      </c>
      <c r="G629" s="100">
        <v>3623</v>
      </c>
      <c r="H629" s="100">
        <v>1812</v>
      </c>
      <c r="I629" s="100"/>
      <c r="J629" s="101" t="s">
        <v>1691</v>
      </c>
    </row>
    <row r="630" spans="1:10" x14ac:dyDescent="0.3">
      <c r="A630" s="96" t="s">
        <v>765</v>
      </c>
      <c r="B630" s="89" t="s">
        <v>685</v>
      </c>
      <c r="C630" s="97" t="s">
        <v>686</v>
      </c>
      <c r="D630" s="98" t="s">
        <v>80</v>
      </c>
      <c r="E630" s="98" t="s">
        <v>90</v>
      </c>
      <c r="F630" s="99">
        <v>5</v>
      </c>
      <c r="G630" s="100">
        <v>2562</v>
      </c>
      <c r="H630" s="100">
        <v>12810</v>
      </c>
      <c r="I630" s="100"/>
      <c r="J630" s="101" t="s">
        <v>1839</v>
      </c>
    </row>
    <row r="631" spans="1:10" x14ac:dyDescent="0.3">
      <c r="A631" s="96" t="s">
        <v>765</v>
      </c>
      <c r="B631" s="89" t="s">
        <v>693</v>
      </c>
      <c r="C631" s="97" t="s">
        <v>694</v>
      </c>
      <c r="D631" s="98" t="s">
        <v>80</v>
      </c>
      <c r="E631" s="98" t="s">
        <v>90</v>
      </c>
      <c r="F631" s="99">
        <v>1</v>
      </c>
      <c r="G631" s="100">
        <v>1560</v>
      </c>
      <c r="H631" s="100">
        <v>1560</v>
      </c>
      <c r="I631" s="100"/>
      <c r="J631" s="101" t="s">
        <v>1845</v>
      </c>
    </row>
    <row r="632" spans="1:10" x14ac:dyDescent="0.3">
      <c r="A632" s="96" t="s">
        <v>765</v>
      </c>
      <c r="B632" s="89" t="s">
        <v>767</v>
      </c>
      <c r="C632" s="97" t="s">
        <v>768</v>
      </c>
      <c r="D632" s="98" t="s">
        <v>80</v>
      </c>
      <c r="E632" s="98" t="s">
        <v>90</v>
      </c>
      <c r="F632" s="99">
        <v>1</v>
      </c>
      <c r="G632" s="100">
        <v>2480</v>
      </c>
      <c r="H632" s="100">
        <v>2480</v>
      </c>
      <c r="I632" s="100"/>
      <c r="J632" s="101" t="s">
        <v>1846</v>
      </c>
    </row>
    <row r="633" spans="1:10" x14ac:dyDescent="0.3">
      <c r="A633" s="96" t="s">
        <v>765</v>
      </c>
      <c r="B633" s="89" t="s">
        <v>731</v>
      </c>
      <c r="C633" s="97" t="s">
        <v>732</v>
      </c>
      <c r="D633" s="98" t="s">
        <v>80</v>
      </c>
      <c r="E633" s="98" t="s">
        <v>168</v>
      </c>
      <c r="F633" s="99">
        <v>0.05</v>
      </c>
      <c r="G633" s="100">
        <v>21306</v>
      </c>
      <c r="H633" s="100">
        <v>1065</v>
      </c>
      <c r="I633" s="100"/>
      <c r="J633" s="101" t="s">
        <v>1847</v>
      </c>
    </row>
    <row r="634" spans="1:10" x14ac:dyDescent="0.3">
      <c r="A634" s="96" t="s">
        <v>765</v>
      </c>
      <c r="B634" s="89" t="s">
        <v>741</v>
      </c>
      <c r="C634" s="97" t="s">
        <v>742</v>
      </c>
      <c r="D634" s="98" t="s">
        <v>80</v>
      </c>
      <c r="E634" s="98" t="s">
        <v>168</v>
      </c>
      <c r="F634" s="99">
        <v>9.15</v>
      </c>
      <c r="G634" s="100">
        <v>2269</v>
      </c>
      <c r="H634" s="100">
        <v>20761</v>
      </c>
      <c r="I634" s="100"/>
      <c r="J634" s="101" t="s">
        <v>1848</v>
      </c>
    </row>
    <row r="635" spans="1:10" x14ac:dyDescent="0.3">
      <c r="A635" s="96" t="s">
        <v>765</v>
      </c>
      <c r="B635" s="89" t="s">
        <v>769</v>
      </c>
      <c r="C635" s="97" t="s">
        <v>770</v>
      </c>
      <c r="D635" s="98" t="s">
        <v>80</v>
      </c>
      <c r="E635" s="98" t="s">
        <v>140</v>
      </c>
      <c r="F635" s="99">
        <v>3</v>
      </c>
      <c r="G635" s="100">
        <v>2673</v>
      </c>
      <c r="H635" s="100">
        <v>8019</v>
      </c>
      <c r="I635" s="100"/>
      <c r="J635" s="101" t="s">
        <v>1849</v>
      </c>
    </row>
    <row r="636" spans="1:10" x14ac:dyDescent="0.3">
      <c r="A636" s="96" t="s">
        <v>765</v>
      </c>
      <c r="B636" s="89" t="s">
        <v>771</v>
      </c>
      <c r="C636" s="97" t="s">
        <v>772</v>
      </c>
      <c r="D636" s="98" t="s">
        <v>80</v>
      </c>
      <c r="E636" s="98" t="s">
        <v>90</v>
      </c>
      <c r="F636" s="99">
        <v>2</v>
      </c>
      <c r="G636" s="100">
        <v>572</v>
      </c>
      <c r="H636" s="100">
        <v>1144</v>
      </c>
      <c r="I636" s="100"/>
      <c r="J636" s="101" t="s">
        <v>1850</v>
      </c>
    </row>
    <row r="637" spans="1:10" ht="26.4" x14ac:dyDescent="0.3">
      <c r="A637" s="90" t="s">
        <v>787</v>
      </c>
      <c r="B637" s="91" t="s">
        <v>74</v>
      </c>
      <c r="C637" s="92" t="s">
        <v>788</v>
      </c>
      <c r="D637" s="93" t="s">
        <v>131</v>
      </c>
      <c r="E637" s="93" t="s">
        <v>90</v>
      </c>
      <c r="F637" s="94"/>
      <c r="G637" s="95"/>
      <c r="H637" s="95"/>
      <c r="I637" s="95">
        <v>178709</v>
      </c>
      <c r="J637" s="89"/>
    </row>
    <row r="638" spans="1:10" ht="26.4" x14ac:dyDescent="0.3">
      <c r="A638" s="96" t="s">
        <v>787</v>
      </c>
      <c r="B638" s="89" t="s">
        <v>657</v>
      </c>
      <c r="C638" s="97" t="s">
        <v>658</v>
      </c>
      <c r="D638" s="98" t="s">
        <v>85</v>
      </c>
      <c r="E638" s="98" t="s">
        <v>86</v>
      </c>
      <c r="F638" s="99">
        <v>1</v>
      </c>
      <c r="G638" s="100">
        <v>53481</v>
      </c>
      <c r="H638" s="100">
        <v>53481</v>
      </c>
      <c r="I638" s="100"/>
      <c r="J638" s="101" t="s">
        <v>1842</v>
      </c>
    </row>
    <row r="639" spans="1:10" ht="26.4" x14ac:dyDescent="0.3">
      <c r="A639" s="96" t="s">
        <v>787</v>
      </c>
      <c r="B639" s="89" t="s">
        <v>330</v>
      </c>
      <c r="C639" s="97" t="s">
        <v>331</v>
      </c>
      <c r="D639" s="98" t="s">
        <v>99</v>
      </c>
      <c r="E639" s="98" t="s">
        <v>332</v>
      </c>
      <c r="F639" s="99">
        <v>0.4</v>
      </c>
      <c r="G639" s="100">
        <v>17302</v>
      </c>
      <c r="H639" s="100">
        <v>6921</v>
      </c>
      <c r="I639" s="100"/>
      <c r="J639" s="101" t="s">
        <v>1742</v>
      </c>
    </row>
    <row r="640" spans="1:10" x14ac:dyDescent="0.3">
      <c r="A640" s="96" t="s">
        <v>787</v>
      </c>
      <c r="B640" s="89" t="s">
        <v>87</v>
      </c>
      <c r="C640" s="97" t="s">
        <v>88</v>
      </c>
      <c r="D640" s="98" t="s">
        <v>89</v>
      </c>
      <c r="E640" s="98" t="s">
        <v>90</v>
      </c>
      <c r="F640" s="99">
        <v>0.5</v>
      </c>
      <c r="G640" s="100">
        <v>3623</v>
      </c>
      <c r="H640" s="100">
        <v>1812</v>
      </c>
      <c r="I640" s="100"/>
      <c r="J640" s="101" t="s">
        <v>1691</v>
      </c>
    </row>
    <row r="641" spans="1:10" x14ac:dyDescent="0.3">
      <c r="A641" s="96" t="s">
        <v>787</v>
      </c>
      <c r="B641" s="89" t="s">
        <v>685</v>
      </c>
      <c r="C641" s="97" t="s">
        <v>686</v>
      </c>
      <c r="D641" s="98" t="s">
        <v>80</v>
      </c>
      <c r="E641" s="98" t="s">
        <v>90</v>
      </c>
      <c r="F641" s="99">
        <v>2</v>
      </c>
      <c r="G641" s="100">
        <v>2562</v>
      </c>
      <c r="H641" s="100">
        <v>5124</v>
      </c>
      <c r="I641" s="100"/>
      <c r="J641" s="101" t="s">
        <v>1839</v>
      </c>
    </row>
    <row r="642" spans="1:10" x14ac:dyDescent="0.3">
      <c r="A642" s="96" t="s">
        <v>787</v>
      </c>
      <c r="B642" s="89" t="s">
        <v>91</v>
      </c>
      <c r="C642" s="97" t="s">
        <v>92</v>
      </c>
      <c r="D642" s="98" t="s">
        <v>80</v>
      </c>
      <c r="E642" s="98" t="s">
        <v>90</v>
      </c>
      <c r="F642" s="99">
        <v>1</v>
      </c>
      <c r="G642" s="100">
        <v>1897</v>
      </c>
      <c r="H642" s="100">
        <v>1897</v>
      </c>
      <c r="I642" s="100"/>
      <c r="J642" s="101" t="s">
        <v>1692</v>
      </c>
    </row>
    <row r="643" spans="1:10" x14ac:dyDescent="0.3">
      <c r="A643" s="96" t="s">
        <v>787</v>
      </c>
      <c r="B643" s="89" t="s">
        <v>789</v>
      </c>
      <c r="C643" s="97" t="s">
        <v>790</v>
      </c>
      <c r="D643" s="98" t="s">
        <v>80</v>
      </c>
      <c r="E643" s="98" t="s">
        <v>90</v>
      </c>
      <c r="F643" s="99">
        <v>1</v>
      </c>
      <c r="G643" s="100">
        <v>109474</v>
      </c>
      <c r="H643" s="100">
        <v>109474</v>
      </c>
      <c r="I643" s="100"/>
      <c r="J643" s="101" t="s">
        <v>1851</v>
      </c>
    </row>
    <row r="644" spans="1:10" x14ac:dyDescent="0.3">
      <c r="A644" s="90" t="s">
        <v>793</v>
      </c>
      <c r="B644" s="91" t="s">
        <v>74</v>
      </c>
      <c r="C644" s="92" t="s">
        <v>794</v>
      </c>
      <c r="D644" s="93" t="s">
        <v>131</v>
      </c>
      <c r="E644" s="93" t="s">
        <v>90</v>
      </c>
      <c r="F644" s="94"/>
      <c r="G644" s="95"/>
      <c r="H644" s="95"/>
      <c r="I644" s="95">
        <v>230185</v>
      </c>
      <c r="J644" s="89"/>
    </row>
    <row r="645" spans="1:10" ht="26.4" x14ac:dyDescent="0.3">
      <c r="A645" s="96" t="s">
        <v>793</v>
      </c>
      <c r="B645" s="89" t="s">
        <v>657</v>
      </c>
      <c r="C645" s="97" t="s">
        <v>658</v>
      </c>
      <c r="D645" s="98" t="s">
        <v>85</v>
      </c>
      <c r="E645" s="98" t="s">
        <v>86</v>
      </c>
      <c r="F645" s="99">
        <v>0.5</v>
      </c>
      <c r="G645" s="100">
        <v>53481</v>
      </c>
      <c r="H645" s="100">
        <v>26741</v>
      </c>
      <c r="I645" s="100"/>
      <c r="J645" s="101" t="s">
        <v>1842</v>
      </c>
    </row>
    <row r="646" spans="1:10" x14ac:dyDescent="0.3">
      <c r="A646" s="96" t="s">
        <v>793</v>
      </c>
      <c r="B646" s="89" t="s">
        <v>87</v>
      </c>
      <c r="C646" s="97" t="s">
        <v>88</v>
      </c>
      <c r="D646" s="98" t="s">
        <v>89</v>
      </c>
      <c r="E646" s="98" t="s">
        <v>90</v>
      </c>
      <c r="F646" s="99">
        <v>0.5</v>
      </c>
      <c r="G646" s="100">
        <v>3623</v>
      </c>
      <c r="H646" s="100">
        <v>1812</v>
      </c>
      <c r="I646" s="100"/>
      <c r="J646" s="101" t="s">
        <v>1691</v>
      </c>
    </row>
    <row r="647" spans="1:10" x14ac:dyDescent="0.3">
      <c r="A647" s="96" t="s">
        <v>793</v>
      </c>
      <c r="B647" s="89" t="s">
        <v>795</v>
      </c>
      <c r="C647" s="97" t="s">
        <v>796</v>
      </c>
      <c r="D647" s="98" t="s">
        <v>80</v>
      </c>
      <c r="E647" s="98" t="s">
        <v>90</v>
      </c>
      <c r="F647" s="99">
        <v>1</v>
      </c>
      <c r="G647" s="100">
        <v>201632</v>
      </c>
      <c r="H647" s="100">
        <v>201632</v>
      </c>
      <c r="I647" s="100"/>
      <c r="J647" s="101" t="s">
        <v>1852</v>
      </c>
    </row>
    <row r="648" spans="1:10" ht="39.6" x14ac:dyDescent="0.3">
      <c r="A648" s="90" t="s">
        <v>801</v>
      </c>
      <c r="B648" s="91" t="s">
        <v>74</v>
      </c>
      <c r="C648" s="92" t="s">
        <v>802</v>
      </c>
      <c r="D648" s="93" t="s">
        <v>131</v>
      </c>
      <c r="E648" s="93" t="s">
        <v>90</v>
      </c>
      <c r="F648" s="94"/>
      <c r="G648" s="95"/>
      <c r="H648" s="95"/>
      <c r="I648" s="95">
        <v>169591</v>
      </c>
      <c r="J648" s="89"/>
    </row>
    <row r="649" spans="1:10" x14ac:dyDescent="0.3">
      <c r="A649" s="96" t="s">
        <v>801</v>
      </c>
      <c r="B649" s="89" t="s">
        <v>629</v>
      </c>
      <c r="C649" s="97" t="s">
        <v>630</v>
      </c>
      <c r="D649" s="98" t="s">
        <v>85</v>
      </c>
      <c r="E649" s="98" t="s">
        <v>86</v>
      </c>
      <c r="F649" s="99">
        <v>1</v>
      </c>
      <c r="G649" s="100">
        <v>75325</v>
      </c>
      <c r="H649" s="100">
        <v>75325</v>
      </c>
      <c r="I649" s="100"/>
      <c r="J649" s="101" t="s">
        <v>1831</v>
      </c>
    </row>
    <row r="650" spans="1:10" ht="26.4" x14ac:dyDescent="0.3">
      <c r="A650" s="96" t="s">
        <v>801</v>
      </c>
      <c r="B650" s="89" t="s">
        <v>330</v>
      </c>
      <c r="C650" s="97" t="s">
        <v>331</v>
      </c>
      <c r="D650" s="98" t="s">
        <v>99</v>
      </c>
      <c r="E650" s="98" t="s">
        <v>332</v>
      </c>
      <c r="F650" s="99">
        <v>0.4</v>
      </c>
      <c r="G650" s="100">
        <v>17302</v>
      </c>
      <c r="H650" s="100">
        <v>6921</v>
      </c>
      <c r="I650" s="100"/>
      <c r="J650" s="101" t="s">
        <v>1742</v>
      </c>
    </row>
    <row r="651" spans="1:10" x14ac:dyDescent="0.3">
      <c r="A651" s="96" t="s">
        <v>801</v>
      </c>
      <c r="B651" s="89" t="s">
        <v>150</v>
      </c>
      <c r="C651" s="97" t="s">
        <v>151</v>
      </c>
      <c r="D651" s="98" t="s">
        <v>99</v>
      </c>
      <c r="E651" s="98" t="s">
        <v>100</v>
      </c>
      <c r="F651" s="99">
        <v>4.1000000000000003E-3</v>
      </c>
      <c r="G651" s="100">
        <v>187426</v>
      </c>
      <c r="H651" s="100">
        <v>768</v>
      </c>
      <c r="I651" s="100"/>
      <c r="J651" s="101" t="s">
        <v>1705</v>
      </c>
    </row>
    <row r="652" spans="1:10" x14ac:dyDescent="0.3">
      <c r="A652" s="96" t="s">
        <v>801</v>
      </c>
      <c r="B652" s="89" t="s">
        <v>87</v>
      </c>
      <c r="C652" s="97" t="s">
        <v>88</v>
      </c>
      <c r="D652" s="98" t="s">
        <v>89</v>
      </c>
      <c r="E652" s="98" t="s">
        <v>90</v>
      </c>
      <c r="F652" s="99">
        <v>0.5</v>
      </c>
      <c r="G652" s="100">
        <v>3623</v>
      </c>
      <c r="H652" s="100">
        <v>1812</v>
      </c>
      <c r="I652" s="100"/>
      <c r="J652" s="101" t="s">
        <v>1691</v>
      </c>
    </row>
    <row r="653" spans="1:10" x14ac:dyDescent="0.3">
      <c r="A653" s="96" t="s">
        <v>801</v>
      </c>
      <c r="B653" s="89" t="s">
        <v>685</v>
      </c>
      <c r="C653" s="97" t="s">
        <v>686</v>
      </c>
      <c r="D653" s="98" t="s">
        <v>80</v>
      </c>
      <c r="E653" s="98" t="s">
        <v>90</v>
      </c>
      <c r="F653" s="99">
        <v>4</v>
      </c>
      <c r="G653" s="100">
        <v>2562</v>
      </c>
      <c r="H653" s="100">
        <v>10248</v>
      </c>
      <c r="I653" s="100"/>
      <c r="J653" s="101" t="s">
        <v>1839</v>
      </c>
    </row>
    <row r="654" spans="1:10" ht="26.4" x14ac:dyDescent="0.3">
      <c r="A654" s="96" t="s">
        <v>801</v>
      </c>
      <c r="B654" s="89" t="s">
        <v>691</v>
      </c>
      <c r="C654" s="97" t="s">
        <v>692</v>
      </c>
      <c r="D654" s="98" t="s">
        <v>80</v>
      </c>
      <c r="E654" s="98" t="s">
        <v>90</v>
      </c>
      <c r="F654" s="99">
        <v>1</v>
      </c>
      <c r="G654" s="100">
        <v>2672</v>
      </c>
      <c r="H654" s="100">
        <v>2672</v>
      </c>
      <c r="I654" s="100"/>
      <c r="J654" s="101" t="s">
        <v>1853</v>
      </c>
    </row>
    <row r="655" spans="1:10" x14ac:dyDescent="0.3">
      <c r="A655" s="96" t="s">
        <v>801</v>
      </c>
      <c r="B655" s="89" t="s">
        <v>697</v>
      </c>
      <c r="C655" s="97" t="s">
        <v>698</v>
      </c>
      <c r="D655" s="98" t="s">
        <v>80</v>
      </c>
      <c r="E655" s="98" t="s">
        <v>90</v>
      </c>
      <c r="F655" s="99">
        <v>1</v>
      </c>
      <c r="G655" s="100">
        <v>9220</v>
      </c>
      <c r="H655" s="100">
        <v>9220</v>
      </c>
      <c r="I655" s="100"/>
      <c r="J655" s="101" t="s">
        <v>1854</v>
      </c>
    </row>
    <row r="656" spans="1:10" x14ac:dyDescent="0.3">
      <c r="A656" s="96" t="s">
        <v>801</v>
      </c>
      <c r="B656" s="89" t="s">
        <v>693</v>
      </c>
      <c r="C656" s="97" t="s">
        <v>694</v>
      </c>
      <c r="D656" s="98" t="s">
        <v>80</v>
      </c>
      <c r="E656" s="98" t="s">
        <v>90</v>
      </c>
      <c r="F656" s="99">
        <v>1</v>
      </c>
      <c r="G656" s="100">
        <v>1560</v>
      </c>
      <c r="H656" s="100">
        <v>1560</v>
      </c>
      <c r="I656" s="100"/>
      <c r="J656" s="101" t="s">
        <v>1845</v>
      </c>
    </row>
    <row r="657" spans="1:10" x14ac:dyDescent="0.3">
      <c r="A657" s="96" t="s">
        <v>801</v>
      </c>
      <c r="B657" s="89" t="s">
        <v>731</v>
      </c>
      <c r="C657" s="97" t="s">
        <v>732</v>
      </c>
      <c r="D657" s="98" t="s">
        <v>80</v>
      </c>
      <c r="E657" s="98" t="s">
        <v>168</v>
      </c>
      <c r="F657" s="99">
        <v>0.2</v>
      </c>
      <c r="G657" s="100">
        <v>21306</v>
      </c>
      <c r="H657" s="100">
        <v>4261</v>
      </c>
      <c r="I657" s="100"/>
      <c r="J657" s="101" t="s">
        <v>1847</v>
      </c>
    </row>
    <row r="658" spans="1:10" x14ac:dyDescent="0.3">
      <c r="A658" s="96" t="s">
        <v>801</v>
      </c>
      <c r="B658" s="89" t="s">
        <v>759</v>
      </c>
      <c r="C658" s="97" t="s">
        <v>760</v>
      </c>
      <c r="D658" s="98" t="s">
        <v>80</v>
      </c>
      <c r="E658" s="98" t="s">
        <v>140</v>
      </c>
      <c r="F658" s="99">
        <v>9.4499999999999993</v>
      </c>
      <c r="G658" s="100">
        <v>2693</v>
      </c>
      <c r="H658" s="100">
        <v>25449</v>
      </c>
      <c r="I658" s="100"/>
      <c r="J658" s="101" t="s">
        <v>1855</v>
      </c>
    </row>
    <row r="659" spans="1:10" x14ac:dyDescent="0.3">
      <c r="A659" s="96" t="s">
        <v>801</v>
      </c>
      <c r="B659" s="89" t="s">
        <v>775</v>
      </c>
      <c r="C659" s="97" t="s">
        <v>776</v>
      </c>
      <c r="D659" s="98" t="s">
        <v>80</v>
      </c>
      <c r="E659" s="98" t="s">
        <v>140</v>
      </c>
      <c r="F659" s="99">
        <v>1.5</v>
      </c>
      <c r="G659" s="100">
        <v>7176</v>
      </c>
      <c r="H659" s="100">
        <v>10764</v>
      </c>
      <c r="I659" s="100"/>
      <c r="J659" s="101" t="s">
        <v>1856</v>
      </c>
    </row>
    <row r="660" spans="1:10" x14ac:dyDescent="0.3">
      <c r="A660" s="96" t="s">
        <v>801</v>
      </c>
      <c r="B660" s="89" t="s">
        <v>777</v>
      </c>
      <c r="C660" s="97" t="s">
        <v>778</v>
      </c>
      <c r="D660" s="98" t="s">
        <v>80</v>
      </c>
      <c r="E660" s="98" t="s">
        <v>90</v>
      </c>
      <c r="F660" s="99">
        <v>3</v>
      </c>
      <c r="G660" s="100">
        <v>1403</v>
      </c>
      <c r="H660" s="100">
        <v>4209</v>
      </c>
      <c r="I660" s="100"/>
      <c r="J660" s="101" t="s">
        <v>1857</v>
      </c>
    </row>
    <row r="661" spans="1:10" x14ac:dyDescent="0.3">
      <c r="A661" s="96" t="s">
        <v>801</v>
      </c>
      <c r="B661" s="89" t="s">
        <v>803</v>
      </c>
      <c r="C661" s="97" t="s">
        <v>804</v>
      </c>
      <c r="D661" s="98" t="s">
        <v>80</v>
      </c>
      <c r="E661" s="98" t="s">
        <v>140</v>
      </c>
      <c r="F661" s="99">
        <v>3</v>
      </c>
      <c r="G661" s="100">
        <v>4594</v>
      </c>
      <c r="H661" s="100">
        <v>13782</v>
      </c>
      <c r="I661" s="100"/>
      <c r="J661" s="101" t="s">
        <v>1858</v>
      </c>
    </row>
    <row r="662" spans="1:10" x14ac:dyDescent="0.3">
      <c r="A662" s="96" t="s">
        <v>801</v>
      </c>
      <c r="B662" s="89" t="s">
        <v>805</v>
      </c>
      <c r="C662" s="97" t="s">
        <v>806</v>
      </c>
      <c r="D662" s="98" t="s">
        <v>80</v>
      </c>
      <c r="E662" s="98" t="s">
        <v>90</v>
      </c>
      <c r="F662" s="99">
        <v>2</v>
      </c>
      <c r="G662" s="100">
        <v>1300</v>
      </c>
      <c r="H662" s="100">
        <v>2600</v>
      </c>
      <c r="I662" s="100"/>
      <c r="J662" s="101" t="s">
        <v>1859</v>
      </c>
    </row>
    <row r="663" spans="1:10" ht="26.4" x14ac:dyDescent="0.3">
      <c r="A663" s="90" t="s">
        <v>809</v>
      </c>
      <c r="B663" s="91" t="s">
        <v>74</v>
      </c>
      <c r="C663" s="92" t="s">
        <v>810</v>
      </c>
      <c r="D663" s="93" t="s">
        <v>131</v>
      </c>
      <c r="E663" s="93" t="s">
        <v>90</v>
      </c>
      <c r="F663" s="94"/>
      <c r="G663" s="95"/>
      <c r="H663" s="95"/>
      <c r="I663" s="95">
        <v>114166</v>
      </c>
      <c r="J663" s="89"/>
    </row>
    <row r="664" spans="1:10" x14ac:dyDescent="0.3">
      <c r="A664" s="96" t="s">
        <v>809</v>
      </c>
      <c r="B664" s="89" t="s">
        <v>629</v>
      </c>
      <c r="C664" s="97" t="s">
        <v>630</v>
      </c>
      <c r="D664" s="98" t="s">
        <v>85</v>
      </c>
      <c r="E664" s="98" t="s">
        <v>86</v>
      </c>
      <c r="F664" s="99">
        <v>0.75</v>
      </c>
      <c r="G664" s="100">
        <v>75325</v>
      </c>
      <c r="H664" s="100">
        <v>56494</v>
      </c>
      <c r="I664" s="100"/>
      <c r="J664" s="101" t="s">
        <v>1831</v>
      </c>
    </row>
    <row r="665" spans="1:10" x14ac:dyDescent="0.3">
      <c r="A665" s="96" t="s">
        <v>809</v>
      </c>
      <c r="B665" s="89" t="s">
        <v>150</v>
      </c>
      <c r="C665" s="97" t="s">
        <v>151</v>
      </c>
      <c r="D665" s="98" t="s">
        <v>99</v>
      </c>
      <c r="E665" s="98" t="s">
        <v>100</v>
      </c>
      <c r="F665" s="99">
        <v>1.6799999999999999E-2</v>
      </c>
      <c r="G665" s="100">
        <v>187426</v>
      </c>
      <c r="H665" s="100">
        <v>3149</v>
      </c>
      <c r="I665" s="100"/>
      <c r="J665" s="101" t="s">
        <v>1705</v>
      </c>
    </row>
    <row r="666" spans="1:10" x14ac:dyDescent="0.3">
      <c r="A666" s="96" t="s">
        <v>809</v>
      </c>
      <c r="B666" s="89" t="s">
        <v>87</v>
      </c>
      <c r="C666" s="97" t="s">
        <v>88</v>
      </c>
      <c r="D666" s="98" t="s">
        <v>89</v>
      </c>
      <c r="E666" s="98" t="s">
        <v>90</v>
      </c>
      <c r="F666" s="99">
        <v>0.1</v>
      </c>
      <c r="G666" s="100">
        <v>3623</v>
      </c>
      <c r="H666" s="100">
        <v>362</v>
      </c>
      <c r="I666" s="100"/>
      <c r="J666" s="101" t="s">
        <v>1691</v>
      </c>
    </row>
    <row r="667" spans="1:10" x14ac:dyDescent="0.3">
      <c r="A667" s="96" t="s">
        <v>809</v>
      </c>
      <c r="B667" s="89" t="s">
        <v>91</v>
      </c>
      <c r="C667" s="97" t="s">
        <v>92</v>
      </c>
      <c r="D667" s="98" t="s">
        <v>80</v>
      </c>
      <c r="E667" s="98" t="s">
        <v>90</v>
      </c>
      <c r="F667" s="99">
        <v>0.5</v>
      </c>
      <c r="G667" s="100">
        <v>1897</v>
      </c>
      <c r="H667" s="100">
        <v>949</v>
      </c>
      <c r="I667" s="100"/>
      <c r="J667" s="101" t="s">
        <v>1692</v>
      </c>
    </row>
    <row r="668" spans="1:10" x14ac:dyDescent="0.3">
      <c r="A668" s="96" t="s">
        <v>809</v>
      </c>
      <c r="B668" s="89" t="s">
        <v>811</v>
      </c>
      <c r="C668" s="97" t="s">
        <v>812</v>
      </c>
      <c r="D668" s="98" t="s">
        <v>80</v>
      </c>
      <c r="E668" s="98" t="s">
        <v>90</v>
      </c>
      <c r="F668" s="99">
        <v>1</v>
      </c>
      <c r="G668" s="100">
        <v>53212</v>
      </c>
      <c r="H668" s="100">
        <v>53212</v>
      </c>
      <c r="I668" s="100"/>
      <c r="J668" s="101" t="s">
        <v>1860</v>
      </c>
    </row>
    <row r="669" spans="1:10" x14ac:dyDescent="0.3">
      <c r="A669" s="90" t="s">
        <v>815</v>
      </c>
      <c r="B669" s="91" t="s">
        <v>74</v>
      </c>
      <c r="C669" s="92" t="s">
        <v>749</v>
      </c>
      <c r="D669" s="93" t="s">
        <v>131</v>
      </c>
      <c r="E669" s="93" t="s">
        <v>90</v>
      </c>
      <c r="F669" s="94"/>
      <c r="G669" s="95"/>
      <c r="H669" s="95"/>
      <c r="I669" s="95">
        <v>12856354</v>
      </c>
      <c r="J669" s="89"/>
    </row>
    <row r="670" spans="1:10" x14ac:dyDescent="0.3">
      <c r="A670" s="96" t="s">
        <v>815</v>
      </c>
      <c r="B670" s="89" t="s">
        <v>816</v>
      </c>
      <c r="C670" s="97" t="s">
        <v>817</v>
      </c>
      <c r="D670" s="98" t="s">
        <v>80</v>
      </c>
      <c r="E670" s="98" t="s">
        <v>90</v>
      </c>
      <c r="F670" s="99">
        <v>1</v>
      </c>
      <c r="G670" s="100">
        <v>12856354</v>
      </c>
      <c r="H670" s="100">
        <v>12856354</v>
      </c>
      <c r="I670" s="100"/>
      <c r="J670" s="101" t="s">
        <v>1861</v>
      </c>
    </row>
    <row r="671" spans="1:10" ht="26.4" x14ac:dyDescent="0.3">
      <c r="A671" s="90" t="s">
        <v>824</v>
      </c>
      <c r="B671" s="91" t="s">
        <v>74</v>
      </c>
      <c r="C671" s="92" t="s">
        <v>825</v>
      </c>
      <c r="D671" s="93" t="s">
        <v>131</v>
      </c>
      <c r="E671" s="93" t="s">
        <v>168</v>
      </c>
      <c r="F671" s="94"/>
      <c r="G671" s="95"/>
      <c r="H671" s="95"/>
      <c r="I671" s="95">
        <v>20769</v>
      </c>
      <c r="J671" s="89"/>
    </row>
    <row r="672" spans="1:10" ht="26.4" x14ac:dyDescent="0.3">
      <c r="A672" s="96" t="s">
        <v>824</v>
      </c>
      <c r="B672" s="89" t="s">
        <v>657</v>
      </c>
      <c r="C672" s="97" t="s">
        <v>658</v>
      </c>
      <c r="D672" s="98" t="s">
        <v>85</v>
      </c>
      <c r="E672" s="98" t="s">
        <v>86</v>
      </c>
      <c r="F672" s="99">
        <v>0.2</v>
      </c>
      <c r="G672" s="100">
        <v>53481</v>
      </c>
      <c r="H672" s="100">
        <v>10696</v>
      </c>
      <c r="I672" s="100"/>
      <c r="J672" s="101" t="s">
        <v>1842</v>
      </c>
    </row>
    <row r="673" spans="1:10" x14ac:dyDescent="0.3">
      <c r="A673" s="96" t="s">
        <v>824</v>
      </c>
      <c r="B673" s="89" t="s">
        <v>485</v>
      </c>
      <c r="C673" s="97" t="s">
        <v>486</v>
      </c>
      <c r="D673" s="98" t="s">
        <v>99</v>
      </c>
      <c r="E673" s="98" t="s">
        <v>100</v>
      </c>
      <c r="F673" s="99">
        <v>5.0000000000000001E-3</v>
      </c>
      <c r="G673" s="100">
        <v>54356</v>
      </c>
      <c r="H673" s="100">
        <v>272</v>
      </c>
      <c r="I673" s="100"/>
      <c r="J673" s="101" t="s">
        <v>1862</v>
      </c>
    </row>
    <row r="674" spans="1:10" x14ac:dyDescent="0.3">
      <c r="A674" s="96" t="s">
        <v>824</v>
      </c>
      <c r="B674" s="89" t="s">
        <v>150</v>
      </c>
      <c r="C674" s="97" t="s">
        <v>151</v>
      </c>
      <c r="D674" s="98" t="s">
        <v>99</v>
      </c>
      <c r="E674" s="98" t="s">
        <v>100</v>
      </c>
      <c r="F674" s="99">
        <v>3.0000000000000001E-3</v>
      </c>
      <c r="G674" s="100">
        <v>187426</v>
      </c>
      <c r="H674" s="100">
        <v>562</v>
      </c>
      <c r="I674" s="100"/>
      <c r="J674" s="101" t="s">
        <v>1705</v>
      </c>
    </row>
    <row r="675" spans="1:10" x14ac:dyDescent="0.3">
      <c r="A675" s="96" t="s">
        <v>824</v>
      </c>
      <c r="B675" s="89" t="s">
        <v>87</v>
      </c>
      <c r="C675" s="97" t="s">
        <v>88</v>
      </c>
      <c r="D675" s="98" t="s">
        <v>89</v>
      </c>
      <c r="E675" s="98" t="s">
        <v>90</v>
      </c>
      <c r="F675" s="99">
        <v>0.1</v>
      </c>
      <c r="G675" s="100">
        <v>3623</v>
      </c>
      <c r="H675" s="100">
        <v>362</v>
      </c>
      <c r="I675" s="100"/>
      <c r="J675" s="101" t="s">
        <v>1691</v>
      </c>
    </row>
    <row r="676" spans="1:10" x14ac:dyDescent="0.3">
      <c r="A676" s="96" t="s">
        <v>824</v>
      </c>
      <c r="B676" s="89" t="s">
        <v>91</v>
      </c>
      <c r="C676" s="97" t="s">
        <v>92</v>
      </c>
      <c r="D676" s="98" t="s">
        <v>80</v>
      </c>
      <c r="E676" s="98" t="s">
        <v>90</v>
      </c>
      <c r="F676" s="99">
        <v>0.05</v>
      </c>
      <c r="G676" s="100">
        <v>1897</v>
      </c>
      <c r="H676" s="100">
        <v>95</v>
      </c>
      <c r="I676" s="100"/>
      <c r="J676" s="101" t="s">
        <v>1692</v>
      </c>
    </row>
    <row r="677" spans="1:10" x14ac:dyDescent="0.3">
      <c r="A677" s="96" t="s">
        <v>824</v>
      </c>
      <c r="B677" s="89" t="s">
        <v>689</v>
      </c>
      <c r="C677" s="97" t="s">
        <v>690</v>
      </c>
      <c r="D677" s="98" t="s">
        <v>80</v>
      </c>
      <c r="E677" s="98" t="s">
        <v>140</v>
      </c>
      <c r="F677" s="99">
        <v>3.3</v>
      </c>
      <c r="G677" s="100">
        <v>2236</v>
      </c>
      <c r="H677" s="100">
        <v>7379</v>
      </c>
      <c r="I677" s="100"/>
      <c r="J677" s="101" t="s">
        <v>1863</v>
      </c>
    </row>
    <row r="678" spans="1:10" x14ac:dyDescent="0.3">
      <c r="A678" s="96" t="s">
        <v>824</v>
      </c>
      <c r="B678" s="89" t="s">
        <v>777</v>
      </c>
      <c r="C678" s="97" t="s">
        <v>778</v>
      </c>
      <c r="D678" s="98" t="s">
        <v>80</v>
      </c>
      <c r="E678" s="98" t="s">
        <v>90</v>
      </c>
      <c r="F678" s="99">
        <v>1</v>
      </c>
      <c r="G678" s="100">
        <v>1403</v>
      </c>
      <c r="H678" s="100">
        <v>1403</v>
      </c>
      <c r="I678" s="100"/>
      <c r="J678" s="101" t="s">
        <v>1857</v>
      </c>
    </row>
    <row r="679" spans="1:10" ht="26.4" x14ac:dyDescent="0.3">
      <c r="A679" s="90" t="s">
        <v>828</v>
      </c>
      <c r="B679" s="91" t="s">
        <v>74</v>
      </c>
      <c r="C679" s="92" t="s">
        <v>829</v>
      </c>
      <c r="D679" s="93" t="s">
        <v>131</v>
      </c>
      <c r="E679" s="93" t="s">
        <v>90</v>
      </c>
      <c r="F679" s="94"/>
      <c r="G679" s="95"/>
      <c r="H679" s="95"/>
      <c r="I679" s="95">
        <v>165627</v>
      </c>
      <c r="J679" s="89"/>
    </row>
    <row r="680" spans="1:10" ht="26.4" x14ac:dyDescent="0.3">
      <c r="A680" s="96" t="s">
        <v>828</v>
      </c>
      <c r="B680" s="89" t="s">
        <v>657</v>
      </c>
      <c r="C680" s="97" t="s">
        <v>658</v>
      </c>
      <c r="D680" s="98" t="s">
        <v>85</v>
      </c>
      <c r="E680" s="98" t="s">
        <v>86</v>
      </c>
      <c r="F680" s="99">
        <v>0.5</v>
      </c>
      <c r="G680" s="100">
        <v>53481</v>
      </c>
      <c r="H680" s="100">
        <v>26741</v>
      </c>
      <c r="I680" s="100"/>
      <c r="J680" s="101" t="s">
        <v>1842</v>
      </c>
    </row>
    <row r="681" spans="1:10" x14ac:dyDescent="0.3">
      <c r="A681" s="96" t="s">
        <v>828</v>
      </c>
      <c r="B681" s="89" t="s">
        <v>150</v>
      </c>
      <c r="C681" s="97" t="s">
        <v>151</v>
      </c>
      <c r="D681" s="98" t="s">
        <v>99</v>
      </c>
      <c r="E681" s="98" t="s">
        <v>100</v>
      </c>
      <c r="F681" s="99">
        <v>0.01</v>
      </c>
      <c r="G681" s="100">
        <v>187426</v>
      </c>
      <c r="H681" s="100">
        <v>1874</v>
      </c>
      <c r="I681" s="100"/>
      <c r="J681" s="101" t="s">
        <v>1705</v>
      </c>
    </row>
    <row r="682" spans="1:10" x14ac:dyDescent="0.3">
      <c r="A682" s="96" t="s">
        <v>828</v>
      </c>
      <c r="B682" s="89" t="s">
        <v>87</v>
      </c>
      <c r="C682" s="97" t="s">
        <v>88</v>
      </c>
      <c r="D682" s="98" t="s">
        <v>89</v>
      </c>
      <c r="E682" s="98" t="s">
        <v>90</v>
      </c>
      <c r="F682" s="99">
        <v>0.5</v>
      </c>
      <c r="G682" s="100">
        <v>3623</v>
      </c>
      <c r="H682" s="100">
        <v>1812</v>
      </c>
      <c r="I682" s="100"/>
      <c r="J682" s="101" t="s">
        <v>1691</v>
      </c>
    </row>
    <row r="683" spans="1:10" ht="39.6" x14ac:dyDescent="0.3">
      <c r="A683" s="96" t="s">
        <v>828</v>
      </c>
      <c r="B683" s="89" t="s">
        <v>830</v>
      </c>
      <c r="C683" s="97" t="s">
        <v>831</v>
      </c>
      <c r="D683" s="98" t="s">
        <v>80</v>
      </c>
      <c r="E683" s="98" t="s">
        <v>267</v>
      </c>
      <c r="F683" s="99">
        <v>1</v>
      </c>
      <c r="G683" s="100">
        <v>135200</v>
      </c>
      <c r="H683" s="100">
        <v>135200</v>
      </c>
      <c r="I683" s="100"/>
      <c r="J683" s="101" t="s">
        <v>1864</v>
      </c>
    </row>
    <row r="684" spans="1:10" ht="41.4" x14ac:dyDescent="0.3">
      <c r="A684" s="112" t="s">
        <v>837</v>
      </c>
      <c r="B684" s="113" t="s">
        <v>74</v>
      </c>
      <c r="C684" s="114" t="s">
        <v>838</v>
      </c>
      <c r="D684" s="113" t="s">
        <v>131</v>
      </c>
      <c r="E684" s="93" t="s">
        <v>832</v>
      </c>
      <c r="F684" s="115"/>
      <c r="G684" s="116"/>
      <c r="H684" s="117"/>
      <c r="I684" s="95">
        <v>152462</v>
      </c>
      <c r="J684" s="111"/>
    </row>
    <row r="685" spans="1:10" x14ac:dyDescent="0.3">
      <c r="A685" s="103" t="s">
        <v>837</v>
      </c>
      <c r="B685" s="103" t="s">
        <v>807</v>
      </c>
      <c r="C685" s="104" t="s">
        <v>808</v>
      </c>
      <c r="D685" s="105" t="s">
        <v>80</v>
      </c>
      <c r="E685" s="105" t="s">
        <v>90</v>
      </c>
      <c r="F685" s="106">
        <v>1</v>
      </c>
      <c r="G685" s="107">
        <v>2028</v>
      </c>
      <c r="H685" s="100">
        <v>2028</v>
      </c>
      <c r="I685" s="100"/>
      <c r="J685" s="101" t="s">
        <v>1865</v>
      </c>
    </row>
    <row r="686" spans="1:10" x14ac:dyDescent="0.3">
      <c r="A686" s="103" t="s">
        <v>837</v>
      </c>
      <c r="B686" s="103" t="s">
        <v>721</v>
      </c>
      <c r="C686" s="104" t="s">
        <v>722</v>
      </c>
      <c r="D686" s="105" t="s">
        <v>80</v>
      </c>
      <c r="E686" s="105" t="s">
        <v>168</v>
      </c>
      <c r="F686" s="106">
        <v>6</v>
      </c>
      <c r="G686" s="107">
        <v>5327</v>
      </c>
      <c r="H686" s="100">
        <v>31962</v>
      </c>
      <c r="I686" s="100"/>
      <c r="J686" s="101" t="s">
        <v>1866</v>
      </c>
    </row>
    <row r="687" spans="1:10" x14ac:dyDescent="0.3">
      <c r="A687" s="103" t="s">
        <v>837</v>
      </c>
      <c r="B687" s="103" t="s">
        <v>759</v>
      </c>
      <c r="C687" s="104" t="s">
        <v>760</v>
      </c>
      <c r="D687" s="105" t="s">
        <v>80</v>
      </c>
      <c r="E687" s="105" t="s">
        <v>140</v>
      </c>
      <c r="F687" s="106">
        <v>18</v>
      </c>
      <c r="G687" s="107">
        <v>2693</v>
      </c>
      <c r="H687" s="100">
        <v>48474</v>
      </c>
      <c r="I687" s="100"/>
      <c r="J687" s="101" t="s">
        <v>1855</v>
      </c>
    </row>
    <row r="688" spans="1:10" x14ac:dyDescent="0.3">
      <c r="A688" s="103" t="s">
        <v>837</v>
      </c>
      <c r="B688" s="109" t="s">
        <v>705</v>
      </c>
      <c r="C688" s="104" t="s">
        <v>706</v>
      </c>
      <c r="D688" s="105" t="s">
        <v>80</v>
      </c>
      <c r="E688" s="105" t="s">
        <v>86</v>
      </c>
      <c r="F688" s="106">
        <v>1</v>
      </c>
      <c r="G688" s="107">
        <v>5806</v>
      </c>
      <c r="H688" s="100">
        <v>5806</v>
      </c>
      <c r="I688" s="100"/>
      <c r="J688" s="101" t="s">
        <v>1867</v>
      </c>
    </row>
    <row r="689" spans="1:10" x14ac:dyDescent="0.3">
      <c r="A689" s="103" t="s">
        <v>837</v>
      </c>
      <c r="B689" s="109" t="s">
        <v>833</v>
      </c>
      <c r="C689" s="104" t="s">
        <v>834</v>
      </c>
      <c r="D689" s="105" t="s">
        <v>85</v>
      </c>
      <c r="E689" s="105" t="s">
        <v>86</v>
      </c>
      <c r="F689" s="106">
        <v>0.43</v>
      </c>
      <c r="G689" s="107">
        <v>140857</v>
      </c>
      <c r="H689" s="100">
        <v>60569</v>
      </c>
      <c r="I689" s="100"/>
      <c r="J689" s="101" t="s">
        <v>1868</v>
      </c>
    </row>
    <row r="690" spans="1:10" x14ac:dyDescent="0.3">
      <c r="A690" s="103" t="s">
        <v>837</v>
      </c>
      <c r="B690" s="109" t="s">
        <v>87</v>
      </c>
      <c r="C690" s="104" t="s">
        <v>88</v>
      </c>
      <c r="D690" s="105" t="s">
        <v>89</v>
      </c>
      <c r="E690" s="105" t="s">
        <v>90</v>
      </c>
      <c r="F690" s="110">
        <v>1</v>
      </c>
      <c r="G690" s="107">
        <v>3623</v>
      </c>
      <c r="H690" s="100">
        <v>3623</v>
      </c>
      <c r="I690" s="100"/>
      <c r="J690" s="101" t="s">
        <v>1691</v>
      </c>
    </row>
    <row r="691" spans="1:10" ht="27.6" x14ac:dyDescent="0.3">
      <c r="A691" s="112" t="s">
        <v>839</v>
      </c>
      <c r="B691" s="118" t="s">
        <v>74</v>
      </c>
      <c r="C691" s="114" t="s">
        <v>840</v>
      </c>
      <c r="D691" s="113" t="s">
        <v>131</v>
      </c>
      <c r="E691" s="93" t="s">
        <v>832</v>
      </c>
      <c r="F691" s="115"/>
      <c r="G691" s="116"/>
      <c r="H691" s="117"/>
      <c r="I691" s="95">
        <v>153901</v>
      </c>
      <c r="J691" s="111"/>
    </row>
    <row r="692" spans="1:10" x14ac:dyDescent="0.3">
      <c r="A692" s="103" t="s">
        <v>839</v>
      </c>
      <c r="B692" s="103" t="s">
        <v>835</v>
      </c>
      <c r="C692" s="104" t="s">
        <v>836</v>
      </c>
      <c r="D692" s="105" t="s">
        <v>80</v>
      </c>
      <c r="E692" s="105" t="s">
        <v>832</v>
      </c>
      <c r="F692" s="106">
        <v>1</v>
      </c>
      <c r="G692" s="107">
        <v>884</v>
      </c>
      <c r="H692" s="100">
        <v>884</v>
      </c>
      <c r="I692" s="100"/>
      <c r="J692" s="101" t="s">
        <v>1869</v>
      </c>
    </row>
    <row r="693" spans="1:10" x14ac:dyDescent="0.3">
      <c r="A693" s="103" t="s">
        <v>839</v>
      </c>
      <c r="B693" s="103" t="s">
        <v>769</v>
      </c>
      <c r="C693" s="104" t="s">
        <v>770</v>
      </c>
      <c r="D693" s="105" t="s">
        <v>80</v>
      </c>
      <c r="E693" s="105" t="s">
        <v>140</v>
      </c>
      <c r="F693" s="106">
        <v>6</v>
      </c>
      <c r="G693" s="107">
        <v>2673</v>
      </c>
      <c r="H693" s="100">
        <v>16038</v>
      </c>
      <c r="I693" s="100"/>
      <c r="J693" s="101" t="s">
        <v>1849</v>
      </c>
    </row>
    <row r="694" spans="1:10" x14ac:dyDescent="0.3">
      <c r="A694" s="103" t="s">
        <v>839</v>
      </c>
      <c r="B694" s="103" t="s">
        <v>759</v>
      </c>
      <c r="C694" s="104" t="s">
        <v>760</v>
      </c>
      <c r="D694" s="105" t="s">
        <v>80</v>
      </c>
      <c r="E694" s="105" t="s">
        <v>140</v>
      </c>
      <c r="F694" s="106">
        <v>24</v>
      </c>
      <c r="G694" s="107">
        <v>2693</v>
      </c>
      <c r="H694" s="100">
        <v>64632</v>
      </c>
      <c r="I694" s="100"/>
      <c r="J694" s="101" t="s">
        <v>1855</v>
      </c>
    </row>
    <row r="695" spans="1:10" x14ac:dyDescent="0.3">
      <c r="A695" s="103" t="s">
        <v>839</v>
      </c>
      <c r="B695" s="109" t="s">
        <v>707</v>
      </c>
      <c r="C695" s="104" t="s">
        <v>708</v>
      </c>
      <c r="D695" s="105" t="s">
        <v>80</v>
      </c>
      <c r="E695" s="105" t="s">
        <v>90</v>
      </c>
      <c r="F695" s="106">
        <v>1</v>
      </c>
      <c r="G695" s="107">
        <v>8155</v>
      </c>
      <c r="H695" s="100">
        <v>8155</v>
      </c>
      <c r="I695" s="100"/>
      <c r="J695" s="101" t="s">
        <v>1870</v>
      </c>
    </row>
    <row r="696" spans="1:10" x14ac:dyDescent="0.3">
      <c r="A696" s="103" t="s">
        <v>839</v>
      </c>
      <c r="B696" s="109" t="s">
        <v>833</v>
      </c>
      <c r="C696" s="104" t="s">
        <v>834</v>
      </c>
      <c r="D696" s="105" t="s">
        <v>85</v>
      </c>
      <c r="E696" s="105" t="s">
        <v>86</v>
      </c>
      <c r="F696" s="106">
        <v>0.43</v>
      </c>
      <c r="G696" s="107">
        <v>140857</v>
      </c>
      <c r="H696" s="100">
        <v>60569</v>
      </c>
      <c r="I696" s="100"/>
      <c r="J696" s="101" t="s">
        <v>1868</v>
      </c>
    </row>
    <row r="697" spans="1:10" x14ac:dyDescent="0.3">
      <c r="A697" s="103" t="s">
        <v>839</v>
      </c>
      <c r="B697" s="109" t="s">
        <v>87</v>
      </c>
      <c r="C697" s="104" t="s">
        <v>88</v>
      </c>
      <c r="D697" s="105" t="s">
        <v>89</v>
      </c>
      <c r="E697" s="105" t="s">
        <v>90</v>
      </c>
      <c r="F697" s="110">
        <v>1</v>
      </c>
      <c r="G697" s="107">
        <v>3623</v>
      </c>
      <c r="H697" s="100">
        <v>3623</v>
      </c>
      <c r="I697" s="100"/>
      <c r="J697" s="101" t="s">
        <v>1691</v>
      </c>
    </row>
    <row r="698" spans="1:10" ht="41.4" x14ac:dyDescent="0.3">
      <c r="A698" s="112" t="s">
        <v>841</v>
      </c>
      <c r="B698" s="113" t="s">
        <v>74</v>
      </c>
      <c r="C698" s="114" t="s">
        <v>842</v>
      </c>
      <c r="D698" s="113" t="s">
        <v>131</v>
      </c>
      <c r="E698" s="93" t="s">
        <v>832</v>
      </c>
      <c r="F698" s="115"/>
      <c r="G698" s="116"/>
      <c r="H698" s="117"/>
      <c r="I698" s="95">
        <v>185986</v>
      </c>
      <c r="J698" s="111"/>
    </row>
    <row r="699" spans="1:10" x14ac:dyDescent="0.3">
      <c r="A699" s="103" t="s">
        <v>841</v>
      </c>
      <c r="B699" s="103" t="s">
        <v>835</v>
      </c>
      <c r="C699" s="104" t="s">
        <v>836</v>
      </c>
      <c r="D699" s="105" t="s">
        <v>80</v>
      </c>
      <c r="E699" s="105" t="s">
        <v>832</v>
      </c>
      <c r="F699" s="106">
        <v>1</v>
      </c>
      <c r="G699" s="107">
        <v>884</v>
      </c>
      <c r="H699" s="100">
        <v>884</v>
      </c>
      <c r="I699" s="100"/>
      <c r="J699" s="101" t="s">
        <v>1869</v>
      </c>
    </row>
    <row r="700" spans="1:10" x14ac:dyDescent="0.3">
      <c r="A700" s="103" t="s">
        <v>841</v>
      </c>
      <c r="B700" s="103" t="s">
        <v>769</v>
      </c>
      <c r="C700" s="104" t="s">
        <v>770</v>
      </c>
      <c r="D700" s="105" t="s">
        <v>80</v>
      </c>
      <c r="E700" s="105" t="s">
        <v>140</v>
      </c>
      <c r="F700" s="106">
        <v>6</v>
      </c>
      <c r="G700" s="107">
        <v>2673</v>
      </c>
      <c r="H700" s="100">
        <v>16038</v>
      </c>
      <c r="I700" s="100"/>
      <c r="J700" s="101" t="s">
        <v>1849</v>
      </c>
    </row>
    <row r="701" spans="1:10" x14ac:dyDescent="0.3">
      <c r="A701" s="103" t="s">
        <v>841</v>
      </c>
      <c r="B701" s="103" t="s">
        <v>759</v>
      </c>
      <c r="C701" s="104" t="s">
        <v>760</v>
      </c>
      <c r="D701" s="105" t="s">
        <v>80</v>
      </c>
      <c r="E701" s="105" t="s">
        <v>140</v>
      </c>
      <c r="F701" s="106">
        <v>30</v>
      </c>
      <c r="G701" s="107">
        <v>2693</v>
      </c>
      <c r="H701" s="100">
        <v>80790</v>
      </c>
      <c r="I701" s="100"/>
      <c r="J701" s="101" t="s">
        <v>1855</v>
      </c>
    </row>
    <row r="702" spans="1:10" x14ac:dyDescent="0.3">
      <c r="A702" s="103" t="s">
        <v>841</v>
      </c>
      <c r="B702" s="109" t="s">
        <v>747</v>
      </c>
      <c r="C702" s="104" t="s">
        <v>748</v>
      </c>
      <c r="D702" s="105" t="s">
        <v>80</v>
      </c>
      <c r="E702" s="105" t="s">
        <v>90</v>
      </c>
      <c r="F702" s="106">
        <v>1</v>
      </c>
      <c r="G702" s="107">
        <v>24082</v>
      </c>
      <c r="H702" s="100">
        <v>24082</v>
      </c>
      <c r="I702" s="100"/>
      <c r="J702" s="101" t="s">
        <v>1871</v>
      </c>
    </row>
    <row r="703" spans="1:10" x14ac:dyDescent="0.3">
      <c r="A703" s="103" t="s">
        <v>841</v>
      </c>
      <c r="B703" s="109" t="s">
        <v>833</v>
      </c>
      <c r="C703" s="104" t="s">
        <v>834</v>
      </c>
      <c r="D703" s="105" t="s">
        <v>85</v>
      </c>
      <c r="E703" s="105" t="s">
        <v>86</v>
      </c>
      <c r="F703" s="106">
        <v>0.43</v>
      </c>
      <c r="G703" s="107">
        <v>140857</v>
      </c>
      <c r="H703" s="100">
        <v>60569</v>
      </c>
      <c r="I703" s="100"/>
      <c r="J703" s="101" t="s">
        <v>1868</v>
      </c>
    </row>
    <row r="704" spans="1:10" x14ac:dyDescent="0.3">
      <c r="A704" s="103" t="s">
        <v>841</v>
      </c>
      <c r="B704" s="109" t="s">
        <v>87</v>
      </c>
      <c r="C704" s="104" t="s">
        <v>88</v>
      </c>
      <c r="D704" s="105" t="s">
        <v>89</v>
      </c>
      <c r="E704" s="105" t="s">
        <v>90</v>
      </c>
      <c r="F704" s="110">
        <v>1</v>
      </c>
      <c r="G704" s="107">
        <v>3623</v>
      </c>
      <c r="H704" s="100">
        <v>3623</v>
      </c>
      <c r="I704" s="100"/>
      <c r="J704" s="101" t="s">
        <v>1691</v>
      </c>
    </row>
    <row r="705" spans="1:10" ht="41.4" x14ac:dyDescent="0.3">
      <c r="A705" s="112" t="s">
        <v>843</v>
      </c>
      <c r="B705" s="113" t="s">
        <v>74</v>
      </c>
      <c r="C705" s="114" t="s">
        <v>844</v>
      </c>
      <c r="D705" s="113" t="s">
        <v>131</v>
      </c>
      <c r="E705" s="93" t="s">
        <v>832</v>
      </c>
      <c r="F705" s="115"/>
      <c r="G705" s="116"/>
      <c r="H705" s="119"/>
      <c r="I705" s="95">
        <v>300468</v>
      </c>
      <c r="J705" s="108"/>
    </row>
    <row r="706" spans="1:10" x14ac:dyDescent="0.3">
      <c r="A706" s="103" t="s">
        <v>843</v>
      </c>
      <c r="B706" s="103" t="s">
        <v>835</v>
      </c>
      <c r="C706" s="104" t="s">
        <v>836</v>
      </c>
      <c r="D706" s="105" t="s">
        <v>80</v>
      </c>
      <c r="E706" s="105" t="s">
        <v>832</v>
      </c>
      <c r="F706" s="106">
        <v>1</v>
      </c>
      <c r="G706" s="107">
        <v>884</v>
      </c>
      <c r="H706" s="100">
        <v>884</v>
      </c>
      <c r="I706" s="100"/>
      <c r="J706" s="101" t="s">
        <v>1869</v>
      </c>
    </row>
    <row r="707" spans="1:10" x14ac:dyDescent="0.3">
      <c r="A707" s="103" t="s">
        <v>843</v>
      </c>
      <c r="B707" s="103" t="s">
        <v>769</v>
      </c>
      <c r="C707" s="104" t="s">
        <v>770</v>
      </c>
      <c r="D707" s="105" t="s">
        <v>80</v>
      </c>
      <c r="E707" s="105" t="s">
        <v>140</v>
      </c>
      <c r="F707" s="106">
        <v>15</v>
      </c>
      <c r="G707" s="107">
        <v>2673</v>
      </c>
      <c r="H707" s="100">
        <v>40095</v>
      </c>
      <c r="I707" s="100"/>
      <c r="J707" s="101" t="s">
        <v>1849</v>
      </c>
    </row>
    <row r="708" spans="1:10" x14ac:dyDescent="0.3">
      <c r="A708" s="103" t="s">
        <v>843</v>
      </c>
      <c r="B708" s="103" t="s">
        <v>759</v>
      </c>
      <c r="C708" s="104" t="s">
        <v>760</v>
      </c>
      <c r="D708" s="105" t="s">
        <v>80</v>
      </c>
      <c r="E708" s="105" t="s">
        <v>140</v>
      </c>
      <c r="F708" s="106">
        <v>45</v>
      </c>
      <c r="G708" s="107">
        <v>2693</v>
      </c>
      <c r="H708" s="100">
        <v>121185</v>
      </c>
      <c r="I708" s="100"/>
      <c r="J708" s="101" t="s">
        <v>1855</v>
      </c>
    </row>
    <row r="709" spans="1:10" x14ac:dyDescent="0.3">
      <c r="A709" s="103" t="s">
        <v>843</v>
      </c>
      <c r="B709" s="109" t="s">
        <v>845</v>
      </c>
      <c r="C709" s="104" t="s">
        <v>846</v>
      </c>
      <c r="D709" s="105" t="s">
        <v>80</v>
      </c>
      <c r="E709" s="105" t="s">
        <v>832</v>
      </c>
      <c r="F709" s="106">
        <v>1</v>
      </c>
      <c r="G709" s="107">
        <v>87256</v>
      </c>
      <c r="H709" s="100">
        <v>87256</v>
      </c>
      <c r="I709" s="100"/>
      <c r="J709" s="101" t="s">
        <v>1872</v>
      </c>
    </row>
    <row r="710" spans="1:10" x14ac:dyDescent="0.3">
      <c r="A710" s="103" t="s">
        <v>843</v>
      </c>
      <c r="B710" s="109" t="s">
        <v>833</v>
      </c>
      <c r="C710" s="104" t="s">
        <v>834</v>
      </c>
      <c r="D710" s="105" t="s">
        <v>85</v>
      </c>
      <c r="E710" s="105" t="s">
        <v>86</v>
      </c>
      <c r="F710" s="106">
        <v>0.33668900000000002</v>
      </c>
      <c r="G710" s="107">
        <v>140857</v>
      </c>
      <c r="H710" s="100">
        <v>47425</v>
      </c>
      <c r="I710" s="100"/>
      <c r="J710" s="101" t="s">
        <v>1868</v>
      </c>
    </row>
    <row r="711" spans="1:10" x14ac:dyDescent="0.3">
      <c r="A711" s="103" t="s">
        <v>843</v>
      </c>
      <c r="B711" s="109" t="s">
        <v>87</v>
      </c>
      <c r="C711" s="104" t="s">
        <v>88</v>
      </c>
      <c r="D711" s="105" t="s">
        <v>89</v>
      </c>
      <c r="E711" s="105" t="s">
        <v>90</v>
      </c>
      <c r="F711" s="110">
        <v>1</v>
      </c>
      <c r="G711" s="107">
        <v>3623</v>
      </c>
      <c r="H711" s="100">
        <v>3623</v>
      </c>
      <c r="I711" s="100"/>
      <c r="J711" s="101" t="s">
        <v>1691</v>
      </c>
    </row>
    <row r="712" spans="1:10" ht="27.6" x14ac:dyDescent="0.3">
      <c r="A712" s="112" t="s">
        <v>847</v>
      </c>
      <c r="B712" s="113" t="s">
        <v>74</v>
      </c>
      <c r="C712" s="114" t="s">
        <v>848</v>
      </c>
      <c r="D712" s="113" t="s">
        <v>131</v>
      </c>
      <c r="E712" s="93" t="s">
        <v>832</v>
      </c>
      <c r="F712" s="115"/>
      <c r="G712" s="116"/>
      <c r="H712" s="119"/>
      <c r="I712" s="95">
        <v>167933</v>
      </c>
      <c r="J712" s="108"/>
    </row>
    <row r="713" spans="1:10" x14ac:dyDescent="0.3">
      <c r="A713" s="103" t="s">
        <v>847</v>
      </c>
      <c r="B713" s="103" t="s">
        <v>849</v>
      </c>
      <c r="C713" s="104" t="s">
        <v>850</v>
      </c>
      <c r="D713" s="105" t="s">
        <v>80</v>
      </c>
      <c r="E713" s="105" t="s">
        <v>832</v>
      </c>
      <c r="F713" s="106">
        <v>1</v>
      </c>
      <c r="G713" s="107">
        <v>18720</v>
      </c>
      <c r="H713" s="100">
        <v>18720</v>
      </c>
      <c r="I713" s="100"/>
      <c r="J713" s="101" t="s">
        <v>1873</v>
      </c>
    </row>
    <row r="714" spans="1:10" x14ac:dyDescent="0.3">
      <c r="A714" s="103" t="s">
        <v>847</v>
      </c>
      <c r="B714" s="103" t="s">
        <v>851</v>
      </c>
      <c r="C714" s="104" t="s">
        <v>852</v>
      </c>
      <c r="D714" s="105" t="s">
        <v>80</v>
      </c>
      <c r="E714" s="105" t="s">
        <v>832</v>
      </c>
      <c r="F714" s="106">
        <v>1</v>
      </c>
      <c r="G714" s="107">
        <v>10088</v>
      </c>
      <c r="H714" s="100">
        <v>10088</v>
      </c>
      <c r="I714" s="100"/>
      <c r="J714" s="101" t="s">
        <v>1874</v>
      </c>
    </row>
    <row r="715" spans="1:10" x14ac:dyDescent="0.3">
      <c r="A715" s="103" t="s">
        <v>847</v>
      </c>
      <c r="B715" s="103" t="s">
        <v>779</v>
      </c>
      <c r="C715" s="104" t="s">
        <v>780</v>
      </c>
      <c r="D715" s="105" t="s">
        <v>80</v>
      </c>
      <c r="E715" s="105" t="s">
        <v>90</v>
      </c>
      <c r="F715" s="106">
        <v>1</v>
      </c>
      <c r="G715" s="107">
        <v>8429</v>
      </c>
      <c r="H715" s="100">
        <v>8429</v>
      </c>
      <c r="I715" s="100"/>
      <c r="J715" s="101" t="s">
        <v>1875</v>
      </c>
    </row>
    <row r="716" spans="1:10" x14ac:dyDescent="0.3">
      <c r="A716" s="103" t="s">
        <v>847</v>
      </c>
      <c r="B716" s="109" t="s">
        <v>775</v>
      </c>
      <c r="C716" s="104" t="s">
        <v>776</v>
      </c>
      <c r="D716" s="105" t="s">
        <v>80</v>
      </c>
      <c r="E716" s="105" t="s">
        <v>140</v>
      </c>
      <c r="F716" s="106">
        <v>1.5</v>
      </c>
      <c r="G716" s="107">
        <v>7176</v>
      </c>
      <c r="H716" s="100">
        <v>10764</v>
      </c>
      <c r="I716" s="100"/>
      <c r="J716" s="101" t="s">
        <v>1856</v>
      </c>
    </row>
    <row r="717" spans="1:10" x14ac:dyDescent="0.3">
      <c r="A717" s="103" t="s">
        <v>847</v>
      </c>
      <c r="B717" s="109" t="s">
        <v>833</v>
      </c>
      <c r="C717" s="104" t="s">
        <v>834</v>
      </c>
      <c r="D717" s="105" t="s">
        <v>85</v>
      </c>
      <c r="E717" s="105" t="s">
        <v>86</v>
      </c>
      <c r="F717" s="106">
        <v>0.8</v>
      </c>
      <c r="G717" s="107">
        <v>140857</v>
      </c>
      <c r="H717" s="100">
        <v>112686</v>
      </c>
      <c r="I717" s="100"/>
      <c r="J717" s="101" t="s">
        <v>1868</v>
      </c>
    </row>
    <row r="718" spans="1:10" x14ac:dyDescent="0.3">
      <c r="A718" s="103" t="s">
        <v>847</v>
      </c>
      <c r="B718" s="109" t="s">
        <v>87</v>
      </c>
      <c r="C718" s="104" t="s">
        <v>88</v>
      </c>
      <c r="D718" s="105" t="s">
        <v>89</v>
      </c>
      <c r="E718" s="105" t="s">
        <v>90</v>
      </c>
      <c r="F718" s="110">
        <v>2</v>
      </c>
      <c r="G718" s="107">
        <v>3623</v>
      </c>
      <c r="H718" s="100">
        <v>7246</v>
      </c>
      <c r="I718" s="100"/>
      <c r="J718" s="101" t="s">
        <v>1691</v>
      </c>
    </row>
    <row r="719" spans="1:10" ht="27.6" x14ac:dyDescent="0.3">
      <c r="A719" s="112" t="s">
        <v>853</v>
      </c>
      <c r="B719" s="113" t="s">
        <v>74</v>
      </c>
      <c r="C719" s="114" t="s">
        <v>854</v>
      </c>
      <c r="D719" s="113" t="s">
        <v>131</v>
      </c>
      <c r="E719" s="93" t="s">
        <v>832</v>
      </c>
      <c r="F719" s="115"/>
      <c r="G719" s="116"/>
      <c r="H719" s="119"/>
      <c r="I719" s="95">
        <v>141712</v>
      </c>
      <c r="J719" s="108"/>
    </row>
    <row r="720" spans="1:10" x14ac:dyDescent="0.3">
      <c r="A720" s="103" t="s">
        <v>853</v>
      </c>
      <c r="B720" s="103" t="s">
        <v>753</v>
      </c>
      <c r="C720" s="104" t="s">
        <v>754</v>
      </c>
      <c r="D720" s="105" t="s">
        <v>80</v>
      </c>
      <c r="E720" s="105" t="s">
        <v>90</v>
      </c>
      <c r="F720" s="106">
        <v>1</v>
      </c>
      <c r="G720" s="107">
        <v>62400</v>
      </c>
      <c r="H720" s="100">
        <v>62400</v>
      </c>
      <c r="I720" s="100"/>
      <c r="J720" s="101" t="s">
        <v>1876</v>
      </c>
    </row>
    <row r="721" spans="1:10" x14ac:dyDescent="0.3">
      <c r="A721" s="103" t="s">
        <v>853</v>
      </c>
      <c r="B721" s="103" t="s">
        <v>851</v>
      </c>
      <c r="C721" s="104" t="s">
        <v>852</v>
      </c>
      <c r="D721" s="105" t="s">
        <v>80</v>
      </c>
      <c r="E721" s="105" t="s">
        <v>832</v>
      </c>
      <c r="F721" s="106">
        <v>1</v>
      </c>
      <c r="G721" s="107">
        <v>10088</v>
      </c>
      <c r="H721" s="100">
        <v>10088</v>
      </c>
      <c r="I721" s="100"/>
      <c r="J721" s="101" t="s">
        <v>1874</v>
      </c>
    </row>
    <row r="722" spans="1:10" x14ac:dyDescent="0.3">
      <c r="A722" s="103" t="s">
        <v>853</v>
      </c>
      <c r="B722" s="103" t="s">
        <v>779</v>
      </c>
      <c r="C722" s="104" t="s">
        <v>780</v>
      </c>
      <c r="D722" s="105" t="s">
        <v>80</v>
      </c>
      <c r="E722" s="105" t="s">
        <v>90</v>
      </c>
      <c r="F722" s="106">
        <v>1</v>
      </c>
      <c r="G722" s="107">
        <v>8429</v>
      </c>
      <c r="H722" s="100">
        <v>8429</v>
      </c>
      <c r="I722" s="100"/>
      <c r="J722" s="101" t="s">
        <v>1875</v>
      </c>
    </row>
    <row r="723" spans="1:10" x14ac:dyDescent="0.3">
      <c r="A723" s="103" t="s">
        <v>853</v>
      </c>
      <c r="B723" s="109" t="s">
        <v>775</v>
      </c>
      <c r="C723" s="104" t="s">
        <v>776</v>
      </c>
      <c r="D723" s="105" t="s">
        <v>80</v>
      </c>
      <c r="E723" s="105" t="s">
        <v>140</v>
      </c>
      <c r="F723" s="106">
        <v>1.5</v>
      </c>
      <c r="G723" s="107">
        <v>7176</v>
      </c>
      <c r="H723" s="100">
        <v>10764</v>
      </c>
      <c r="I723" s="100"/>
      <c r="J723" s="101" t="s">
        <v>1856</v>
      </c>
    </row>
    <row r="724" spans="1:10" ht="26.4" x14ac:dyDescent="0.3">
      <c r="A724" s="103" t="s">
        <v>853</v>
      </c>
      <c r="B724" s="109" t="s">
        <v>657</v>
      </c>
      <c r="C724" s="104" t="s">
        <v>658</v>
      </c>
      <c r="D724" s="105" t="s">
        <v>85</v>
      </c>
      <c r="E724" s="105" t="s">
        <v>86</v>
      </c>
      <c r="F724" s="106">
        <v>0.8</v>
      </c>
      <c r="G724" s="107">
        <v>53481</v>
      </c>
      <c r="H724" s="100">
        <v>42785</v>
      </c>
      <c r="I724" s="100"/>
      <c r="J724" s="101" t="s">
        <v>1842</v>
      </c>
    </row>
    <row r="725" spans="1:10" x14ac:dyDescent="0.3">
      <c r="A725" s="103" t="s">
        <v>853</v>
      </c>
      <c r="B725" s="109" t="s">
        <v>87</v>
      </c>
      <c r="C725" s="104" t="s">
        <v>88</v>
      </c>
      <c r="D725" s="105" t="s">
        <v>89</v>
      </c>
      <c r="E725" s="105" t="s">
        <v>90</v>
      </c>
      <c r="F725" s="110">
        <v>2</v>
      </c>
      <c r="G725" s="107">
        <v>3623</v>
      </c>
      <c r="H725" s="100">
        <v>7246</v>
      </c>
      <c r="I725" s="100"/>
      <c r="J725" s="101" t="s">
        <v>1691</v>
      </c>
    </row>
    <row r="726" spans="1:10" x14ac:dyDescent="0.3">
      <c r="A726" s="112" t="s">
        <v>856</v>
      </c>
      <c r="B726" s="118" t="s">
        <v>74</v>
      </c>
      <c r="C726" s="114" t="s">
        <v>857</v>
      </c>
      <c r="D726" s="113" t="s">
        <v>131</v>
      </c>
      <c r="E726" s="93" t="s">
        <v>168</v>
      </c>
      <c r="F726" s="115"/>
      <c r="G726" s="116"/>
      <c r="H726" s="119"/>
      <c r="I726" s="95">
        <v>4797</v>
      </c>
      <c r="J726" s="108"/>
    </row>
    <row r="727" spans="1:10" x14ac:dyDescent="0.3">
      <c r="A727" s="103" t="s">
        <v>856</v>
      </c>
      <c r="B727" s="103" t="s">
        <v>769</v>
      </c>
      <c r="C727" s="104" t="s">
        <v>770</v>
      </c>
      <c r="D727" s="105" t="s">
        <v>80</v>
      </c>
      <c r="E727" s="105" t="s">
        <v>140</v>
      </c>
      <c r="F727" s="106">
        <v>1</v>
      </c>
      <c r="G727" s="107">
        <v>2673</v>
      </c>
      <c r="H727" s="100">
        <v>2673</v>
      </c>
      <c r="I727" s="100"/>
      <c r="J727" s="101" t="s">
        <v>1849</v>
      </c>
    </row>
    <row r="728" spans="1:10" x14ac:dyDescent="0.3">
      <c r="A728" s="103" t="s">
        <v>856</v>
      </c>
      <c r="B728" s="109" t="s">
        <v>833</v>
      </c>
      <c r="C728" s="104" t="s">
        <v>834</v>
      </c>
      <c r="D728" s="105" t="s">
        <v>85</v>
      </c>
      <c r="E728" s="105" t="s">
        <v>86</v>
      </c>
      <c r="F728" s="106">
        <v>1.1222967E-2</v>
      </c>
      <c r="G728" s="107">
        <v>140857</v>
      </c>
      <c r="H728" s="100">
        <v>1581</v>
      </c>
      <c r="I728" s="100"/>
      <c r="J728" s="101" t="s">
        <v>1868</v>
      </c>
    </row>
    <row r="729" spans="1:10" x14ac:dyDescent="0.3">
      <c r="A729" s="103" t="s">
        <v>856</v>
      </c>
      <c r="B729" s="109" t="s">
        <v>87</v>
      </c>
      <c r="C729" s="104" t="s">
        <v>88</v>
      </c>
      <c r="D729" s="105" t="s">
        <v>89</v>
      </c>
      <c r="E729" s="105" t="s">
        <v>90</v>
      </c>
      <c r="F729" s="110">
        <v>0.15</v>
      </c>
      <c r="G729" s="107">
        <v>3623</v>
      </c>
      <c r="H729" s="100">
        <v>543</v>
      </c>
      <c r="I729" s="100"/>
      <c r="J729" s="101" t="s">
        <v>1691</v>
      </c>
    </row>
    <row r="730" spans="1:10" ht="27.6" x14ac:dyDescent="0.3">
      <c r="A730" s="112" t="s">
        <v>873</v>
      </c>
      <c r="B730" s="118" t="s">
        <v>74</v>
      </c>
      <c r="C730" s="114" t="s">
        <v>874</v>
      </c>
      <c r="D730" s="113" t="s">
        <v>131</v>
      </c>
      <c r="E730" s="93" t="s">
        <v>168</v>
      </c>
      <c r="F730" s="115"/>
      <c r="G730" s="116"/>
      <c r="H730" s="119"/>
      <c r="I730" s="95">
        <v>38995</v>
      </c>
      <c r="J730" s="108"/>
    </row>
    <row r="731" spans="1:10" x14ac:dyDescent="0.3">
      <c r="A731" s="103" t="s">
        <v>873</v>
      </c>
      <c r="B731" s="103" t="s">
        <v>629</v>
      </c>
      <c r="C731" s="104" t="s">
        <v>630</v>
      </c>
      <c r="D731" s="105" t="s">
        <v>85</v>
      </c>
      <c r="E731" s="105" t="s">
        <v>86</v>
      </c>
      <c r="F731" s="106">
        <v>0.36</v>
      </c>
      <c r="G731" s="107">
        <v>75325</v>
      </c>
      <c r="H731" s="100">
        <v>27117</v>
      </c>
      <c r="I731" s="100"/>
      <c r="J731" s="101" t="s">
        <v>1831</v>
      </c>
    </row>
    <row r="732" spans="1:10" x14ac:dyDescent="0.3">
      <c r="A732" s="103" t="s">
        <v>873</v>
      </c>
      <c r="B732" s="109" t="s">
        <v>150</v>
      </c>
      <c r="C732" s="104" t="s">
        <v>151</v>
      </c>
      <c r="D732" s="105" t="s">
        <v>99</v>
      </c>
      <c r="E732" s="105" t="s">
        <v>100</v>
      </c>
      <c r="F732" s="106">
        <v>5.0000000000000001E-3</v>
      </c>
      <c r="G732" s="107">
        <v>187426</v>
      </c>
      <c r="H732" s="100">
        <v>937</v>
      </c>
      <c r="I732" s="100"/>
      <c r="J732" s="101" t="s">
        <v>1705</v>
      </c>
    </row>
    <row r="733" spans="1:10" x14ac:dyDescent="0.3">
      <c r="A733" s="103" t="s">
        <v>873</v>
      </c>
      <c r="B733" s="109" t="s">
        <v>87</v>
      </c>
      <c r="C733" s="104" t="s">
        <v>88</v>
      </c>
      <c r="D733" s="105" t="s">
        <v>89</v>
      </c>
      <c r="E733" s="105" t="s">
        <v>90</v>
      </c>
      <c r="F733" s="106">
        <v>0.2</v>
      </c>
      <c r="G733" s="107">
        <v>3623</v>
      </c>
      <c r="H733" s="100">
        <v>725</v>
      </c>
      <c r="I733" s="100"/>
      <c r="J733" s="101" t="s">
        <v>1691</v>
      </c>
    </row>
    <row r="734" spans="1:10" x14ac:dyDescent="0.3">
      <c r="A734" s="103" t="s">
        <v>873</v>
      </c>
      <c r="B734" s="109" t="s">
        <v>875</v>
      </c>
      <c r="C734" s="104" t="s">
        <v>876</v>
      </c>
      <c r="D734" s="105" t="s">
        <v>80</v>
      </c>
      <c r="E734" s="105" t="s">
        <v>168</v>
      </c>
      <c r="F734" s="106">
        <v>3</v>
      </c>
      <c r="G734" s="107">
        <v>2652</v>
      </c>
      <c r="H734" s="100">
        <v>7956</v>
      </c>
      <c r="I734" s="100"/>
      <c r="J734" s="101" t="s">
        <v>1877</v>
      </c>
    </row>
    <row r="735" spans="1:10" x14ac:dyDescent="0.3">
      <c r="A735" s="103" t="s">
        <v>873</v>
      </c>
      <c r="B735" s="109" t="s">
        <v>91</v>
      </c>
      <c r="C735" s="104" t="s">
        <v>92</v>
      </c>
      <c r="D735" s="105" t="s">
        <v>80</v>
      </c>
      <c r="E735" s="105" t="s">
        <v>90</v>
      </c>
      <c r="F735" s="106">
        <v>0.68200000000000005</v>
      </c>
      <c r="G735" s="107">
        <v>1897</v>
      </c>
      <c r="H735" s="100">
        <v>1294</v>
      </c>
      <c r="I735" s="100"/>
      <c r="J735" s="101" t="s">
        <v>1692</v>
      </c>
    </row>
    <row r="736" spans="1:10" x14ac:dyDescent="0.3">
      <c r="A736" s="103" t="s">
        <v>873</v>
      </c>
      <c r="B736" s="109" t="s">
        <v>877</v>
      </c>
      <c r="C736" s="104" t="s">
        <v>878</v>
      </c>
      <c r="D736" s="105" t="s">
        <v>80</v>
      </c>
      <c r="E736" s="105" t="s">
        <v>90</v>
      </c>
      <c r="F736" s="106">
        <v>1</v>
      </c>
      <c r="G736" s="107">
        <v>931</v>
      </c>
      <c r="H736" s="100">
        <v>931</v>
      </c>
      <c r="I736" s="100"/>
      <c r="J736" s="101" t="s">
        <v>1878</v>
      </c>
    </row>
    <row r="737" spans="1:10" x14ac:dyDescent="0.3">
      <c r="A737" s="103" t="s">
        <v>873</v>
      </c>
      <c r="B737" s="109" t="s">
        <v>661</v>
      </c>
      <c r="C737" s="104" t="s">
        <v>662</v>
      </c>
      <c r="D737" s="105" t="s">
        <v>80</v>
      </c>
      <c r="E737" s="105" t="s">
        <v>90</v>
      </c>
      <c r="F737" s="106">
        <v>1.2999999999999999E-2</v>
      </c>
      <c r="G737" s="107">
        <v>2667</v>
      </c>
      <c r="H737" s="100">
        <v>35</v>
      </c>
      <c r="I737" s="100"/>
      <c r="J737" s="101" t="s">
        <v>1879</v>
      </c>
    </row>
    <row r="738" spans="1:10" ht="27.6" x14ac:dyDescent="0.3">
      <c r="A738" s="112" t="s">
        <v>897</v>
      </c>
      <c r="B738" s="118" t="s">
        <v>74</v>
      </c>
      <c r="C738" s="114" t="s">
        <v>898</v>
      </c>
      <c r="D738" s="113" t="s">
        <v>131</v>
      </c>
      <c r="E738" s="93" t="s">
        <v>90</v>
      </c>
      <c r="F738" s="115"/>
      <c r="G738" s="116"/>
      <c r="H738" s="119"/>
      <c r="I738" s="95">
        <v>250103</v>
      </c>
      <c r="J738" s="108"/>
    </row>
    <row r="739" spans="1:10" ht="26.4" x14ac:dyDescent="0.3">
      <c r="A739" s="103" t="s">
        <v>897</v>
      </c>
      <c r="B739" s="103" t="s">
        <v>657</v>
      </c>
      <c r="C739" s="104" t="s">
        <v>658</v>
      </c>
      <c r="D739" s="105" t="s">
        <v>85</v>
      </c>
      <c r="E739" s="105" t="s">
        <v>86</v>
      </c>
      <c r="F739" s="106">
        <v>1.5</v>
      </c>
      <c r="G739" s="107">
        <v>53481</v>
      </c>
      <c r="H739" s="100">
        <v>80222</v>
      </c>
      <c r="I739" s="100"/>
      <c r="J739" s="101" t="s">
        <v>1842</v>
      </c>
    </row>
    <row r="740" spans="1:10" ht="26.4" x14ac:dyDescent="0.3">
      <c r="A740" s="103" t="s">
        <v>897</v>
      </c>
      <c r="B740" s="103" t="s">
        <v>895</v>
      </c>
      <c r="C740" s="104" t="s">
        <v>896</v>
      </c>
      <c r="D740" s="105" t="s">
        <v>99</v>
      </c>
      <c r="E740" s="105" t="s">
        <v>332</v>
      </c>
      <c r="F740" s="106">
        <v>0.3</v>
      </c>
      <c r="G740" s="107">
        <v>86508</v>
      </c>
      <c r="H740" s="100">
        <v>25952</v>
      </c>
      <c r="I740" s="100"/>
      <c r="J740" s="101" t="s">
        <v>1880</v>
      </c>
    </row>
    <row r="741" spans="1:10" x14ac:dyDescent="0.3">
      <c r="A741" s="103" t="s">
        <v>897</v>
      </c>
      <c r="B741" s="103" t="s">
        <v>87</v>
      </c>
      <c r="C741" s="104" t="s">
        <v>88</v>
      </c>
      <c r="D741" s="105" t="s">
        <v>89</v>
      </c>
      <c r="E741" s="105" t="s">
        <v>90</v>
      </c>
      <c r="F741" s="106">
        <v>0.5</v>
      </c>
      <c r="G741" s="107">
        <v>3623</v>
      </c>
      <c r="H741" s="100">
        <v>1812</v>
      </c>
      <c r="I741" s="100"/>
      <c r="J741" s="101" t="s">
        <v>1691</v>
      </c>
    </row>
    <row r="742" spans="1:10" x14ac:dyDescent="0.3">
      <c r="A742" s="103" t="s">
        <v>897</v>
      </c>
      <c r="B742" s="103" t="s">
        <v>685</v>
      </c>
      <c r="C742" s="104" t="s">
        <v>686</v>
      </c>
      <c r="D742" s="105" t="s">
        <v>80</v>
      </c>
      <c r="E742" s="105" t="s">
        <v>90</v>
      </c>
      <c r="F742" s="106">
        <v>2</v>
      </c>
      <c r="G742" s="107">
        <v>2562</v>
      </c>
      <c r="H742" s="100">
        <v>5124</v>
      </c>
      <c r="I742" s="100"/>
      <c r="J742" s="101" t="s">
        <v>1839</v>
      </c>
    </row>
    <row r="743" spans="1:10" x14ac:dyDescent="0.3">
      <c r="A743" s="103" t="s">
        <v>897</v>
      </c>
      <c r="B743" s="103" t="s">
        <v>91</v>
      </c>
      <c r="C743" s="104" t="s">
        <v>92</v>
      </c>
      <c r="D743" s="105" t="s">
        <v>80</v>
      </c>
      <c r="E743" s="105" t="s">
        <v>90</v>
      </c>
      <c r="F743" s="106">
        <v>1</v>
      </c>
      <c r="G743" s="107">
        <v>1897</v>
      </c>
      <c r="H743" s="100">
        <v>1897</v>
      </c>
      <c r="I743" s="100"/>
      <c r="J743" s="101" t="s">
        <v>1692</v>
      </c>
    </row>
    <row r="744" spans="1:10" x14ac:dyDescent="0.3">
      <c r="A744" s="103" t="s">
        <v>897</v>
      </c>
      <c r="B744" s="103" t="s">
        <v>899</v>
      </c>
      <c r="C744" s="104" t="s">
        <v>900</v>
      </c>
      <c r="D744" s="105" t="s">
        <v>80</v>
      </c>
      <c r="E744" s="105" t="s">
        <v>90</v>
      </c>
      <c r="F744" s="106">
        <v>1</v>
      </c>
      <c r="G744" s="107">
        <v>135096</v>
      </c>
      <c r="H744" s="100">
        <v>135096</v>
      </c>
      <c r="I744" s="100"/>
      <c r="J744" s="101" t="s">
        <v>1881</v>
      </c>
    </row>
    <row r="745" spans="1:10" ht="41.4" x14ac:dyDescent="0.3">
      <c r="A745" s="112" t="s">
        <v>901</v>
      </c>
      <c r="B745" s="118" t="s">
        <v>74</v>
      </c>
      <c r="C745" s="114" t="s">
        <v>902</v>
      </c>
      <c r="D745" s="113" t="s">
        <v>131</v>
      </c>
      <c r="E745" s="93" t="s">
        <v>168</v>
      </c>
      <c r="F745" s="115"/>
      <c r="G745" s="116"/>
      <c r="H745" s="119"/>
      <c r="I745" s="95">
        <v>44281</v>
      </c>
      <c r="J745" s="108"/>
    </row>
    <row r="746" spans="1:10" x14ac:dyDescent="0.3">
      <c r="A746" s="103" t="s">
        <v>901</v>
      </c>
      <c r="B746" s="103" t="s">
        <v>629</v>
      </c>
      <c r="C746" s="104" t="s">
        <v>630</v>
      </c>
      <c r="D746" s="105" t="s">
        <v>85</v>
      </c>
      <c r="E746" s="105" t="s">
        <v>86</v>
      </c>
      <c r="F746" s="106">
        <v>0.25</v>
      </c>
      <c r="G746" s="107">
        <v>75325</v>
      </c>
      <c r="H746" s="100">
        <v>18831</v>
      </c>
      <c r="I746" s="100"/>
      <c r="J746" s="101" t="s">
        <v>1831</v>
      </c>
    </row>
    <row r="747" spans="1:10" x14ac:dyDescent="0.3">
      <c r="A747" s="103" t="s">
        <v>901</v>
      </c>
      <c r="B747" s="103" t="s">
        <v>150</v>
      </c>
      <c r="C747" s="104" t="s">
        <v>151</v>
      </c>
      <c r="D747" s="105" t="s">
        <v>99</v>
      </c>
      <c r="E747" s="105" t="s">
        <v>100</v>
      </c>
      <c r="F747" s="106">
        <v>1.26E-2</v>
      </c>
      <c r="G747" s="107">
        <v>187426</v>
      </c>
      <c r="H747" s="100">
        <v>2362</v>
      </c>
      <c r="I747" s="100"/>
      <c r="J747" s="101" t="s">
        <v>1705</v>
      </c>
    </row>
    <row r="748" spans="1:10" x14ac:dyDescent="0.3">
      <c r="A748" s="103" t="s">
        <v>901</v>
      </c>
      <c r="B748" s="103" t="s">
        <v>87</v>
      </c>
      <c r="C748" s="104" t="s">
        <v>88</v>
      </c>
      <c r="D748" s="105" t="s">
        <v>89</v>
      </c>
      <c r="E748" s="105" t="s">
        <v>90</v>
      </c>
      <c r="F748" s="106">
        <v>0.5</v>
      </c>
      <c r="G748" s="107">
        <v>3623</v>
      </c>
      <c r="H748" s="100">
        <v>1812</v>
      </c>
      <c r="I748" s="100"/>
      <c r="J748" s="101" t="s">
        <v>1691</v>
      </c>
    </row>
    <row r="749" spans="1:10" x14ac:dyDescent="0.3">
      <c r="A749" s="103" t="s">
        <v>901</v>
      </c>
      <c r="B749" s="103" t="s">
        <v>631</v>
      </c>
      <c r="C749" s="104" t="s">
        <v>632</v>
      </c>
      <c r="D749" s="105" t="s">
        <v>80</v>
      </c>
      <c r="E749" s="105" t="s">
        <v>140</v>
      </c>
      <c r="F749" s="106">
        <v>3</v>
      </c>
      <c r="G749" s="107">
        <v>5907</v>
      </c>
      <c r="H749" s="100">
        <v>17721</v>
      </c>
      <c r="I749" s="100"/>
      <c r="J749" s="101" t="s">
        <v>1882</v>
      </c>
    </row>
    <row r="750" spans="1:10" x14ac:dyDescent="0.3">
      <c r="A750" s="103" t="s">
        <v>901</v>
      </c>
      <c r="B750" s="103" t="s">
        <v>643</v>
      </c>
      <c r="C750" s="104" t="s">
        <v>644</v>
      </c>
      <c r="D750" s="105" t="s">
        <v>80</v>
      </c>
      <c r="E750" s="105" t="s">
        <v>140</v>
      </c>
      <c r="F750" s="106">
        <v>1</v>
      </c>
      <c r="G750" s="107">
        <v>2418</v>
      </c>
      <c r="H750" s="100">
        <v>2418</v>
      </c>
      <c r="I750" s="100"/>
      <c r="J750" s="101" t="s">
        <v>1883</v>
      </c>
    </row>
    <row r="751" spans="1:10" x14ac:dyDescent="0.3">
      <c r="A751" s="103" t="s">
        <v>901</v>
      </c>
      <c r="B751" s="103" t="s">
        <v>659</v>
      </c>
      <c r="C751" s="104" t="s">
        <v>660</v>
      </c>
      <c r="D751" s="105" t="s">
        <v>80</v>
      </c>
      <c r="E751" s="105" t="s">
        <v>140</v>
      </c>
      <c r="F751" s="106">
        <v>3.125E-2</v>
      </c>
      <c r="G751" s="107">
        <v>26250</v>
      </c>
      <c r="H751" s="100">
        <v>820</v>
      </c>
      <c r="I751" s="100"/>
      <c r="J751" s="101" t="s">
        <v>1884</v>
      </c>
    </row>
    <row r="752" spans="1:10" x14ac:dyDescent="0.3">
      <c r="A752" s="103" t="s">
        <v>901</v>
      </c>
      <c r="B752" s="103" t="s">
        <v>903</v>
      </c>
      <c r="C752" s="104" t="s">
        <v>904</v>
      </c>
      <c r="D752" s="105" t="s">
        <v>80</v>
      </c>
      <c r="E752" s="105" t="s">
        <v>90</v>
      </c>
      <c r="F752" s="106">
        <v>0.125</v>
      </c>
      <c r="G752" s="107">
        <v>2538</v>
      </c>
      <c r="H752" s="100">
        <v>317</v>
      </c>
      <c r="I752" s="100"/>
      <c r="J752" s="101" t="s">
        <v>1885</v>
      </c>
    </row>
    <row r="753" spans="1:10" ht="82.8" x14ac:dyDescent="0.3">
      <c r="A753" s="112" t="s">
        <v>56</v>
      </c>
      <c r="B753" s="113" t="s">
        <v>74</v>
      </c>
      <c r="C753" s="114" t="s">
        <v>916</v>
      </c>
      <c r="D753" s="113" t="s">
        <v>131</v>
      </c>
      <c r="E753" s="93" t="s">
        <v>90</v>
      </c>
      <c r="F753" s="115"/>
      <c r="G753" s="116"/>
      <c r="H753" s="117"/>
      <c r="I753" s="95">
        <v>888268</v>
      </c>
      <c r="J753" s="111"/>
    </row>
    <row r="754" spans="1:10" x14ac:dyDescent="0.3">
      <c r="A754" s="103" t="s">
        <v>56</v>
      </c>
      <c r="B754" s="109" t="s">
        <v>629</v>
      </c>
      <c r="C754" s="104" t="s">
        <v>630</v>
      </c>
      <c r="D754" s="105" t="s">
        <v>85</v>
      </c>
      <c r="E754" s="105" t="s">
        <v>86</v>
      </c>
      <c r="F754" s="106">
        <v>3</v>
      </c>
      <c r="G754" s="107">
        <v>75325</v>
      </c>
      <c r="H754" s="100">
        <v>225975</v>
      </c>
      <c r="I754" s="100"/>
      <c r="J754" s="101" t="s">
        <v>1831</v>
      </c>
    </row>
    <row r="755" spans="1:10" x14ac:dyDescent="0.3">
      <c r="A755" s="103" t="s">
        <v>56</v>
      </c>
      <c r="B755" s="109" t="s">
        <v>150</v>
      </c>
      <c r="C755" s="104" t="s">
        <v>151</v>
      </c>
      <c r="D755" s="105" t="s">
        <v>99</v>
      </c>
      <c r="E755" s="105" t="s">
        <v>100</v>
      </c>
      <c r="F755" s="106">
        <v>0.2</v>
      </c>
      <c r="G755" s="107">
        <v>187426</v>
      </c>
      <c r="H755" s="100">
        <v>37485</v>
      </c>
      <c r="I755" s="100"/>
      <c r="J755" s="101" t="s">
        <v>1705</v>
      </c>
    </row>
    <row r="756" spans="1:10" x14ac:dyDescent="0.3">
      <c r="A756" s="103" t="s">
        <v>56</v>
      </c>
      <c r="B756" s="109" t="s">
        <v>87</v>
      </c>
      <c r="C756" s="104" t="s">
        <v>88</v>
      </c>
      <c r="D756" s="105" t="s">
        <v>89</v>
      </c>
      <c r="E756" s="105" t="s">
        <v>90</v>
      </c>
      <c r="F756" s="106">
        <v>4</v>
      </c>
      <c r="G756" s="107">
        <v>3623</v>
      </c>
      <c r="H756" s="100">
        <v>14492</v>
      </c>
      <c r="I756" s="100"/>
      <c r="J756" s="101" t="s">
        <v>1691</v>
      </c>
    </row>
    <row r="757" spans="1:10" x14ac:dyDescent="0.3">
      <c r="A757" s="103" t="s">
        <v>56</v>
      </c>
      <c r="B757" s="109" t="s">
        <v>91</v>
      </c>
      <c r="C757" s="104" t="s">
        <v>92</v>
      </c>
      <c r="D757" s="105" t="s">
        <v>80</v>
      </c>
      <c r="E757" s="105" t="s">
        <v>90</v>
      </c>
      <c r="F757" s="106">
        <v>0.5</v>
      </c>
      <c r="G757" s="107">
        <v>1897</v>
      </c>
      <c r="H757" s="100">
        <v>949</v>
      </c>
      <c r="I757" s="100"/>
      <c r="J757" s="101" t="s">
        <v>1692</v>
      </c>
    </row>
    <row r="758" spans="1:10" x14ac:dyDescent="0.3">
      <c r="A758" s="103" t="s">
        <v>56</v>
      </c>
      <c r="B758" s="109" t="s">
        <v>685</v>
      </c>
      <c r="C758" s="104" t="s">
        <v>686</v>
      </c>
      <c r="D758" s="105" t="s">
        <v>80</v>
      </c>
      <c r="E758" s="105" t="s">
        <v>90</v>
      </c>
      <c r="F758" s="106">
        <v>4</v>
      </c>
      <c r="G758" s="107">
        <v>2562</v>
      </c>
      <c r="H758" s="100">
        <v>10248</v>
      </c>
      <c r="I758" s="100"/>
      <c r="J758" s="101" t="s">
        <v>1839</v>
      </c>
    </row>
    <row r="759" spans="1:10" ht="26.4" x14ac:dyDescent="0.3">
      <c r="A759" s="103" t="s">
        <v>56</v>
      </c>
      <c r="B759" s="109" t="s">
        <v>917</v>
      </c>
      <c r="C759" s="104" t="s">
        <v>918</v>
      </c>
      <c r="D759" s="105" t="s">
        <v>80</v>
      </c>
      <c r="E759" s="105" t="s">
        <v>90</v>
      </c>
      <c r="F759" s="106">
        <v>1</v>
      </c>
      <c r="G759" s="107">
        <v>310960</v>
      </c>
      <c r="H759" s="100">
        <v>310960</v>
      </c>
      <c r="I759" s="100"/>
      <c r="J759" s="101" t="s">
        <v>1886</v>
      </c>
    </row>
    <row r="760" spans="1:10" x14ac:dyDescent="0.3">
      <c r="A760" s="103" t="s">
        <v>56</v>
      </c>
      <c r="B760" s="109" t="s">
        <v>919</v>
      </c>
      <c r="C760" s="104" t="s">
        <v>909</v>
      </c>
      <c r="D760" s="105" t="s">
        <v>80</v>
      </c>
      <c r="E760" s="105" t="s">
        <v>90</v>
      </c>
      <c r="F760" s="106">
        <v>1</v>
      </c>
      <c r="G760" s="107">
        <v>221728</v>
      </c>
      <c r="H760" s="100">
        <v>221728</v>
      </c>
      <c r="I760" s="100"/>
      <c r="J760" s="101" t="s">
        <v>1887</v>
      </c>
    </row>
    <row r="761" spans="1:10" x14ac:dyDescent="0.3">
      <c r="A761" s="103" t="s">
        <v>56</v>
      </c>
      <c r="B761" s="109" t="s">
        <v>910</v>
      </c>
      <c r="C761" s="104" t="s">
        <v>911</v>
      </c>
      <c r="D761" s="105" t="s">
        <v>80</v>
      </c>
      <c r="E761" s="105" t="s">
        <v>90</v>
      </c>
      <c r="F761" s="106">
        <v>0.1</v>
      </c>
      <c r="G761" s="107">
        <v>78485</v>
      </c>
      <c r="H761" s="100">
        <v>7849</v>
      </c>
      <c r="I761" s="100"/>
      <c r="J761" s="101" t="s">
        <v>1888</v>
      </c>
    </row>
    <row r="762" spans="1:10" x14ac:dyDescent="0.3">
      <c r="A762" s="103" t="s">
        <v>56</v>
      </c>
      <c r="B762" s="109" t="s">
        <v>879</v>
      </c>
      <c r="C762" s="104" t="s">
        <v>872</v>
      </c>
      <c r="D762" s="105" t="s">
        <v>80</v>
      </c>
      <c r="E762" s="105" t="s">
        <v>90</v>
      </c>
      <c r="F762" s="106">
        <v>6.8150000000000002E-2</v>
      </c>
      <c r="G762" s="107">
        <v>24232</v>
      </c>
      <c r="H762" s="100">
        <v>1651</v>
      </c>
      <c r="I762" s="100"/>
      <c r="J762" s="101" t="s">
        <v>1889</v>
      </c>
    </row>
    <row r="763" spans="1:10" x14ac:dyDescent="0.3">
      <c r="A763" s="103" t="s">
        <v>56</v>
      </c>
      <c r="B763" s="109" t="s">
        <v>880</v>
      </c>
      <c r="C763" s="104" t="s">
        <v>881</v>
      </c>
      <c r="D763" s="105" t="s">
        <v>80</v>
      </c>
      <c r="E763" s="105" t="s">
        <v>882</v>
      </c>
      <c r="F763" s="106">
        <v>0.6</v>
      </c>
      <c r="G763" s="107">
        <v>13021</v>
      </c>
      <c r="H763" s="100">
        <v>7813</v>
      </c>
      <c r="I763" s="100"/>
      <c r="J763" s="101" t="s">
        <v>1890</v>
      </c>
    </row>
    <row r="764" spans="1:10" x14ac:dyDescent="0.3">
      <c r="A764" s="103" t="s">
        <v>56</v>
      </c>
      <c r="B764" s="109" t="s">
        <v>883</v>
      </c>
      <c r="C764" s="104" t="s">
        <v>884</v>
      </c>
      <c r="D764" s="105" t="s">
        <v>80</v>
      </c>
      <c r="E764" s="105" t="s">
        <v>126</v>
      </c>
      <c r="F764" s="106">
        <v>4</v>
      </c>
      <c r="G764" s="107">
        <v>985</v>
      </c>
      <c r="H764" s="100">
        <v>3940</v>
      </c>
      <c r="I764" s="100"/>
      <c r="J764" s="101" t="s">
        <v>1891</v>
      </c>
    </row>
    <row r="765" spans="1:10" x14ac:dyDescent="0.3">
      <c r="A765" s="103" t="s">
        <v>56</v>
      </c>
      <c r="B765" s="109" t="s">
        <v>885</v>
      </c>
      <c r="C765" s="104" t="s">
        <v>886</v>
      </c>
      <c r="D765" s="105" t="s">
        <v>80</v>
      </c>
      <c r="E765" s="105" t="s">
        <v>126</v>
      </c>
      <c r="F765" s="106">
        <v>4</v>
      </c>
      <c r="G765" s="107">
        <v>985</v>
      </c>
      <c r="H765" s="100">
        <v>3940</v>
      </c>
      <c r="I765" s="100"/>
      <c r="J765" s="101" t="s">
        <v>1892</v>
      </c>
    </row>
    <row r="766" spans="1:10" x14ac:dyDescent="0.3">
      <c r="A766" s="103" t="s">
        <v>56</v>
      </c>
      <c r="B766" s="109" t="s">
        <v>887</v>
      </c>
      <c r="C766" s="104" t="s">
        <v>888</v>
      </c>
      <c r="D766" s="105" t="s">
        <v>80</v>
      </c>
      <c r="E766" s="105" t="s">
        <v>168</v>
      </c>
      <c r="F766" s="106">
        <v>0.2</v>
      </c>
      <c r="G766" s="107">
        <v>10400</v>
      </c>
      <c r="H766" s="100">
        <v>2080</v>
      </c>
      <c r="I766" s="100"/>
      <c r="J766" s="101" t="s">
        <v>1893</v>
      </c>
    </row>
    <row r="767" spans="1:10" x14ac:dyDescent="0.3">
      <c r="A767" s="103" t="s">
        <v>56</v>
      </c>
      <c r="B767" s="109" t="s">
        <v>889</v>
      </c>
      <c r="C767" s="104" t="s">
        <v>890</v>
      </c>
      <c r="D767" s="105" t="s">
        <v>80</v>
      </c>
      <c r="E767" s="105" t="s">
        <v>90</v>
      </c>
      <c r="F767" s="106">
        <v>2</v>
      </c>
      <c r="G767" s="107">
        <v>4874</v>
      </c>
      <c r="H767" s="100">
        <v>9748</v>
      </c>
      <c r="I767" s="100"/>
      <c r="J767" s="101" t="s">
        <v>1894</v>
      </c>
    </row>
    <row r="768" spans="1:10" x14ac:dyDescent="0.3">
      <c r="A768" s="103" t="s">
        <v>56</v>
      </c>
      <c r="B768" s="109" t="s">
        <v>912</v>
      </c>
      <c r="C768" s="104" t="s">
        <v>913</v>
      </c>
      <c r="D768" s="105" t="s">
        <v>80</v>
      </c>
      <c r="E768" s="105" t="s">
        <v>90</v>
      </c>
      <c r="F768" s="106">
        <v>4</v>
      </c>
      <c r="G768" s="107">
        <v>3110</v>
      </c>
      <c r="H768" s="100">
        <v>12440</v>
      </c>
      <c r="I768" s="100"/>
      <c r="J768" s="101" t="s">
        <v>1895</v>
      </c>
    </row>
    <row r="769" spans="1:10" x14ac:dyDescent="0.3">
      <c r="A769" s="103" t="s">
        <v>56</v>
      </c>
      <c r="B769" s="109" t="s">
        <v>891</v>
      </c>
      <c r="C769" s="104" t="s">
        <v>892</v>
      </c>
      <c r="D769" s="105" t="s">
        <v>80</v>
      </c>
      <c r="E769" s="105" t="s">
        <v>90</v>
      </c>
      <c r="F769" s="106">
        <v>4</v>
      </c>
      <c r="G769" s="107">
        <v>364</v>
      </c>
      <c r="H769" s="100">
        <v>1456</v>
      </c>
      <c r="I769" s="100"/>
      <c r="J769" s="101" t="s">
        <v>1896</v>
      </c>
    </row>
    <row r="770" spans="1:10" ht="26.4" x14ac:dyDescent="0.3">
      <c r="A770" s="103" t="s">
        <v>56</v>
      </c>
      <c r="B770" s="109" t="s">
        <v>914</v>
      </c>
      <c r="C770" s="104" t="s">
        <v>915</v>
      </c>
      <c r="D770" s="105" t="s">
        <v>80</v>
      </c>
      <c r="E770" s="105" t="s">
        <v>90</v>
      </c>
      <c r="F770" s="106">
        <v>4</v>
      </c>
      <c r="G770" s="107">
        <v>1040</v>
      </c>
      <c r="H770" s="100">
        <v>4160</v>
      </c>
      <c r="I770" s="100"/>
      <c r="J770" s="101" t="s">
        <v>1897</v>
      </c>
    </row>
    <row r="771" spans="1:10" x14ac:dyDescent="0.3">
      <c r="A771" s="103" t="s">
        <v>56</v>
      </c>
      <c r="B771" s="109" t="s">
        <v>893</v>
      </c>
      <c r="C771" s="104" t="s">
        <v>894</v>
      </c>
      <c r="D771" s="105" t="s">
        <v>80</v>
      </c>
      <c r="E771" s="105" t="s">
        <v>90</v>
      </c>
      <c r="F771" s="106">
        <v>5</v>
      </c>
      <c r="G771" s="107">
        <v>260</v>
      </c>
      <c r="H771" s="100">
        <v>1300</v>
      </c>
      <c r="I771" s="100"/>
      <c r="J771" s="101" t="s">
        <v>1898</v>
      </c>
    </row>
    <row r="772" spans="1:10" x14ac:dyDescent="0.3">
      <c r="A772" s="103" t="s">
        <v>56</v>
      </c>
      <c r="B772" s="109" t="s">
        <v>91</v>
      </c>
      <c r="C772" s="104" t="s">
        <v>92</v>
      </c>
      <c r="D772" s="105" t="s">
        <v>80</v>
      </c>
      <c r="E772" s="105" t="s">
        <v>90</v>
      </c>
      <c r="F772" s="106">
        <v>5.3</v>
      </c>
      <c r="G772" s="107">
        <v>1897</v>
      </c>
      <c r="H772" s="100">
        <v>10054</v>
      </c>
      <c r="I772" s="100"/>
      <c r="J772" s="101" t="s">
        <v>1692</v>
      </c>
    </row>
    <row r="773" spans="1:10" ht="41.4" x14ac:dyDescent="0.3">
      <c r="A773" s="112" t="s">
        <v>58</v>
      </c>
      <c r="B773" s="113" t="s">
        <v>74</v>
      </c>
      <c r="C773" s="114" t="s">
        <v>920</v>
      </c>
      <c r="D773" s="113" t="s">
        <v>131</v>
      </c>
      <c r="E773" s="93" t="s">
        <v>90</v>
      </c>
      <c r="F773" s="115"/>
      <c r="G773" s="116"/>
      <c r="H773" s="117"/>
      <c r="I773" s="95">
        <v>69198</v>
      </c>
      <c r="J773" s="111"/>
    </row>
    <row r="774" spans="1:10" x14ac:dyDescent="0.3">
      <c r="A774" s="103" t="s">
        <v>58</v>
      </c>
      <c r="B774" s="109" t="s">
        <v>629</v>
      </c>
      <c r="C774" s="104" t="s">
        <v>630</v>
      </c>
      <c r="D774" s="105" t="s">
        <v>85</v>
      </c>
      <c r="E774" s="105" t="s">
        <v>86</v>
      </c>
      <c r="F774" s="106">
        <v>0.5</v>
      </c>
      <c r="G774" s="107">
        <v>75325</v>
      </c>
      <c r="H774" s="100">
        <v>37663</v>
      </c>
      <c r="I774" s="100"/>
      <c r="J774" s="101" t="s">
        <v>1831</v>
      </c>
    </row>
    <row r="775" spans="1:10" x14ac:dyDescent="0.3">
      <c r="A775" s="103" t="s">
        <v>58</v>
      </c>
      <c r="B775" s="109" t="s">
        <v>150</v>
      </c>
      <c r="C775" s="104" t="s">
        <v>151</v>
      </c>
      <c r="D775" s="105" t="s">
        <v>99</v>
      </c>
      <c r="E775" s="105" t="s">
        <v>100</v>
      </c>
      <c r="F775" s="106">
        <v>5.0000000000000001E-3</v>
      </c>
      <c r="G775" s="107">
        <v>187426</v>
      </c>
      <c r="H775" s="100">
        <v>937</v>
      </c>
      <c r="I775" s="100"/>
      <c r="J775" s="101" t="s">
        <v>1705</v>
      </c>
    </row>
    <row r="776" spans="1:10" x14ac:dyDescent="0.3">
      <c r="A776" s="103" t="s">
        <v>58</v>
      </c>
      <c r="B776" s="109" t="s">
        <v>87</v>
      </c>
      <c r="C776" s="104" t="s">
        <v>88</v>
      </c>
      <c r="D776" s="105" t="s">
        <v>89</v>
      </c>
      <c r="E776" s="105" t="s">
        <v>90</v>
      </c>
      <c r="F776" s="106">
        <v>0.2</v>
      </c>
      <c r="G776" s="107">
        <v>3623</v>
      </c>
      <c r="H776" s="100">
        <v>725</v>
      </c>
      <c r="I776" s="100"/>
      <c r="J776" s="101" t="s">
        <v>1691</v>
      </c>
    </row>
    <row r="777" spans="1:10" x14ac:dyDescent="0.3">
      <c r="A777" s="103" t="s">
        <v>58</v>
      </c>
      <c r="B777" s="109" t="s">
        <v>733</v>
      </c>
      <c r="C777" s="104" t="s">
        <v>734</v>
      </c>
      <c r="D777" s="105" t="s">
        <v>80</v>
      </c>
      <c r="E777" s="105" t="s">
        <v>168</v>
      </c>
      <c r="F777" s="106">
        <v>4</v>
      </c>
      <c r="G777" s="107">
        <v>4867</v>
      </c>
      <c r="H777" s="100">
        <v>19468</v>
      </c>
      <c r="I777" s="100"/>
      <c r="J777" s="101" t="s">
        <v>1899</v>
      </c>
    </row>
    <row r="778" spans="1:10" x14ac:dyDescent="0.3">
      <c r="A778" s="103" t="s">
        <v>58</v>
      </c>
      <c r="B778" s="109" t="s">
        <v>735</v>
      </c>
      <c r="C778" s="104" t="s">
        <v>736</v>
      </c>
      <c r="D778" s="105" t="s">
        <v>80</v>
      </c>
      <c r="E778" s="105" t="s">
        <v>168</v>
      </c>
      <c r="F778" s="106">
        <v>1</v>
      </c>
      <c r="G778" s="107">
        <v>3284</v>
      </c>
      <c r="H778" s="100">
        <v>3284</v>
      </c>
      <c r="I778" s="100"/>
      <c r="J778" s="101" t="s">
        <v>1900</v>
      </c>
    </row>
    <row r="779" spans="1:10" x14ac:dyDescent="0.3">
      <c r="A779" s="103" t="s">
        <v>58</v>
      </c>
      <c r="B779" s="109" t="s">
        <v>858</v>
      </c>
      <c r="C779" s="104" t="s">
        <v>859</v>
      </c>
      <c r="D779" s="105" t="s">
        <v>80</v>
      </c>
      <c r="E779" s="105" t="s">
        <v>855</v>
      </c>
      <c r="F779" s="106">
        <v>1</v>
      </c>
      <c r="G779" s="107">
        <v>5408</v>
      </c>
      <c r="H779" s="100">
        <v>5408</v>
      </c>
      <c r="I779" s="100"/>
      <c r="J779" s="101" t="s">
        <v>1901</v>
      </c>
    </row>
    <row r="780" spans="1:10" x14ac:dyDescent="0.3">
      <c r="A780" s="103" t="s">
        <v>58</v>
      </c>
      <c r="B780" s="109" t="s">
        <v>921</v>
      </c>
      <c r="C780" s="104" t="s">
        <v>922</v>
      </c>
      <c r="D780" s="105" t="s">
        <v>80</v>
      </c>
      <c r="E780" s="105" t="s">
        <v>90</v>
      </c>
      <c r="F780" s="106">
        <v>0.1</v>
      </c>
      <c r="G780" s="107">
        <v>2756</v>
      </c>
      <c r="H780" s="100">
        <v>276</v>
      </c>
      <c r="I780" s="100"/>
      <c r="J780" s="101" t="s">
        <v>1902</v>
      </c>
    </row>
    <row r="781" spans="1:10" x14ac:dyDescent="0.3">
      <c r="A781" s="103" t="s">
        <v>58</v>
      </c>
      <c r="B781" s="109" t="s">
        <v>737</v>
      </c>
      <c r="C781" s="104" t="s">
        <v>738</v>
      </c>
      <c r="D781" s="105" t="s">
        <v>80</v>
      </c>
      <c r="E781" s="105" t="s">
        <v>90</v>
      </c>
      <c r="F781" s="106">
        <v>0.05</v>
      </c>
      <c r="G781" s="107">
        <v>2667</v>
      </c>
      <c r="H781" s="100">
        <v>133</v>
      </c>
      <c r="I781" s="100"/>
      <c r="J781" s="101" t="s">
        <v>1903</v>
      </c>
    </row>
    <row r="782" spans="1:10" x14ac:dyDescent="0.3">
      <c r="A782" s="103" t="s">
        <v>58</v>
      </c>
      <c r="B782" s="109" t="s">
        <v>739</v>
      </c>
      <c r="C782" s="104" t="s">
        <v>740</v>
      </c>
      <c r="D782" s="105" t="s">
        <v>80</v>
      </c>
      <c r="E782" s="105" t="s">
        <v>103</v>
      </c>
      <c r="F782" s="106">
        <v>5.0000000000000001E-3</v>
      </c>
      <c r="G782" s="107">
        <v>74569</v>
      </c>
      <c r="H782" s="100">
        <v>373</v>
      </c>
      <c r="I782" s="100"/>
      <c r="J782" s="101" t="s">
        <v>1904</v>
      </c>
    </row>
    <row r="783" spans="1:10" x14ac:dyDescent="0.3">
      <c r="A783" s="103" t="s">
        <v>58</v>
      </c>
      <c r="B783" s="109" t="s">
        <v>877</v>
      </c>
      <c r="C783" s="104" t="s">
        <v>878</v>
      </c>
      <c r="D783" s="105" t="s">
        <v>80</v>
      </c>
      <c r="E783" s="105" t="s">
        <v>90</v>
      </c>
      <c r="F783" s="106">
        <v>1</v>
      </c>
      <c r="G783" s="107">
        <v>931</v>
      </c>
      <c r="H783" s="100">
        <v>931</v>
      </c>
      <c r="I783" s="100"/>
      <c r="J783" s="101" t="s">
        <v>1878</v>
      </c>
    </row>
    <row r="784" spans="1:10" ht="41.4" x14ac:dyDescent="0.3">
      <c r="A784" s="112" t="s">
        <v>923</v>
      </c>
      <c r="B784" s="113" t="s">
        <v>74</v>
      </c>
      <c r="C784" s="114" t="s">
        <v>924</v>
      </c>
      <c r="D784" s="113" t="s">
        <v>131</v>
      </c>
      <c r="E784" s="93" t="s">
        <v>90</v>
      </c>
      <c r="F784" s="115"/>
      <c r="G784" s="116"/>
      <c r="H784" s="117"/>
      <c r="I784" s="95">
        <v>682404</v>
      </c>
      <c r="J784" s="111"/>
    </row>
    <row r="785" spans="1:10" ht="26.4" x14ac:dyDescent="0.3">
      <c r="A785" s="103" t="s">
        <v>923</v>
      </c>
      <c r="B785" s="109" t="s">
        <v>657</v>
      </c>
      <c r="C785" s="104" t="s">
        <v>658</v>
      </c>
      <c r="D785" s="105" t="s">
        <v>85</v>
      </c>
      <c r="E785" s="105" t="s">
        <v>86</v>
      </c>
      <c r="F785" s="106">
        <v>4</v>
      </c>
      <c r="G785" s="107">
        <v>53481</v>
      </c>
      <c r="H785" s="100">
        <v>213924</v>
      </c>
      <c r="I785" s="100"/>
      <c r="J785" s="101" t="s">
        <v>1842</v>
      </c>
    </row>
    <row r="786" spans="1:10" x14ac:dyDescent="0.3">
      <c r="A786" s="103" t="s">
        <v>923</v>
      </c>
      <c r="B786" s="109" t="s">
        <v>150</v>
      </c>
      <c r="C786" s="104" t="s">
        <v>151</v>
      </c>
      <c r="D786" s="105" t="s">
        <v>99</v>
      </c>
      <c r="E786" s="105" t="s">
        <v>100</v>
      </c>
      <c r="F786" s="106">
        <v>0.1</v>
      </c>
      <c r="G786" s="107">
        <v>187426</v>
      </c>
      <c r="H786" s="100">
        <v>18743</v>
      </c>
      <c r="I786" s="100"/>
      <c r="J786" s="101" t="s">
        <v>1705</v>
      </c>
    </row>
    <row r="787" spans="1:10" x14ac:dyDescent="0.3">
      <c r="A787" s="103" t="s">
        <v>923</v>
      </c>
      <c r="B787" s="109" t="s">
        <v>87</v>
      </c>
      <c r="C787" s="104" t="s">
        <v>88</v>
      </c>
      <c r="D787" s="105" t="s">
        <v>89</v>
      </c>
      <c r="E787" s="105" t="s">
        <v>90</v>
      </c>
      <c r="F787" s="106">
        <v>2</v>
      </c>
      <c r="G787" s="107">
        <v>3623</v>
      </c>
      <c r="H787" s="100">
        <v>7246</v>
      </c>
      <c r="I787" s="100"/>
      <c r="J787" s="101" t="s">
        <v>1691</v>
      </c>
    </row>
    <row r="788" spans="1:10" ht="26.4" x14ac:dyDescent="0.3">
      <c r="A788" s="103" t="s">
        <v>923</v>
      </c>
      <c r="B788" s="109" t="s">
        <v>925</v>
      </c>
      <c r="C788" s="104" t="s">
        <v>926</v>
      </c>
      <c r="D788" s="105" t="s">
        <v>80</v>
      </c>
      <c r="E788" s="105" t="s">
        <v>90</v>
      </c>
      <c r="F788" s="106">
        <v>1</v>
      </c>
      <c r="G788" s="107">
        <v>215488</v>
      </c>
      <c r="H788" s="100">
        <v>215488</v>
      </c>
      <c r="I788" s="100"/>
      <c r="J788" s="101" t="s">
        <v>1905</v>
      </c>
    </row>
    <row r="789" spans="1:10" ht="26.4" x14ac:dyDescent="0.3">
      <c r="A789" s="103" t="s">
        <v>923</v>
      </c>
      <c r="B789" s="109" t="s">
        <v>723</v>
      </c>
      <c r="C789" s="104" t="s">
        <v>724</v>
      </c>
      <c r="D789" s="105" t="s">
        <v>80</v>
      </c>
      <c r="E789" s="105" t="s">
        <v>90</v>
      </c>
      <c r="F789" s="106">
        <v>1</v>
      </c>
      <c r="G789" s="107">
        <v>202187</v>
      </c>
      <c r="H789" s="100">
        <v>202187</v>
      </c>
      <c r="I789" s="100"/>
      <c r="J789" s="101" t="s">
        <v>1906</v>
      </c>
    </row>
    <row r="790" spans="1:10" x14ac:dyDescent="0.3">
      <c r="A790" s="103" t="s">
        <v>923</v>
      </c>
      <c r="B790" s="109" t="s">
        <v>725</v>
      </c>
      <c r="C790" s="104" t="s">
        <v>726</v>
      </c>
      <c r="D790" s="105" t="s">
        <v>80</v>
      </c>
      <c r="E790" s="105" t="s">
        <v>90</v>
      </c>
      <c r="F790" s="106">
        <v>2</v>
      </c>
      <c r="G790" s="107">
        <v>7458</v>
      </c>
      <c r="H790" s="100">
        <v>14916</v>
      </c>
      <c r="I790" s="100"/>
      <c r="J790" s="101" t="s">
        <v>1907</v>
      </c>
    </row>
    <row r="791" spans="1:10" x14ac:dyDescent="0.3">
      <c r="A791" s="103" t="s">
        <v>923</v>
      </c>
      <c r="B791" s="109" t="s">
        <v>727</v>
      </c>
      <c r="C791" s="104" t="s">
        <v>728</v>
      </c>
      <c r="D791" s="105" t="s">
        <v>80</v>
      </c>
      <c r="E791" s="105" t="s">
        <v>168</v>
      </c>
      <c r="F791" s="106">
        <v>2</v>
      </c>
      <c r="G791" s="107">
        <v>3952</v>
      </c>
      <c r="H791" s="100">
        <v>7904</v>
      </c>
      <c r="I791" s="100"/>
      <c r="J791" s="101" t="s">
        <v>1908</v>
      </c>
    </row>
    <row r="792" spans="1:10" x14ac:dyDescent="0.3">
      <c r="A792" s="103" t="s">
        <v>923</v>
      </c>
      <c r="B792" s="109" t="s">
        <v>729</v>
      </c>
      <c r="C792" s="104" t="s">
        <v>730</v>
      </c>
      <c r="D792" s="105" t="s">
        <v>80</v>
      </c>
      <c r="E792" s="105" t="s">
        <v>90</v>
      </c>
      <c r="F792" s="106">
        <v>2</v>
      </c>
      <c r="G792" s="107">
        <v>998</v>
      </c>
      <c r="H792" s="100">
        <v>1996</v>
      </c>
      <c r="I792" s="100"/>
      <c r="J792" s="101" t="s">
        <v>1909</v>
      </c>
    </row>
    <row r="793" spans="1:10" ht="69" x14ac:dyDescent="0.3">
      <c r="A793" s="112" t="s">
        <v>931</v>
      </c>
      <c r="B793" s="113" t="s">
        <v>74</v>
      </c>
      <c r="C793" s="114" t="s">
        <v>932</v>
      </c>
      <c r="D793" s="113" t="s">
        <v>131</v>
      </c>
      <c r="E793" s="93" t="s">
        <v>90</v>
      </c>
      <c r="F793" s="115"/>
      <c r="G793" s="116"/>
      <c r="H793" s="117"/>
      <c r="I793" s="95">
        <v>1717605</v>
      </c>
      <c r="J793" s="111"/>
    </row>
    <row r="794" spans="1:10" x14ac:dyDescent="0.3">
      <c r="A794" s="103" t="s">
        <v>931</v>
      </c>
      <c r="B794" s="109" t="s">
        <v>629</v>
      </c>
      <c r="C794" s="104" t="s">
        <v>630</v>
      </c>
      <c r="D794" s="105" t="s">
        <v>85</v>
      </c>
      <c r="E794" s="105" t="s">
        <v>86</v>
      </c>
      <c r="F794" s="106">
        <v>2</v>
      </c>
      <c r="G794" s="107">
        <v>75325</v>
      </c>
      <c r="H794" s="100">
        <v>150650</v>
      </c>
      <c r="I794" s="100"/>
      <c r="J794" s="101" t="s">
        <v>1831</v>
      </c>
    </row>
    <row r="795" spans="1:10" x14ac:dyDescent="0.3">
      <c r="A795" s="103" t="s">
        <v>931</v>
      </c>
      <c r="B795" s="109" t="s">
        <v>87</v>
      </c>
      <c r="C795" s="104" t="s">
        <v>88</v>
      </c>
      <c r="D795" s="105" t="s">
        <v>89</v>
      </c>
      <c r="E795" s="105" t="s">
        <v>90</v>
      </c>
      <c r="F795" s="106">
        <v>2</v>
      </c>
      <c r="G795" s="107">
        <v>3623</v>
      </c>
      <c r="H795" s="100">
        <v>7246</v>
      </c>
      <c r="I795" s="100"/>
      <c r="J795" s="101" t="s">
        <v>1691</v>
      </c>
    </row>
    <row r="796" spans="1:10" ht="26.4" x14ac:dyDescent="0.3">
      <c r="A796" s="103" t="s">
        <v>931</v>
      </c>
      <c r="B796" s="109" t="s">
        <v>933</v>
      </c>
      <c r="C796" s="104" t="s">
        <v>934</v>
      </c>
      <c r="D796" s="105" t="s">
        <v>80</v>
      </c>
      <c r="E796" s="105" t="s">
        <v>90</v>
      </c>
      <c r="F796" s="106">
        <v>2</v>
      </c>
      <c r="G796" s="107">
        <v>5304</v>
      </c>
      <c r="H796" s="100">
        <v>10608</v>
      </c>
      <c r="I796" s="100"/>
      <c r="J796" s="101" t="s">
        <v>1910</v>
      </c>
    </row>
    <row r="797" spans="1:10" x14ac:dyDescent="0.3">
      <c r="A797" s="103" t="s">
        <v>931</v>
      </c>
      <c r="B797" s="109" t="s">
        <v>822</v>
      </c>
      <c r="C797" s="104" t="s">
        <v>823</v>
      </c>
      <c r="D797" s="105" t="s">
        <v>80</v>
      </c>
      <c r="E797" s="105" t="s">
        <v>90</v>
      </c>
      <c r="F797" s="106">
        <v>1</v>
      </c>
      <c r="G797" s="107">
        <v>12713</v>
      </c>
      <c r="H797" s="100">
        <v>12713</v>
      </c>
      <c r="I797" s="100"/>
      <c r="J797" s="101" t="s">
        <v>1911</v>
      </c>
    </row>
    <row r="798" spans="1:10" x14ac:dyDescent="0.3">
      <c r="A798" s="103" t="s">
        <v>931</v>
      </c>
      <c r="B798" s="109" t="s">
        <v>935</v>
      </c>
      <c r="C798" s="104" t="s">
        <v>936</v>
      </c>
      <c r="D798" s="105" t="s">
        <v>80</v>
      </c>
      <c r="E798" s="105" t="s">
        <v>90</v>
      </c>
      <c r="F798" s="106">
        <v>1</v>
      </c>
      <c r="G798" s="107">
        <v>7696</v>
      </c>
      <c r="H798" s="100">
        <v>7696</v>
      </c>
      <c r="I798" s="100"/>
      <c r="J798" s="101" t="s">
        <v>1912</v>
      </c>
    </row>
    <row r="799" spans="1:10" x14ac:dyDescent="0.3">
      <c r="A799" s="103" t="s">
        <v>931</v>
      </c>
      <c r="B799" s="109" t="s">
        <v>937</v>
      </c>
      <c r="C799" s="104" t="s">
        <v>938</v>
      </c>
      <c r="D799" s="105" t="s">
        <v>80</v>
      </c>
      <c r="E799" s="105" t="s">
        <v>168</v>
      </c>
      <c r="F799" s="106">
        <v>6</v>
      </c>
      <c r="G799" s="107">
        <v>8476</v>
      </c>
      <c r="H799" s="100">
        <v>50856</v>
      </c>
      <c r="I799" s="100"/>
      <c r="J799" s="101" t="s">
        <v>1913</v>
      </c>
    </row>
    <row r="800" spans="1:10" x14ac:dyDescent="0.3">
      <c r="A800" s="103" t="s">
        <v>931</v>
      </c>
      <c r="B800" s="109" t="s">
        <v>826</v>
      </c>
      <c r="C800" s="104" t="s">
        <v>827</v>
      </c>
      <c r="D800" s="105" t="s">
        <v>80</v>
      </c>
      <c r="E800" s="105" t="s">
        <v>267</v>
      </c>
      <c r="F800" s="106">
        <v>1</v>
      </c>
      <c r="G800" s="107">
        <v>3276</v>
      </c>
      <c r="H800" s="100">
        <v>3276</v>
      </c>
      <c r="I800" s="100"/>
      <c r="J800" s="101" t="s">
        <v>1914</v>
      </c>
    </row>
    <row r="801" spans="1:10" x14ac:dyDescent="0.3">
      <c r="A801" s="103" t="s">
        <v>931</v>
      </c>
      <c r="B801" s="109" t="s">
        <v>864</v>
      </c>
      <c r="C801" s="104" t="s">
        <v>865</v>
      </c>
      <c r="D801" s="105" t="s">
        <v>80</v>
      </c>
      <c r="E801" s="105" t="s">
        <v>168</v>
      </c>
      <c r="F801" s="106">
        <v>4</v>
      </c>
      <c r="G801" s="107">
        <v>2912</v>
      </c>
      <c r="H801" s="100">
        <v>11648</v>
      </c>
      <c r="I801" s="100"/>
      <c r="J801" s="101" t="s">
        <v>1915</v>
      </c>
    </row>
    <row r="802" spans="1:10" x14ac:dyDescent="0.3">
      <c r="A802" s="103" t="s">
        <v>931</v>
      </c>
      <c r="B802" s="109" t="s">
        <v>939</v>
      </c>
      <c r="C802" s="104" t="s">
        <v>940</v>
      </c>
      <c r="D802" s="105" t="s">
        <v>80</v>
      </c>
      <c r="E802" s="105" t="s">
        <v>90</v>
      </c>
      <c r="F802" s="106">
        <v>4</v>
      </c>
      <c r="G802" s="107">
        <v>1520</v>
      </c>
      <c r="H802" s="100">
        <v>6080</v>
      </c>
      <c r="I802" s="100"/>
      <c r="J802" s="101" t="s">
        <v>1916</v>
      </c>
    </row>
    <row r="803" spans="1:10" ht="105.6" x14ac:dyDescent="0.3">
      <c r="A803" s="103" t="s">
        <v>931</v>
      </c>
      <c r="B803" s="109" t="s">
        <v>941</v>
      </c>
      <c r="C803" s="104" t="s">
        <v>942</v>
      </c>
      <c r="D803" s="105" t="s">
        <v>80</v>
      </c>
      <c r="E803" s="105" t="s">
        <v>90</v>
      </c>
      <c r="F803" s="106">
        <v>2</v>
      </c>
      <c r="G803" s="107">
        <v>728416</v>
      </c>
      <c r="H803" s="100">
        <v>1456832</v>
      </c>
      <c r="I803" s="100"/>
      <c r="J803" s="101" t="s">
        <v>1917</v>
      </c>
    </row>
    <row r="804" spans="1:10" ht="69" x14ac:dyDescent="0.3">
      <c r="A804" s="112" t="s">
        <v>943</v>
      </c>
      <c r="B804" s="113" t="s">
        <v>74</v>
      </c>
      <c r="C804" s="114" t="s">
        <v>944</v>
      </c>
      <c r="D804" s="113" t="s">
        <v>131</v>
      </c>
      <c r="E804" s="93" t="s">
        <v>90</v>
      </c>
      <c r="F804" s="115"/>
      <c r="G804" s="116"/>
      <c r="H804" s="117"/>
      <c r="I804" s="95">
        <v>3117850</v>
      </c>
      <c r="J804" s="111"/>
    </row>
    <row r="805" spans="1:10" x14ac:dyDescent="0.3">
      <c r="A805" s="103" t="s">
        <v>943</v>
      </c>
      <c r="B805" s="109" t="s">
        <v>629</v>
      </c>
      <c r="C805" s="104" t="s">
        <v>630</v>
      </c>
      <c r="D805" s="105" t="s">
        <v>85</v>
      </c>
      <c r="E805" s="105" t="s">
        <v>86</v>
      </c>
      <c r="F805" s="106">
        <v>2</v>
      </c>
      <c r="G805" s="107">
        <v>75325</v>
      </c>
      <c r="H805" s="100">
        <v>150650</v>
      </c>
      <c r="I805" s="100"/>
      <c r="J805" s="101" t="s">
        <v>1831</v>
      </c>
    </row>
    <row r="806" spans="1:10" x14ac:dyDescent="0.3">
      <c r="A806" s="103" t="s">
        <v>943</v>
      </c>
      <c r="B806" s="109" t="s">
        <v>87</v>
      </c>
      <c r="C806" s="104" t="s">
        <v>88</v>
      </c>
      <c r="D806" s="105" t="s">
        <v>89</v>
      </c>
      <c r="E806" s="105" t="s">
        <v>90</v>
      </c>
      <c r="F806" s="106">
        <v>2</v>
      </c>
      <c r="G806" s="107">
        <v>3623</v>
      </c>
      <c r="H806" s="100">
        <v>7246</v>
      </c>
      <c r="I806" s="100"/>
      <c r="J806" s="101" t="s">
        <v>1691</v>
      </c>
    </row>
    <row r="807" spans="1:10" x14ac:dyDescent="0.3">
      <c r="A807" s="103" t="s">
        <v>943</v>
      </c>
      <c r="B807" s="109" t="s">
        <v>929</v>
      </c>
      <c r="C807" s="104" t="s">
        <v>930</v>
      </c>
      <c r="D807" s="105" t="s">
        <v>80</v>
      </c>
      <c r="E807" s="105" t="s">
        <v>90</v>
      </c>
      <c r="F807" s="106">
        <v>1</v>
      </c>
      <c r="G807" s="107">
        <v>458626</v>
      </c>
      <c r="H807" s="100">
        <v>458626</v>
      </c>
      <c r="I807" s="100"/>
      <c r="J807" s="101" t="s">
        <v>1918</v>
      </c>
    </row>
    <row r="808" spans="1:10" x14ac:dyDescent="0.3">
      <c r="A808" s="103" t="s">
        <v>943</v>
      </c>
      <c r="B808" s="109" t="s">
        <v>945</v>
      </c>
      <c r="C808" s="104" t="s">
        <v>946</v>
      </c>
      <c r="D808" s="105" t="s">
        <v>80</v>
      </c>
      <c r="E808" s="105" t="s">
        <v>90</v>
      </c>
      <c r="F808" s="106">
        <v>1</v>
      </c>
      <c r="G808" s="107">
        <v>1165424</v>
      </c>
      <c r="H808" s="100">
        <v>1165424</v>
      </c>
      <c r="I808" s="100"/>
      <c r="J808" s="101" t="s">
        <v>1919</v>
      </c>
    </row>
    <row r="809" spans="1:10" x14ac:dyDescent="0.3">
      <c r="A809" s="103" t="s">
        <v>943</v>
      </c>
      <c r="B809" s="109" t="s">
        <v>860</v>
      </c>
      <c r="C809" s="104" t="s">
        <v>861</v>
      </c>
      <c r="D809" s="105" t="s">
        <v>80</v>
      </c>
      <c r="E809" s="105" t="s">
        <v>90</v>
      </c>
      <c r="F809" s="106">
        <v>2</v>
      </c>
      <c r="G809" s="107">
        <v>14733</v>
      </c>
      <c r="H809" s="100">
        <v>29466</v>
      </c>
      <c r="I809" s="100"/>
      <c r="J809" s="101" t="s">
        <v>1920</v>
      </c>
    </row>
    <row r="810" spans="1:10" x14ac:dyDescent="0.3">
      <c r="A810" s="103" t="s">
        <v>943</v>
      </c>
      <c r="B810" s="109" t="s">
        <v>947</v>
      </c>
      <c r="C810" s="104" t="s">
        <v>948</v>
      </c>
      <c r="D810" s="105" t="s">
        <v>80</v>
      </c>
      <c r="E810" s="105" t="s">
        <v>90</v>
      </c>
      <c r="F810" s="106">
        <v>4</v>
      </c>
      <c r="G810" s="107">
        <v>15030</v>
      </c>
      <c r="H810" s="100">
        <v>60120</v>
      </c>
      <c r="I810" s="100"/>
      <c r="J810" s="101" t="s">
        <v>1921</v>
      </c>
    </row>
    <row r="811" spans="1:10" x14ac:dyDescent="0.3">
      <c r="A811" s="103" t="s">
        <v>943</v>
      </c>
      <c r="B811" s="109" t="s">
        <v>949</v>
      </c>
      <c r="C811" s="104" t="s">
        <v>950</v>
      </c>
      <c r="D811" s="105" t="s">
        <v>80</v>
      </c>
      <c r="E811" s="105" t="s">
        <v>90</v>
      </c>
      <c r="F811" s="106">
        <v>1</v>
      </c>
      <c r="G811" s="107">
        <v>2970</v>
      </c>
      <c r="H811" s="100">
        <v>2970</v>
      </c>
      <c r="I811" s="100"/>
      <c r="J811" s="101" t="s">
        <v>1922</v>
      </c>
    </row>
    <row r="812" spans="1:10" x14ac:dyDescent="0.3">
      <c r="A812" s="103" t="s">
        <v>943</v>
      </c>
      <c r="B812" s="109" t="s">
        <v>951</v>
      </c>
      <c r="C812" s="104" t="s">
        <v>952</v>
      </c>
      <c r="D812" s="105" t="s">
        <v>80</v>
      </c>
      <c r="E812" s="105" t="s">
        <v>90</v>
      </c>
      <c r="F812" s="106">
        <v>1</v>
      </c>
      <c r="G812" s="107">
        <v>5254</v>
      </c>
      <c r="H812" s="100">
        <v>5254</v>
      </c>
      <c r="I812" s="100"/>
      <c r="J812" s="101" t="s">
        <v>1923</v>
      </c>
    </row>
    <row r="813" spans="1:10" x14ac:dyDescent="0.3">
      <c r="A813" s="103" t="s">
        <v>943</v>
      </c>
      <c r="B813" s="109" t="s">
        <v>953</v>
      </c>
      <c r="C813" s="104" t="s">
        <v>954</v>
      </c>
      <c r="D813" s="105" t="s">
        <v>80</v>
      </c>
      <c r="E813" s="105" t="s">
        <v>90</v>
      </c>
      <c r="F813" s="106">
        <v>1</v>
      </c>
      <c r="G813" s="107">
        <v>59696</v>
      </c>
      <c r="H813" s="100">
        <v>59696</v>
      </c>
      <c r="I813" s="100"/>
      <c r="J813" s="101" t="s">
        <v>1924</v>
      </c>
    </row>
    <row r="814" spans="1:10" x14ac:dyDescent="0.3">
      <c r="A814" s="103" t="s">
        <v>943</v>
      </c>
      <c r="B814" s="109" t="s">
        <v>955</v>
      </c>
      <c r="C814" s="104" t="s">
        <v>956</v>
      </c>
      <c r="D814" s="105" t="s">
        <v>80</v>
      </c>
      <c r="E814" s="105" t="s">
        <v>90</v>
      </c>
      <c r="F814" s="106">
        <v>1</v>
      </c>
      <c r="G814" s="107">
        <v>21320</v>
      </c>
      <c r="H814" s="100">
        <v>21320</v>
      </c>
      <c r="I814" s="100"/>
      <c r="J814" s="101" t="s">
        <v>1925</v>
      </c>
    </row>
    <row r="815" spans="1:10" ht="26.4" x14ac:dyDescent="0.3">
      <c r="A815" s="103" t="s">
        <v>943</v>
      </c>
      <c r="B815" s="109" t="s">
        <v>957</v>
      </c>
      <c r="C815" s="104" t="s">
        <v>958</v>
      </c>
      <c r="D815" s="105" t="s">
        <v>80</v>
      </c>
      <c r="E815" s="105" t="s">
        <v>140</v>
      </c>
      <c r="F815" s="106">
        <v>15</v>
      </c>
      <c r="G815" s="107">
        <v>4871</v>
      </c>
      <c r="H815" s="100">
        <v>73065</v>
      </c>
      <c r="I815" s="100"/>
      <c r="J815" s="101" t="s">
        <v>1926</v>
      </c>
    </row>
    <row r="816" spans="1:10" x14ac:dyDescent="0.3">
      <c r="A816" s="103" t="s">
        <v>943</v>
      </c>
      <c r="B816" s="109" t="s">
        <v>755</v>
      </c>
      <c r="C816" s="104" t="s">
        <v>756</v>
      </c>
      <c r="D816" s="105" t="s">
        <v>80</v>
      </c>
      <c r="E816" s="105" t="s">
        <v>90</v>
      </c>
      <c r="F816" s="106">
        <v>1</v>
      </c>
      <c r="G816" s="107">
        <v>31930</v>
      </c>
      <c r="H816" s="100">
        <v>31930</v>
      </c>
      <c r="I816" s="100"/>
      <c r="J816" s="101" t="s">
        <v>1927</v>
      </c>
    </row>
    <row r="817" spans="1:10" x14ac:dyDescent="0.3">
      <c r="A817" s="103" t="s">
        <v>943</v>
      </c>
      <c r="B817" s="109" t="s">
        <v>818</v>
      </c>
      <c r="C817" s="104" t="s">
        <v>819</v>
      </c>
      <c r="D817" s="105" t="s">
        <v>80</v>
      </c>
      <c r="E817" s="105" t="s">
        <v>90</v>
      </c>
      <c r="F817" s="106">
        <v>2</v>
      </c>
      <c r="G817" s="107">
        <v>269636</v>
      </c>
      <c r="H817" s="100">
        <v>539272</v>
      </c>
      <c r="I817" s="100"/>
      <c r="J817" s="101" t="s">
        <v>1928</v>
      </c>
    </row>
    <row r="818" spans="1:10" ht="26.4" x14ac:dyDescent="0.3">
      <c r="A818" s="103" t="s">
        <v>943</v>
      </c>
      <c r="B818" s="109" t="s">
        <v>959</v>
      </c>
      <c r="C818" s="104" t="s">
        <v>960</v>
      </c>
      <c r="D818" s="105" t="s">
        <v>80</v>
      </c>
      <c r="E818" s="105" t="s">
        <v>90</v>
      </c>
      <c r="F818" s="106">
        <v>1</v>
      </c>
      <c r="G818" s="107">
        <v>217201</v>
      </c>
      <c r="H818" s="100">
        <v>217201</v>
      </c>
      <c r="I818" s="100"/>
      <c r="J818" s="101" t="s">
        <v>1929</v>
      </c>
    </row>
    <row r="819" spans="1:10" x14ac:dyDescent="0.3">
      <c r="A819" s="103" t="s">
        <v>943</v>
      </c>
      <c r="B819" s="109" t="s">
        <v>633</v>
      </c>
      <c r="C819" s="104" t="s">
        <v>634</v>
      </c>
      <c r="D819" s="105" t="s">
        <v>80</v>
      </c>
      <c r="E819" s="105" t="s">
        <v>140</v>
      </c>
      <c r="F819" s="106">
        <v>12</v>
      </c>
      <c r="G819" s="107">
        <v>17629</v>
      </c>
      <c r="H819" s="100">
        <v>211548</v>
      </c>
      <c r="I819" s="100"/>
      <c r="J819" s="101" t="s">
        <v>1930</v>
      </c>
    </row>
    <row r="820" spans="1:10" x14ac:dyDescent="0.3">
      <c r="A820" s="103" t="s">
        <v>943</v>
      </c>
      <c r="B820" s="109" t="s">
        <v>864</v>
      </c>
      <c r="C820" s="104" t="s">
        <v>865</v>
      </c>
      <c r="D820" s="105" t="s">
        <v>80</v>
      </c>
      <c r="E820" s="105" t="s">
        <v>168</v>
      </c>
      <c r="F820" s="106">
        <v>7</v>
      </c>
      <c r="G820" s="107">
        <v>2912</v>
      </c>
      <c r="H820" s="100">
        <v>20384</v>
      </c>
      <c r="I820" s="100"/>
      <c r="J820" s="101" t="s">
        <v>1915</v>
      </c>
    </row>
    <row r="821" spans="1:10" x14ac:dyDescent="0.3">
      <c r="A821" s="103" t="s">
        <v>943</v>
      </c>
      <c r="B821" s="109" t="s">
        <v>939</v>
      </c>
      <c r="C821" s="104" t="s">
        <v>940</v>
      </c>
      <c r="D821" s="105" t="s">
        <v>80</v>
      </c>
      <c r="E821" s="105" t="s">
        <v>90</v>
      </c>
      <c r="F821" s="106">
        <v>6</v>
      </c>
      <c r="G821" s="107">
        <v>1520</v>
      </c>
      <c r="H821" s="100">
        <v>9120</v>
      </c>
      <c r="I821" s="100"/>
      <c r="J821" s="101" t="s">
        <v>1916</v>
      </c>
    </row>
    <row r="822" spans="1:10" x14ac:dyDescent="0.3">
      <c r="A822" s="103" t="s">
        <v>943</v>
      </c>
      <c r="B822" s="109" t="s">
        <v>653</v>
      </c>
      <c r="C822" s="104" t="s">
        <v>654</v>
      </c>
      <c r="D822" s="105" t="s">
        <v>80</v>
      </c>
      <c r="E822" s="105" t="s">
        <v>140</v>
      </c>
      <c r="F822" s="106">
        <v>6</v>
      </c>
      <c r="G822" s="107">
        <v>9093</v>
      </c>
      <c r="H822" s="100">
        <v>54558</v>
      </c>
      <c r="I822" s="100"/>
      <c r="J822" s="101" t="s">
        <v>1931</v>
      </c>
    </row>
    <row r="823" spans="1:10" ht="92.4" x14ac:dyDescent="0.3">
      <c r="A823" s="90" t="s">
        <v>963</v>
      </c>
      <c r="B823" s="91" t="s">
        <v>74</v>
      </c>
      <c r="C823" s="92" t="s">
        <v>964</v>
      </c>
      <c r="D823" s="93" t="s">
        <v>131</v>
      </c>
      <c r="E823" s="93" t="s">
        <v>90</v>
      </c>
      <c r="F823" s="94"/>
      <c r="G823" s="95"/>
      <c r="H823" s="95"/>
      <c r="I823" s="95">
        <v>319070</v>
      </c>
      <c r="J823" s="89"/>
    </row>
    <row r="824" spans="1:10" ht="26.4" x14ac:dyDescent="0.3">
      <c r="A824" s="96" t="s">
        <v>963</v>
      </c>
      <c r="B824" s="89" t="s">
        <v>657</v>
      </c>
      <c r="C824" s="97" t="s">
        <v>658</v>
      </c>
      <c r="D824" s="98" t="s">
        <v>85</v>
      </c>
      <c r="E824" s="98" t="s">
        <v>86</v>
      </c>
      <c r="F824" s="99">
        <v>2</v>
      </c>
      <c r="G824" s="100">
        <v>53481</v>
      </c>
      <c r="H824" s="100">
        <v>106962</v>
      </c>
      <c r="I824" s="100"/>
      <c r="J824" s="101" t="s">
        <v>1842</v>
      </c>
    </row>
    <row r="825" spans="1:10" x14ac:dyDescent="0.3">
      <c r="A825" s="96" t="s">
        <v>963</v>
      </c>
      <c r="B825" s="89" t="s">
        <v>150</v>
      </c>
      <c r="C825" s="97" t="s">
        <v>151</v>
      </c>
      <c r="D825" s="98" t="s">
        <v>99</v>
      </c>
      <c r="E825" s="98" t="s">
        <v>100</v>
      </c>
      <c r="F825" s="99">
        <v>0.1</v>
      </c>
      <c r="G825" s="100">
        <v>187426</v>
      </c>
      <c r="H825" s="100">
        <v>18743</v>
      </c>
      <c r="I825" s="100"/>
      <c r="J825" s="101" t="s">
        <v>1705</v>
      </c>
    </row>
    <row r="826" spans="1:10" x14ac:dyDescent="0.3">
      <c r="A826" s="96" t="s">
        <v>963</v>
      </c>
      <c r="B826" s="89" t="s">
        <v>659</v>
      </c>
      <c r="C826" s="97" t="s">
        <v>660</v>
      </c>
      <c r="D826" s="98" t="s">
        <v>80</v>
      </c>
      <c r="E826" s="98" t="s">
        <v>140</v>
      </c>
      <c r="F826" s="99">
        <v>6</v>
      </c>
      <c r="G826" s="100">
        <v>26250</v>
      </c>
      <c r="H826" s="100">
        <v>157500</v>
      </c>
      <c r="I826" s="100"/>
      <c r="J826" s="101" t="s">
        <v>1884</v>
      </c>
    </row>
    <row r="827" spans="1:10" ht="26.4" x14ac:dyDescent="0.3">
      <c r="A827" s="96" t="s">
        <v>963</v>
      </c>
      <c r="B827" s="89" t="s">
        <v>797</v>
      </c>
      <c r="C827" s="97" t="s">
        <v>798</v>
      </c>
      <c r="D827" s="98" t="s">
        <v>80</v>
      </c>
      <c r="E827" s="98" t="s">
        <v>90</v>
      </c>
      <c r="F827" s="99">
        <v>1</v>
      </c>
      <c r="G827" s="100">
        <v>6537</v>
      </c>
      <c r="H827" s="100">
        <v>6537</v>
      </c>
      <c r="I827" s="100"/>
      <c r="J827" s="101" t="s">
        <v>1932</v>
      </c>
    </row>
    <row r="828" spans="1:10" x14ac:dyDescent="0.3">
      <c r="A828" s="96" t="s">
        <v>963</v>
      </c>
      <c r="B828" s="89" t="s">
        <v>862</v>
      </c>
      <c r="C828" s="97" t="s">
        <v>863</v>
      </c>
      <c r="D828" s="98" t="s">
        <v>80</v>
      </c>
      <c r="E828" s="98" t="s">
        <v>90</v>
      </c>
      <c r="F828" s="99">
        <v>2</v>
      </c>
      <c r="G828" s="100">
        <v>624</v>
      </c>
      <c r="H828" s="100">
        <v>1248</v>
      </c>
      <c r="I828" s="100"/>
      <c r="J828" s="101" t="s">
        <v>1933</v>
      </c>
    </row>
    <row r="829" spans="1:10" x14ac:dyDescent="0.3">
      <c r="A829" s="96" t="s">
        <v>963</v>
      </c>
      <c r="B829" s="89" t="s">
        <v>864</v>
      </c>
      <c r="C829" s="97" t="s">
        <v>865</v>
      </c>
      <c r="D829" s="98" t="s">
        <v>80</v>
      </c>
      <c r="E829" s="98" t="s">
        <v>168</v>
      </c>
      <c r="F829" s="99">
        <v>2</v>
      </c>
      <c r="G829" s="100">
        <v>2912</v>
      </c>
      <c r="H829" s="100">
        <v>5824</v>
      </c>
      <c r="I829" s="100"/>
      <c r="J829" s="101" t="s">
        <v>1915</v>
      </c>
    </row>
    <row r="830" spans="1:10" ht="26.4" x14ac:dyDescent="0.3">
      <c r="A830" s="96" t="s">
        <v>963</v>
      </c>
      <c r="B830" s="89" t="s">
        <v>905</v>
      </c>
      <c r="C830" s="97" t="s">
        <v>906</v>
      </c>
      <c r="D830" s="98" t="s">
        <v>80</v>
      </c>
      <c r="E830" s="98" t="s">
        <v>90</v>
      </c>
      <c r="F830" s="99">
        <v>2</v>
      </c>
      <c r="G830" s="100">
        <v>10504</v>
      </c>
      <c r="H830" s="100">
        <v>21008</v>
      </c>
      <c r="I830" s="100"/>
      <c r="J830" s="101" t="s">
        <v>1934</v>
      </c>
    </row>
    <row r="831" spans="1:10" x14ac:dyDescent="0.3">
      <c r="A831" s="96" t="s">
        <v>963</v>
      </c>
      <c r="B831" s="89" t="s">
        <v>907</v>
      </c>
      <c r="C831" s="97" t="s">
        <v>908</v>
      </c>
      <c r="D831" s="98" t="s">
        <v>80</v>
      </c>
      <c r="E831" s="98" t="s">
        <v>90</v>
      </c>
      <c r="F831" s="99">
        <v>2</v>
      </c>
      <c r="G831" s="100">
        <v>624</v>
      </c>
      <c r="H831" s="100">
        <v>1248</v>
      </c>
      <c r="I831" s="100"/>
      <c r="J831" s="101" t="s">
        <v>1935</v>
      </c>
    </row>
    <row r="832" spans="1:10" ht="39.6" x14ac:dyDescent="0.3">
      <c r="A832" s="90" t="s">
        <v>965</v>
      </c>
      <c r="B832" s="91" t="s">
        <v>74</v>
      </c>
      <c r="C832" s="92" t="s">
        <v>966</v>
      </c>
      <c r="D832" s="93" t="s">
        <v>131</v>
      </c>
      <c r="E832" s="93" t="s">
        <v>168</v>
      </c>
      <c r="F832" s="94"/>
      <c r="G832" s="95"/>
      <c r="H832" s="95"/>
      <c r="I832" s="95">
        <v>48893</v>
      </c>
      <c r="J832" s="89"/>
    </row>
    <row r="833" spans="1:10" x14ac:dyDescent="0.3">
      <c r="A833" s="96" t="s">
        <v>965</v>
      </c>
      <c r="B833" s="89" t="s">
        <v>629</v>
      </c>
      <c r="C833" s="97" t="s">
        <v>630</v>
      </c>
      <c r="D833" s="98" t="s">
        <v>85</v>
      </c>
      <c r="E833" s="98" t="s">
        <v>86</v>
      </c>
      <c r="F833" s="99">
        <v>0.36</v>
      </c>
      <c r="G833" s="100">
        <v>75325</v>
      </c>
      <c r="H833" s="100">
        <v>27117</v>
      </c>
      <c r="I833" s="100"/>
      <c r="J833" s="101" t="s">
        <v>1831</v>
      </c>
    </row>
    <row r="834" spans="1:10" x14ac:dyDescent="0.3">
      <c r="A834" s="96" t="s">
        <v>965</v>
      </c>
      <c r="B834" s="89" t="s">
        <v>150</v>
      </c>
      <c r="C834" s="97" t="s">
        <v>151</v>
      </c>
      <c r="D834" s="98" t="s">
        <v>99</v>
      </c>
      <c r="E834" s="98" t="s">
        <v>100</v>
      </c>
      <c r="F834" s="99">
        <v>5.0000000000000001E-3</v>
      </c>
      <c r="G834" s="100">
        <v>187426</v>
      </c>
      <c r="H834" s="100">
        <v>937</v>
      </c>
      <c r="I834" s="100"/>
      <c r="J834" s="101" t="s">
        <v>1705</v>
      </c>
    </row>
    <row r="835" spans="1:10" x14ac:dyDescent="0.3">
      <c r="A835" s="96" t="s">
        <v>965</v>
      </c>
      <c r="B835" s="89" t="s">
        <v>87</v>
      </c>
      <c r="C835" s="97" t="s">
        <v>88</v>
      </c>
      <c r="D835" s="98" t="s">
        <v>89</v>
      </c>
      <c r="E835" s="98" t="s">
        <v>90</v>
      </c>
      <c r="F835" s="99">
        <v>0.2</v>
      </c>
      <c r="G835" s="100">
        <v>3623</v>
      </c>
      <c r="H835" s="100">
        <v>725</v>
      </c>
      <c r="I835" s="100"/>
      <c r="J835" s="101" t="s">
        <v>1691</v>
      </c>
    </row>
    <row r="836" spans="1:10" x14ac:dyDescent="0.3">
      <c r="A836" s="96" t="s">
        <v>965</v>
      </c>
      <c r="B836" s="89" t="s">
        <v>820</v>
      </c>
      <c r="C836" s="97" t="s">
        <v>821</v>
      </c>
      <c r="D836" s="98" t="s">
        <v>80</v>
      </c>
      <c r="E836" s="98" t="s">
        <v>168</v>
      </c>
      <c r="F836" s="99">
        <v>2</v>
      </c>
      <c r="G836" s="100">
        <v>7285</v>
      </c>
      <c r="H836" s="100">
        <v>14570</v>
      </c>
      <c r="I836" s="100"/>
      <c r="J836" s="101" t="s">
        <v>1936</v>
      </c>
    </row>
    <row r="837" spans="1:10" x14ac:dyDescent="0.3">
      <c r="A837" s="96" t="s">
        <v>965</v>
      </c>
      <c r="B837" s="89" t="s">
        <v>735</v>
      </c>
      <c r="C837" s="97" t="s">
        <v>736</v>
      </c>
      <c r="D837" s="98" t="s">
        <v>80</v>
      </c>
      <c r="E837" s="98" t="s">
        <v>168</v>
      </c>
      <c r="F837" s="99">
        <v>1</v>
      </c>
      <c r="G837" s="100">
        <v>3284</v>
      </c>
      <c r="H837" s="100">
        <v>3284</v>
      </c>
      <c r="I837" s="100"/>
      <c r="J837" s="101" t="s">
        <v>1900</v>
      </c>
    </row>
    <row r="838" spans="1:10" x14ac:dyDescent="0.3">
      <c r="A838" s="96" t="s">
        <v>965</v>
      </c>
      <c r="B838" s="89" t="s">
        <v>91</v>
      </c>
      <c r="C838" s="97" t="s">
        <v>92</v>
      </c>
      <c r="D838" s="98" t="s">
        <v>80</v>
      </c>
      <c r="E838" s="98" t="s">
        <v>90</v>
      </c>
      <c r="F838" s="99">
        <v>0.68200000000000005</v>
      </c>
      <c r="G838" s="100">
        <v>1897</v>
      </c>
      <c r="H838" s="100">
        <v>1294</v>
      </c>
      <c r="I838" s="100"/>
      <c r="J838" s="101" t="s">
        <v>1692</v>
      </c>
    </row>
    <row r="839" spans="1:10" x14ac:dyDescent="0.3">
      <c r="A839" s="96" t="s">
        <v>965</v>
      </c>
      <c r="B839" s="89" t="s">
        <v>661</v>
      </c>
      <c r="C839" s="97" t="s">
        <v>662</v>
      </c>
      <c r="D839" s="98" t="s">
        <v>80</v>
      </c>
      <c r="E839" s="98" t="s">
        <v>90</v>
      </c>
      <c r="F839" s="99">
        <v>1.2999999999999999E-2</v>
      </c>
      <c r="G839" s="100">
        <v>2667</v>
      </c>
      <c r="H839" s="100">
        <v>35</v>
      </c>
      <c r="I839" s="100"/>
      <c r="J839" s="101" t="s">
        <v>1879</v>
      </c>
    </row>
    <row r="840" spans="1:10" x14ac:dyDescent="0.3">
      <c r="A840" s="96" t="s">
        <v>965</v>
      </c>
      <c r="B840" s="89" t="s">
        <v>877</v>
      </c>
      <c r="C840" s="97" t="s">
        <v>878</v>
      </c>
      <c r="D840" s="98" t="s">
        <v>80</v>
      </c>
      <c r="E840" s="98" t="s">
        <v>90</v>
      </c>
      <c r="F840" s="99">
        <v>1</v>
      </c>
      <c r="G840" s="100">
        <v>931</v>
      </c>
      <c r="H840" s="100">
        <v>931</v>
      </c>
      <c r="I840" s="100"/>
      <c r="J840" s="101" t="s">
        <v>1878</v>
      </c>
    </row>
    <row r="841" spans="1:10" ht="39.6" x14ac:dyDescent="0.3">
      <c r="A841" s="90" t="s">
        <v>967</v>
      </c>
      <c r="B841" s="91" t="s">
        <v>74</v>
      </c>
      <c r="C841" s="92" t="s">
        <v>968</v>
      </c>
      <c r="D841" s="93" t="s">
        <v>131</v>
      </c>
      <c r="E841" s="93" t="s">
        <v>90</v>
      </c>
      <c r="F841" s="94"/>
      <c r="G841" s="95"/>
      <c r="H841" s="95"/>
      <c r="I841" s="95">
        <v>265337</v>
      </c>
      <c r="J841" s="89"/>
    </row>
    <row r="842" spans="1:10" ht="26.4" x14ac:dyDescent="0.3">
      <c r="A842" s="96" t="s">
        <v>967</v>
      </c>
      <c r="B842" s="89" t="s">
        <v>657</v>
      </c>
      <c r="C842" s="97" t="s">
        <v>658</v>
      </c>
      <c r="D842" s="98" t="s">
        <v>85</v>
      </c>
      <c r="E842" s="98" t="s">
        <v>86</v>
      </c>
      <c r="F842" s="99">
        <v>1</v>
      </c>
      <c r="G842" s="100">
        <v>53481</v>
      </c>
      <c r="H842" s="100">
        <v>53481</v>
      </c>
      <c r="I842" s="100"/>
      <c r="J842" s="101" t="s">
        <v>1842</v>
      </c>
    </row>
    <row r="843" spans="1:10" x14ac:dyDescent="0.3">
      <c r="A843" s="96" t="s">
        <v>967</v>
      </c>
      <c r="B843" s="89" t="s">
        <v>87</v>
      </c>
      <c r="C843" s="97" t="s">
        <v>88</v>
      </c>
      <c r="D843" s="98" t="s">
        <v>89</v>
      </c>
      <c r="E843" s="98" t="s">
        <v>90</v>
      </c>
      <c r="F843" s="99">
        <v>0.5</v>
      </c>
      <c r="G843" s="100">
        <v>3623</v>
      </c>
      <c r="H843" s="100">
        <v>1812</v>
      </c>
      <c r="I843" s="100"/>
      <c r="J843" s="101" t="s">
        <v>1691</v>
      </c>
    </row>
    <row r="844" spans="1:10" x14ac:dyDescent="0.3">
      <c r="A844" s="96" t="s">
        <v>967</v>
      </c>
      <c r="B844" s="89" t="s">
        <v>651</v>
      </c>
      <c r="C844" s="97" t="s">
        <v>652</v>
      </c>
      <c r="D844" s="98" t="s">
        <v>80</v>
      </c>
      <c r="E844" s="98" t="s">
        <v>90</v>
      </c>
      <c r="F844" s="99">
        <v>2</v>
      </c>
      <c r="G844" s="100">
        <v>6465</v>
      </c>
      <c r="H844" s="100">
        <v>12930</v>
      </c>
      <c r="I844" s="100"/>
      <c r="J844" s="101" t="s">
        <v>1937</v>
      </c>
    </row>
    <row r="845" spans="1:10" x14ac:dyDescent="0.3">
      <c r="A845" s="96" t="s">
        <v>967</v>
      </c>
      <c r="B845" s="89" t="s">
        <v>969</v>
      </c>
      <c r="C845" s="97" t="s">
        <v>970</v>
      </c>
      <c r="D845" s="98" t="s">
        <v>80</v>
      </c>
      <c r="E845" s="98" t="s">
        <v>90</v>
      </c>
      <c r="F845" s="99">
        <v>1</v>
      </c>
      <c r="G845" s="100">
        <v>36296</v>
      </c>
      <c r="H845" s="100">
        <v>36296</v>
      </c>
      <c r="I845" s="100"/>
      <c r="J845" s="101" t="s">
        <v>1938</v>
      </c>
    </row>
    <row r="846" spans="1:10" ht="26.4" x14ac:dyDescent="0.3">
      <c r="A846" s="96" t="s">
        <v>967</v>
      </c>
      <c r="B846" s="89" t="s">
        <v>709</v>
      </c>
      <c r="C846" s="97" t="s">
        <v>710</v>
      </c>
      <c r="D846" s="98" t="s">
        <v>80</v>
      </c>
      <c r="E846" s="98" t="s">
        <v>90</v>
      </c>
      <c r="F846" s="99">
        <v>1</v>
      </c>
      <c r="G846" s="100">
        <v>114328</v>
      </c>
      <c r="H846" s="100">
        <v>114328</v>
      </c>
      <c r="I846" s="100"/>
      <c r="J846" s="101" t="s">
        <v>1939</v>
      </c>
    </row>
    <row r="847" spans="1:10" x14ac:dyDescent="0.3">
      <c r="A847" s="96" t="s">
        <v>967</v>
      </c>
      <c r="B847" s="89" t="s">
        <v>649</v>
      </c>
      <c r="C847" s="97" t="s">
        <v>650</v>
      </c>
      <c r="D847" s="98" t="s">
        <v>80</v>
      </c>
      <c r="E847" s="98" t="s">
        <v>140</v>
      </c>
      <c r="F847" s="99">
        <v>1</v>
      </c>
      <c r="G847" s="100">
        <v>5565</v>
      </c>
      <c r="H847" s="100">
        <v>5565</v>
      </c>
      <c r="I847" s="100"/>
      <c r="J847" s="101" t="s">
        <v>1940</v>
      </c>
    </row>
    <row r="848" spans="1:10" x14ac:dyDescent="0.3">
      <c r="A848" s="96" t="s">
        <v>967</v>
      </c>
      <c r="B848" s="89" t="s">
        <v>91</v>
      </c>
      <c r="C848" s="97" t="s">
        <v>92</v>
      </c>
      <c r="D848" s="98" t="s">
        <v>80</v>
      </c>
      <c r="E848" s="98" t="s">
        <v>90</v>
      </c>
      <c r="F848" s="99">
        <v>2</v>
      </c>
      <c r="G848" s="100">
        <v>1897</v>
      </c>
      <c r="H848" s="100">
        <v>3794</v>
      </c>
      <c r="I848" s="100"/>
      <c r="J848" s="101" t="s">
        <v>1692</v>
      </c>
    </row>
    <row r="849" spans="1:10" x14ac:dyDescent="0.3">
      <c r="A849" s="96" t="s">
        <v>967</v>
      </c>
      <c r="B849" s="89" t="s">
        <v>731</v>
      </c>
      <c r="C849" s="97" t="s">
        <v>732</v>
      </c>
      <c r="D849" s="98" t="s">
        <v>80</v>
      </c>
      <c r="E849" s="98" t="s">
        <v>168</v>
      </c>
      <c r="F849" s="99">
        <v>0.05</v>
      </c>
      <c r="G849" s="100">
        <v>21306</v>
      </c>
      <c r="H849" s="100">
        <v>1065</v>
      </c>
      <c r="I849" s="100"/>
      <c r="J849" s="101" t="s">
        <v>1847</v>
      </c>
    </row>
    <row r="850" spans="1:10" x14ac:dyDescent="0.3">
      <c r="A850" s="96" t="s">
        <v>967</v>
      </c>
      <c r="B850" s="89" t="s">
        <v>820</v>
      </c>
      <c r="C850" s="97" t="s">
        <v>821</v>
      </c>
      <c r="D850" s="98" t="s">
        <v>80</v>
      </c>
      <c r="E850" s="98" t="s">
        <v>168</v>
      </c>
      <c r="F850" s="99">
        <v>2</v>
      </c>
      <c r="G850" s="100">
        <v>7285</v>
      </c>
      <c r="H850" s="100">
        <v>14570</v>
      </c>
      <c r="I850" s="100"/>
      <c r="J850" s="101" t="s">
        <v>1936</v>
      </c>
    </row>
    <row r="851" spans="1:10" x14ac:dyDescent="0.3">
      <c r="A851" s="96" t="s">
        <v>967</v>
      </c>
      <c r="B851" s="89" t="s">
        <v>735</v>
      </c>
      <c r="C851" s="97" t="s">
        <v>736</v>
      </c>
      <c r="D851" s="98" t="s">
        <v>80</v>
      </c>
      <c r="E851" s="98" t="s">
        <v>168</v>
      </c>
      <c r="F851" s="99">
        <v>1</v>
      </c>
      <c r="G851" s="100">
        <v>3284</v>
      </c>
      <c r="H851" s="100">
        <v>3284</v>
      </c>
      <c r="I851" s="100"/>
      <c r="J851" s="101" t="s">
        <v>1900</v>
      </c>
    </row>
    <row r="852" spans="1:10" x14ac:dyDescent="0.3">
      <c r="A852" s="96" t="s">
        <v>967</v>
      </c>
      <c r="B852" s="89" t="s">
        <v>757</v>
      </c>
      <c r="C852" s="97" t="s">
        <v>758</v>
      </c>
      <c r="D852" s="98" t="s">
        <v>80</v>
      </c>
      <c r="E852" s="98" t="s">
        <v>90</v>
      </c>
      <c r="F852" s="99">
        <v>4</v>
      </c>
      <c r="G852" s="100">
        <v>286</v>
      </c>
      <c r="H852" s="100">
        <v>1144</v>
      </c>
      <c r="I852" s="100"/>
      <c r="J852" s="101" t="s">
        <v>1941</v>
      </c>
    </row>
    <row r="853" spans="1:10" x14ac:dyDescent="0.3">
      <c r="A853" s="96" t="s">
        <v>967</v>
      </c>
      <c r="B853" s="89" t="s">
        <v>773</v>
      </c>
      <c r="C853" s="97" t="s">
        <v>774</v>
      </c>
      <c r="D853" s="98" t="s">
        <v>80</v>
      </c>
      <c r="E853" s="98" t="s">
        <v>90</v>
      </c>
      <c r="F853" s="99">
        <v>2</v>
      </c>
      <c r="G853" s="100">
        <v>1857</v>
      </c>
      <c r="H853" s="100">
        <v>3714</v>
      </c>
      <c r="I853" s="100"/>
      <c r="J853" s="101" t="s">
        <v>1942</v>
      </c>
    </row>
    <row r="854" spans="1:10" x14ac:dyDescent="0.3">
      <c r="A854" s="96" t="s">
        <v>967</v>
      </c>
      <c r="B854" s="89" t="s">
        <v>791</v>
      </c>
      <c r="C854" s="97" t="s">
        <v>792</v>
      </c>
      <c r="D854" s="98" t="s">
        <v>80</v>
      </c>
      <c r="E854" s="98" t="s">
        <v>90</v>
      </c>
      <c r="F854" s="99">
        <v>1</v>
      </c>
      <c r="G854" s="100">
        <v>7859</v>
      </c>
      <c r="H854" s="100">
        <v>7859</v>
      </c>
      <c r="I854" s="100"/>
      <c r="J854" s="101" t="s">
        <v>1943</v>
      </c>
    </row>
    <row r="855" spans="1:10" x14ac:dyDescent="0.3">
      <c r="A855" s="96" t="s">
        <v>967</v>
      </c>
      <c r="B855" s="89" t="s">
        <v>777</v>
      </c>
      <c r="C855" s="97" t="s">
        <v>778</v>
      </c>
      <c r="D855" s="98" t="s">
        <v>80</v>
      </c>
      <c r="E855" s="98" t="s">
        <v>90</v>
      </c>
      <c r="F855" s="99">
        <v>3</v>
      </c>
      <c r="G855" s="100">
        <v>1403</v>
      </c>
      <c r="H855" s="100">
        <v>4209</v>
      </c>
      <c r="I855" s="100"/>
      <c r="J855" s="101" t="s">
        <v>1857</v>
      </c>
    </row>
    <row r="856" spans="1:10" x14ac:dyDescent="0.3">
      <c r="A856" s="96" t="s">
        <v>967</v>
      </c>
      <c r="B856" s="89" t="s">
        <v>781</v>
      </c>
      <c r="C856" s="97" t="s">
        <v>782</v>
      </c>
      <c r="D856" s="98" t="s">
        <v>80</v>
      </c>
      <c r="E856" s="98" t="s">
        <v>90</v>
      </c>
      <c r="F856" s="99">
        <v>2</v>
      </c>
      <c r="G856" s="100">
        <v>643</v>
      </c>
      <c r="H856" s="100">
        <v>1286</v>
      </c>
      <c r="I856" s="100"/>
      <c r="J856" s="101" t="s">
        <v>1944</v>
      </c>
    </row>
    <row r="857" spans="1:10" ht="39.6" x14ac:dyDescent="0.3">
      <c r="A857" s="90" t="s">
        <v>971</v>
      </c>
      <c r="B857" s="91" t="s">
        <v>74</v>
      </c>
      <c r="C857" s="92" t="s">
        <v>972</v>
      </c>
      <c r="D857" s="93" t="s">
        <v>131</v>
      </c>
      <c r="E857" s="93" t="s">
        <v>90</v>
      </c>
      <c r="F857" s="94"/>
      <c r="G857" s="95"/>
      <c r="H857" s="95"/>
      <c r="I857" s="95">
        <v>211279</v>
      </c>
      <c r="J857" s="89"/>
    </row>
    <row r="858" spans="1:10" ht="26.4" x14ac:dyDescent="0.3">
      <c r="A858" s="96" t="s">
        <v>971</v>
      </c>
      <c r="B858" s="89" t="s">
        <v>657</v>
      </c>
      <c r="C858" s="97" t="s">
        <v>658</v>
      </c>
      <c r="D858" s="98" t="s">
        <v>85</v>
      </c>
      <c r="E858" s="98" t="s">
        <v>86</v>
      </c>
      <c r="F858" s="99">
        <v>1</v>
      </c>
      <c r="G858" s="100">
        <v>53481</v>
      </c>
      <c r="H858" s="100">
        <v>53481</v>
      </c>
      <c r="I858" s="100"/>
      <c r="J858" s="101" t="s">
        <v>1842</v>
      </c>
    </row>
    <row r="859" spans="1:10" x14ac:dyDescent="0.3">
      <c r="A859" s="96" t="s">
        <v>971</v>
      </c>
      <c r="B859" s="89" t="s">
        <v>87</v>
      </c>
      <c r="C859" s="97" t="s">
        <v>88</v>
      </c>
      <c r="D859" s="98" t="s">
        <v>89</v>
      </c>
      <c r="E859" s="98" t="s">
        <v>90</v>
      </c>
      <c r="F859" s="99">
        <v>0.5</v>
      </c>
      <c r="G859" s="100">
        <v>3623</v>
      </c>
      <c r="H859" s="100">
        <v>1812</v>
      </c>
      <c r="I859" s="100"/>
      <c r="J859" s="101" t="s">
        <v>1691</v>
      </c>
    </row>
    <row r="860" spans="1:10" x14ac:dyDescent="0.3">
      <c r="A860" s="96" t="s">
        <v>971</v>
      </c>
      <c r="B860" s="89" t="s">
        <v>651</v>
      </c>
      <c r="C860" s="97" t="s">
        <v>652</v>
      </c>
      <c r="D860" s="98" t="s">
        <v>80</v>
      </c>
      <c r="E860" s="98" t="s">
        <v>90</v>
      </c>
      <c r="F860" s="99">
        <v>2</v>
      </c>
      <c r="G860" s="100">
        <v>6465</v>
      </c>
      <c r="H860" s="100">
        <v>12930</v>
      </c>
      <c r="I860" s="100"/>
      <c r="J860" s="101" t="s">
        <v>1937</v>
      </c>
    </row>
    <row r="861" spans="1:10" x14ac:dyDescent="0.3">
      <c r="A861" s="96" t="s">
        <v>971</v>
      </c>
      <c r="B861" s="89" t="s">
        <v>701</v>
      </c>
      <c r="C861" s="97" t="s">
        <v>702</v>
      </c>
      <c r="D861" s="98" t="s">
        <v>80</v>
      </c>
      <c r="E861" s="98" t="s">
        <v>90</v>
      </c>
      <c r="F861" s="99">
        <v>1</v>
      </c>
      <c r="G861" s="100">
        <v>15368</v>
      </c>
      <c r="H861" s="100">
        <v>15368</v>
      </c>
      <c r="I861" s="100"/>
      <c r="J861" s="101" t="s">
        <v>1945</v>
      </c>
    </row>
    <row r="862" spans="1:10" x14ac:dyDescent="0.3">
      <c r="A862" s="96" t="s">
        <v>971</v>
      </c>
      <c r="B862" s="89" t="s">
        <v>973</v>
      </c>
      <c r="C862" s="97" t="s">
        <v>974</v>
      </c>
      <c r="D862" s="98" t="s">
        <v>80</v>
      </c>
      <c r="E862" s="98" t="s">
        <v>90</v>
      </c>
      <c r="F862" s="99">
        <v>1</v>
      </c>
      <c r="G862" s="100">
        <v>73840</v>
      </c>
      <c r="H862" s="100">
        <v>73840</v>
      </c>
      <c r="I862" s="100"/>
      <c r="J862" s="101" t="s">
        <v>1946</v>
      </c>
    </row>
    <row r="863" spans="1:10" x14ac:dyDescent="0.3">
      <c r="A863" s="96" t="s">
        <v>971</v>
      </c>
      <c r="B863" s="89" t="s">
        <v>91</v>
      </c>
      <c r="C863" s="97" t="s">
        <v>92</v>
      </c>
      <c r="D863" s="98" t="s">
        <v>80</v>
      </c>
      <c r="E863" s="98" t="s">
        <v>90</v>
      </c>
      <c r="F863" s="99">
        <v>2</v>
      </c>
      <c r="G863" s="100">
        <v>1897</v>
      </c>
      <c r="H863" s="100">
        <v>3794</v>
      </c>
      <c r="I863" s="100"/>
      <c r="J863" s="101" t="s">
        <v>1692</v>
      </c>
    </row>
    <row r="864" spans="1:10" x14ac:dyDescent="0.3">
      <c r="A864" s="96" t="s">
        <v>971</v>
      </c>
      <c r="B864" s="89" t="s">
        <v>731</v>
      </c>
      <c r="C864" s="97" t="s">
        <v>732</v>
      </c>
      <c r="D864" s="98" t="s">
        <v>80</v>
      </c>
      <c r="E864" s="98" t="s">
        <v>168</v>
      </c>
      <c r="F864" s="99">
        <v>0.2</v>
      </c>
      <c r="G864" s="100">
        <v>21306</v>
      </c>
      <c r="H864" s="100">
        <v>4261</v>
      </c>
      <c r="I864" s="100"/>
      <c r="J864" s="101" t="s">
        <v>1847</v>
      </c>
    </row>
    <row r="865" spans="1:10" x14ac:dyDescent="0.3">
      <c r="A865" s="96" t="s">
        <v>971</v>
      </c>
      <c r="B865" s="89" t="s">
        <v>757</v>
      </c>
      <c r="C865" s="97" t="s">
        <v>758</v>
      </c>
      <c r="D865" s="98" t="s">
        <v>80</v>
      </c>
      <c r="E865" s="98" t="s">
        <v>90</v>
      </c>
      <c r="F865" s="99">
        <v>2</v>
      </c>
      <c r="G865" s="100">
        <v>286</v>
      </c>
      <c r="H865" s="100">
        <v>572</v>
      </c>
      <c r="I865" s="100"/>
      <c r="J865" s="101" t="s">
        <v>1941</v>
      </c>
    </row>
    <row r="866" spans="1:10" x14ac:dyDescent="0.3">
      <c r="A866" s="96" t="s">
        <v>971</v>
      </c>
      <c r="B866" s="89" t="s">
        <v>655</v>
      </c>
      <c r="C866" s="97" t="s">
        <v>656</v>
      </c>
      <c r="D866" s="98" t="s">
        <v>80</v>
      </c>
      <c r="E866" s="98" t="s">
        <v>90</v>
      </c>
      <c r="F866" s="99">
        <v>2</v>
      </c>
      <c r="G866" s="100">
        <v>1501</v>
      </c>
      <c r="H866" s="100">
        <v>3002</v>
      </c>
      <c r="I866" s="100"/>
      <c r="J866" s="101" t="s">
        <v>1947</v>
      </c>
    </row>
    <row r="867" spans="1:10" x14ac:dyDescent="0.3">
      <c r="A867" s="96" t="s">
        <v>971</v>
      </c>
      <c r="B867" s="89" t="s">
        <v>777</v>
      </c>
      <c r="C867" s="97" t="s">
        <v>778</v>
      </c>
      <c r="D867" s="98" t="s">
        <v>80</v>
      </c>
      <c r="E867" s="98" t="s">
        <v>90</v>
      </c>
      <c r="F867" s="99">
        <v>3</v>
      </c>
      <c r="G867" s="100">
        <v>1403</v>
      </c>
      <c r="H867" s="100">
        <v>4209</v>
      </c>
      <c r="I867" s="100"/>
      <c r="J867" s="101" t="s">
        <v>1857</v>
      </c>
    </row>
    <row r="868" spans="1:10" x14ac:dyDescent="0.3">
      <c r="A868" s="96" t="s">
        <v>971</v>
      </c>
      <c r="B868" s="89" t="s">
        <v>761</v>
      </c>
      <c r="C868" s="97" t="s">
        <v>762</v>
      </c>
      <c r="D868" s="98" t="s">
        <v>80</v>
      </c>
      <c r="E868" s="98" t="s">
        <v>90</v>
      </c>
      <c r="F868" s="99">
        <v>2</v>
      </c>
      <c r="G868" s="100">
        <v>746</v>
      </c>
      <c r="H868" s="100">
        <v>1492</v>
      </c>
      <c r="I868" s="100"/>
      <c r="J868" s="101" t="s">
        <v>1948</v>
      </c>
    </row>
    <row r="869" spans="1:10" x14ac:dyDescent="0.3">
      <c r="A869" s="96" t="s">
        <v>971</v>
      </c>
      <c r="B869" s="89" t="s">
        <v>763</v>
      </c>
      <c r="C869" s="97" t="s">
        <v>764</v>
      </c>
      <c r="D869" s="98" t="s">
        <v>80</v>
      </c>
      <c r="E869" s="98" t="s">
        <v>90</v>
      </c>
      <c r="F869" s="99">
        <v>1</v>
      </c>
      <c r="G869" s="100">
        <v>12858</v>
      </c>
      <c r="H869" s="100">
        <v>12858</v>
      </c>
      <c r="I869" s="100"/>
      <c r="J869" s="101" t="s">
        <v>1949</v>
      </c>
    </row>
    <row r="870" spans="1:10" x14ac:dyDescent="0.3">
      <c r="A870" s="96" t="s">
        <v>971</v>
      </c>
      <c r="B870" s="89" t="s">
        <v>783</v>
      </c>
      <c r="C870" s="97" t="s">
        <v>784</v>
      </c>
      <c r="D870" s="98" t="s">
        <v>80</v>
      </c>
      <c r="E870" s="98" t="s">
        <v>168</v>
      </c>
      <c r="F870" s="99">
        <v>3</v>
      </c>
      <c r="G870" s="100">
        <v>3641</v>
      </c>
      <c r="H870" s="100">
        <v>10923</v>
      </c>
      <c r="I870" s="100"/>
      <c r="J870" s="101" t="s">
        <v>1950</v>
      </c>
    </row>
    <row r="871" spans="1:10" x14ac:dyDescent="0.3">
      <c r="A871" s="96" t="s">
        <v>971</v>
      </c>
      <c r="B871" s="89" t="s">
        <v>799</v>
      </c>
      <c r="C871" s="97" t="s">
        <v>800</v>
      </c>
      <c r="D871" s="98" t="s">
        <v>80</v>
      </c>
      <c r="E871" s="98" t="s">
        <v>168</v>
      </c>
      <c r="F871" s="99">
        <v>1</v>
      </c>
      <c r="G871" s="100">
        <v>12737</v>
      </c>
      <c r="H871" s="100">
        <v>12737</v>
      </c>
      <c r="I871" s="100"/>
      <c r="J871" s="101" t="s">
        <v>1951</v>
      </c>
    </row>
    <row r="872" spans="1:10" ht="39.6" x14ac:dyDescent="0.3">
      <c r="A872" s="90" t="s">
        <v>975</v>
      </c>
      <c r="B872" s="91" t="s">
        <v>74</v>
      </c>
      <c r="C872" s="92" t="s">
        <v>976</v>
      </c>
      <c r="D872" s="93" t="s">
        <v>131</v>
      </c>
      <c r="E872" s="93" t="s">
        <v>90</v>
      </c>
      <c r="F872" s="94"/>
      <c r="G872" s="95"/>
      <c r="H872" s="95"/>
      <c r="I872" s="95">
        <v>104481</v>
      </c>
      <c r="J872" s="89"/>
    </row>
    <row r="873" spans="1:10" ht="26.4" x14ac:dyDescent="0.3">
      <c r="A873" s="96" t="s">
        <v>975</v>
      </c>
      <c r="B873" s="89" t="s">
        <v>657</v>
      </c>
      <c r="C873" s="97" t="s">
        <v>658</v>
      </c>
      <c r="D873" s="98" t="s">
        <v>85</v>
      </c>
      <c r="E873" s="98" t="s">
        <v>86</v>
      </c>
      <c r="F873" s="99">
        <v>1</v>
      </c>
      <c r="G873" s="100">
        <v>53481</v>
      </c>
      <c r="H873" s="100">
        <v>53481</v>
      </c>
      <c r="I873" s="100"/>
      <c r="J873" s="101" t="s">
        <v>1842</v>
      </c>
    </row>
    <row r="874" spans="1:10" x14ac:dyDescent="0.3">
      <c r="A874" s="96" t="s">
        <v>975</v>
      </c>
      <c r="B874" s="89" t="s">
        <v>87</v>
      </c>
      <c r="C874" s="97" t="s">
        <v>88</v>
      </c>
      <c r="D874" s="98" t="s">
        <v>89</v>
      </c>
      <c r="E874" s="98" t="s">
        <v>90</v>
      </c>
      <c r="F874" s="99">
        <v>0.5</v>
      </c>
      <c r="G874" s="100">
        <v>3623</v>
      </c>
      <c r="H874" s="100">
        <v>1812</v>
      </c>
      <c r="I874" s="100"/>
      <c r="J874" s="101" t="s">
        <v>1691</v>
      </c>
    </row>
    <row r="875" spans="1:10" ht="26.4" x14ac:dyDescent="0.3">
      <c r="A875" s="96" t="s">
        <v>975</v>
      </c>
      <c r="B875" s="89" t="s">
        <v>977</v>
      </c>
      <c r="C875" s="97" t="s">
        <v>978</v>
      </c>
      <c r="D875" s="98" t="s">
        <v>80</v>
      </c>
      <c r="E875" s="98" t="s">
        <v>90</v>
      </c>
      <c r="F875" s="99">
        <v>1</v>
      </c>
      <c r="G875" s="100">
        <v>41600</v>
      </c>
      <c r="H875" s="100">
        <v>41600</v>
      </c>
      <c r="I875" s="100"/>
      <c r="J875" s="101" t="s">
        <v>1952</v>
      </c>
    </row>
    <row r="876" spans="1:10" x14ac:dyDescent="0.3">
      <c r="A876" s="96" t="s">
        <v>975</v>
      </c>
      <c r="B876" s="89" t="s">
        <v>91</v>
      </c>
      <c r="C876" s="97" t="s">
        <v>92</v>
      </c>
      <c r="D876" s="98" t="s">
        <v>80</v>
      </c>
      <c r="E876" s="98" t="s">
        <v>90</v>
      </c>
      <c r="F876" s="99">
        <v>1</v>
      </c>
      <c r="G876" s="100">
        <v>1897</v>
      </c>
      <c r="H876" s="100">
        <v>1897</v>
      </c>
      <c r="I876" s="100"/>
      <c r="J876" s="101" t="s">
        <v>1692</v>
      </c>
    </row>
    <row r="877" spans="1:10" ht="39.6" x14ac:dyDescent="0.3">
      <c r="A877" s="90" t="s">
        <v>979</v>
      </c>
      <c r="B877" s="91" t="s">
        <v>74</v>
      </c>
      <c r="C877" s="92" t="s">
        <v>980</v>
      </c>
      <c r="D877" s="93" t="s">
        <v>131</v>
      </c>
      <c r="E877" s="93" t="s">
        <v>168</v>
      </c>
      <c r="F877" s="94"/>
      <c r="G877" s="95"/>
      <c r="H877" s="95"/>
      <c r="I877" s="95">
        <v>60723</v>
      </c>
      <c r="J877" s="89"/>
    </row>
    <row r="878" spans="1:10" ht="26.4" x14ac:dyDescent="0.3">
      <c r="A878" s="96" t="s">
        <v>979</v>
      </c>
      <c r="B878" s="89" t="s">
        <v>657</v>
      </c>
      <c r="C878" s="97" t="s">
        <v>658</v>
      </c>
      <c r="D878" s="98" t="s">
        <v>85</v>
      </c>
      <c r="E878" s="98" t="s">
        <v>86</v>
      </c>
      <c r="F878" s="99">
        <v>0.5</v>
      </c>
      <c r="G878" s="100">
        <v>53481</v>
      </c>
      <c r="H878" s="100">
        <v>26741</v>
      </c>
      <c r="I878" s="100"/>
      <c r="J878" s="101" t="s">
        <v>1842</v>
      </c>
    </row>
    <row r="879" spans="1:10" x14ac:dyDescent="0.3">
      <c r="A879" s="96" t="s">
        <v>979</v>
      </c>
      <c r="B879" s="89" t="s">
        <v>91</v>
      </c>
      <c r="C879" s="97" t="s">
        <v>92</v>
      </c>
      <c r="D879" s="98" t="s">
        <v>80</v>
      </c>
      <c r="E879" s="98" t="s">
        <v>90</v>
      </c>
      <c r="F879" s="99">
        <v>0.1</v>
      </c>
      <c r="G879" s="100">
        <v>1897</v>
      </c>
      <c r="H879" s="100">
        <v>190</v>
      </c>
      <c r="I879" s="100"/>
      <c r="J879" s="101" t="s">
        <v>1692</v>
      </c>
    </row>
    <row r="880" spans="1:10" x14ac:dyDescent="0.3">
      <c r="A880" s="96" t="s">
        <v>979</v>
      </c>
      <c r="B880" s="89" t="s">
        <v>150</v>
      </c>
      <c r="C880" s="97" t="s">
        <v>151</v>
      </c>
      <c r="D880" s="98" t="s">
        <v>99</v>
      </c>
      <c r="E880" s="98" t="s">
        <v>100</v>
      </c>
      <c r="F880" s="99">
        <v>0.01</v>
      </c>
      <c r="G880" s="100">
        <v>187426</v>
      </c>
      <c r="H880" s="100">
        <v>1874</v>
      </c>
      <c r="I880" s="100"/>
      <c r="J880" s="101" t="s">
        <v>1705</v>
      </c>
    </row>
    <row r="881" spans="1:10" x14ac:dyDescent="0.3">
      <c r="A881" s="96" t="s">
        <v>979</v>
      </c>
      <c r="B881" s="89" t="s">
        <v>866</v>
      </c>
      <c r="C881" s="97" t="s">
        <v>867</v>
      </c>
      <c r="D881" s="98" t="s">
        <v>80</v>
      </c>
      <c r="E881" s="98" t="s">
        <v>140</v>
      </c>
      <c r="F881" s="99">
        <v>1.1000000000000001</v>
      </c>
      <c r="G881" s="100">
        <v>29016</v>
      </c>
      <c r="H881" s="100">
        <v>31918</v>
      </c>
      <c r="I881" s="100"/>
      <c r="J881" s="101" t="s">
        <v>1953</v>
      </c>
    </row>
    <row r="882" spans="1:10" ht="66" x14ac:dyDescent="0.3">
      <c r="A882" s="90" t="s">
        <v>981</v>
      </c>
      <c r="B882" s="91" t="s">
        <v>74</v>
      </c>
      <c r="C882" s="92" t="s">
        <v>982</v>
      </c>
      <c r="D882" s="93" t="s">
        <v>131</v>
      </c>
      <c r="E882" s="93" t="s">
        <v>90</v>
      </c>
      <c r="F882" s="94"/>
      <c r="G882" s="95"/>
      <c r="H882" s="95"/>
      <c r="I882" s="95">
        <v>412600</v>
      </c>
      <c r="J882" s="89"/>
    </row>
    <row r="883" spans="1:10" x14ac:dyDescent="0.3">
      <c r="A883" s="96" t="s">
        <v>981</v>
      </c>
      <c r="B883" s="89" t="s">
        <v>629</v>
      </c>
      <c r="C883" s="97" t="s">
        <v>630</v>
      </c>
      <c r="D883" s="98" t="s">
        <v>85</v>
      </c>
      <c r="E883" s="98" t="s">
        <v>86</v>
      </c>
      <c r="F883" s="99">
        <v>3</v>
      </c>
      <c r="G883" s="100">
        <v>75325</v>
      </c>
      <c r="H883" s="100">
        <v>225975</v>
      </c>
      <c r="I883" s="100"/>
      <c r="J883" s="101" t="s">
        <v>1831</v>
      </c>
    </row>
    <row r="884" spans="1:10" x14ac:dyDescent="0.3">
      <c r="A884" s="96" t="s">
        <v>981</v>
      </c>
      <c r="B884" s="89" t="s">
        <v>150</v>
      </c>
      <c r="C884" s="97" t="s">
        <v>151</v>
      </c>
      <c r="D884" s="98" t="s">
        <v>99</v>
      </c>
      <c r="E884" s="98" t="s">
        <v>100</v>
      </c>
      <c r="F884" s="99">
        <v>1.5299999999999999E-2</v>
      </c>
      <c r="G884" s="100">
        <v>187426</v>
      </c>
      <c r="H884" s="100">
        <v>2868</v>
      </c>
      <c r="I884" s="100"/>
      <c r="J884" s="101" t="s">
        <v>1705</v>
      </c>
    </row>
    <row r="885" spans="1:10" x14ac:dyDescent="0.3">
      <c r="A885" s="96" t="s">
        <v>981</v>
      </c>
      <c r="B885" s="89" t="s">
        <v>87</v>
      </c>
      <c r="C885" s="97" t="s">
        <v>88</v>
      </c>
      <c r="D885" s="98" t="s">
        <v>89</v>
      </c>
      <c r="E885" s="98" t="s">
        <v>90</v>
      </c>
      <c r="F885" s="99">
        <v>0.5</v>
      </c>
      <c r="G885" s="100">
        <v>3623</v>
      </c>
      <c r="H885" s="100">
        <v>1812</v>
      </c>
      <c r="I885" s="100"/>
      <c r="J885" s="101" t="s">
        <v>1691</v>
      </c>
    </row>
    <row r="886" spans="1:10" ht="52.8" x14ac:dyDescent="0.3">
      <c r="A886" s="96" t="s">
        <v>981</v>
      </c>
      <c r="B886" s="89" t="s">
        <v>983</v>
      </c>
      <c r="C886" s="97" t="s">
        <v>984</v>
      </c>
      <c r="D886" s="98" t="s">
        <v>80</v>
      </c>
      <c r="E886" s="98" t="s">
        <v>90</v>
      </c>
      <c r="F886" s="99">
        <v>1</v>
      </c>
      <c r="G886" s="100">
        <v>148747</v>
      </c>
      <c r="H886" s="100">
        <v>148747</v>
      </c>
      <c r="I886" s="100"/>
      <c r="J886" s="101" t="s">
        <v>1954</v>
      </c>
    </row>
    <row r="887" spans="1:10" x14ac:dyDescent="0.3">
      <c r="A887" s="96" t="s">
        <v>981</v>
      </c>
      <c r="B887" s="89" t="s">
        <v>91</v>
      </c>
      <c r="C887" s="97" t="s">
        <v>92</v>
      </c>
      <c r="D887" s="98" t="s">
        <v>80</v>
      </c>
      <c r="E887" s="98" t="s">
        <v>90</v>
      </c>
      <c r="F887" s="99">
        <v>5.5</v>
      </c>
      <c r="G887" s="100">
        <v>1897</v>
      </c>
      <c r="H887" s="100">
        <v>10434</v>
      </c>
      <c r="I887" s="100"/>
      <c r="J887" s="101" t="s">
        <v>1692</v>
      </c>
    </row>
    <row r="888" spans="1:10" x14ac:dyDescent="0.3">
      <c r="A888" s="96" t="s">
        <v>981</v>
      </c>
      <c r="B888" s="89" t="s">
        <v>667</v>
      </c>
      <c r="C888" s="97" t="s">
        <v>668</v>
      </c>
      <c r="D888" s="98" t="s">
        <v>80</v>
      </c>
      <c r="E888" s="98" t="s">
        <v>168</v>
      </c>
      <c r="F888" s="99">
        <v>4</v>
      </c>
      <c r="G888" s="100">
        <v>3200</v>
      </c>
      <c r="H888" s="100">
        <v>12800</v>
      </c>
      <c r="I888" s="100"/>
      <c r="J888" s="101" t="s">
        <v>1955</v>
      </c>
    </row>
    <row r="889" spans="1:10" x14ac:dyDescent="0.3">
      <c r="A889" s="96" t="s">
        <v>981</v>
      </c>
      <c r="B889" s="89" t="s">
        <v>669</v>
      </c>
      <c r="C889" s="97" t="s">
        <v>670</v>
      </c>
      <c r="D889" s="98" t="s">
        <v>80</v>
      </c>
      <c r="E889" s="98" t="s">
        <v>90</v>
      </c>
      <c r="F889" s="99">
        <v>4</v>
      </c>
      <c r="G889" s="100">
        <v>1492</v>
      </c>
      <c r="H889" s="100">
        <v>5968</v>
      </c>
      <c r="I889" s="100"/>
      <c r="J889" s="101" t="s">
        <v>1956</v>
      </c>
    </row>
    <row r="890" spans="1:10" x14ac:dyDescent="0.3">
      <c r="A890" s="96" t="s">
        <v>981</v>
      </c>
      <c r="B890" s="89" t="s">
        <v>671</v>
      </c>
      <c r="C890" s="97" t="s">
        <v>672</v>
      </c>
      <c r="D890" s="98" t="s">
        <v>80</v>
      </c>
      <c r="E890" s="98" t="s">
        <v>90</v>
      </c>
      <c r="F890" s="99">
        <v>4</v>
      </c>
      <c r="G890" s="100">
        <v>999</v>
      </c>
      <c r="H890" s="100">
        <v>3996</v>
      </c>
      <c r="I890" s="100"/>
      <c r="J890" s="101" t="s">
        <v>1957</v>
      </c>
    </row>
    <row r="891" spans="1:10" ht="52.8" x14ac:dyDescent="0.3">
      <c r="A891" s="90" t="s">
        <v>985</v>
      </c>
      <c r="B891" s="91" t="s">
        <v>74</v>
      </c>
      <c r="C891" s="92" t="s">
        <v>986</v>
      </c>
      <c r="D891" s="93" t="s">
        <v>131</v>
      </c>
      <c r="E891" s="93" t="s">
        <v>90</v>
      </c>
      <c r="F891" s="94"/>
      <c r="G891" s="95"/>
      <c r="H891" s="95"/>
      <c r="I891" s="95">
        <v>129642</v>
      </c>
      <c r="J891" s="89"/>
    </row>
    <row r="892" spans="1:10" ht="26.4" x14ac:dyDescent="0.3">
      <c r="A892" s="96" t="s">
        <v>985</v>
      </c>
      <c r="B892" s="89" t="s">
        <v>657</v>
      </c>
      <c r="C892" s="97" t="s">
        <v>658</v>
      </c>
      <c r="D892" s="98" t="s">
        <v>85</v>
      </c>
      <c r="E892" s="98" t="s">
        <v>86</v>
      </c>
      <c r="F892" s="99">
        <v>0.7</v>
      </c>
      <c r="G892" s="100">
        <v>53481</v>
      </c>
      <c r="H892" s="100">
        <v>37437</v>
      </c>
      <c r="I892" s="100"/>
      <c r="J892" s="101" t="s">
        <v>1842</v>
      </c>
    </row>
    <row r="893" spans="1:10" x14ac:dyDescent="0.3">
      <c r="A893" s="96" t="s">
        <v>985</v>
      </c>
      <c r="B893" s="89" t="s">
        <v>150</v>
      </c>
      <c r="C893" s="97" t="s">
        <v>151</v>
      </c>
      <c r="D893" s="98" t="s">
        <v>99</v>
      </c>
      <c r="E893" s="98" t="s">
        <v>100</v>
      </c>
      <c r="F893" s="99">
        <v>1.1486152804674366E-3</v>
      </c>
      <c r="G893" s="100">
        <v>187426</v>
      </c>
      <c r="H893" s="100">
        <v>215</v>
      </c>
      <c r="I893" s="100"/>
      <c r="J893" s="101" t="s">
        <v>1705</v>
      </c>
    </row>
    <row r="894" spans="1:10" x14ac:dyDescent="0.3">
      <c r="A894" s="96" t="s">
        <v>985</v>
      </c>
      <c r="B894" s="89" t="s">
        <v>87</v>
      </c>
      <c r="C894" s="97" t="s">
        <v>88</v>
      </c>
      <c r="D894" s="98" t="s">
        <v>89</v>
      </c>
      <c r="E894" s="98" t="s">
        <v>90</v>
      </c>
      <c r="F894" s="99">
        <v>0.3</v>
      </c>
      <c r="G894" s="100">
        <v>3623</v>
      </c>
      <c r="H894" s="100">
        <v>1087</v>
      </c>
      <c r="I894" s="100"/>
      <c r="J894" s="101" t="s">
        <v>1691</v>
      </c>
    </row>
    <row r="895" spans="1:10" x14ac:dyDescent="0.3">
      <c r="A895" s="96" t="s">
        <v>985</v>
      </c>
      <c r="B895" s="89" t="s">
        <v>687</v>
      </c>
      <c r="C895" s="97" t="s">
        <v>688</v>
      </c>
      <c r="D895" s="98" t="s">
        <v>80</v>
      </c>
      <c r="E895" s="98" t="s">
        <v>90</v>
      </c>
      <c r="F895" s="99">
        <v>2</v>
      </c>
      <c r="G895" s="100">
        <v>520</v>
      </c>
      <c r="H895" s="100">
        <v>1040</v>
      </c>
      <c r="I895" s="100"/>
      <c r="J895" s="101" t="s">
        <v>1958</v>
      </c>
    </row>
    <row r="896" spans="1:10" x14ac:dyDescent="0.3">
      <c r="A896" s="96" t="s">
        <v>985</v>
      </c>
      <c r="B896" s="89" t="s">
        <v>785</v>
      </c>
      <c r="C896" s="97" t="s">
        <v>786</v>
      </c>
      <c r="D896" s="98" t="s">
        <v>80</v>
      </c>
      <c r="E896" s="98" t="s">
        <v>168</v>
      </c>
      <c r="F896" s="99">
        <v>1.03</v>
      </c>
      <c r="G896" s="100">
        <v>9570</v>
      </c>
      <c r="H896" s="100">
        <v>9857</v>
      </c>
      <c r="I896" s="100"/>
      <c r="J896" s="101" t="s">
        <v>1959</v>
      </c>
    </row>
    <row r="897" spans="1:10" x14ac:dyDescent="0.3">
      <c r="A897" s="96" t="s">
        <v>985</v>
      </c>
      <c r="B897" s="89" t="s">
        <v>699</v>
      </c>
      <c r="C897" s="97" t="s">
        <v>700</v>
      </c>
      <c r="D897" s="98" t="s">
        <v>80</v>
      </c>
      <c r="E897" s="98" t="s">
        <v>90</v>
      </c>
      <c r="F897" s="99">
        <v>1</v>
      </c>
      <c r="G897" s="100">
        <v>3481</v>
      </c>
      <c r="H897" s="100">
        <v>3481</v>
      </c>
      <c r="I897" s="100"/>
      <c r="J897" s="101" t="s">
        <v>1960</v>
      </c>
    </row>
    <row r="898" spans="1:10" x14ac:dyDescent="0.3">
      <c r="A898" s="96" t="s">
        <v>985</v>
      </c>
      <c r="B898" s="89" t="s">
        <v>697</v>
      </c>
      <c r="C898" s="97" t="s">
        <v>698</v>
      </c>
      <c r="D898" s="98" t="s">
        <v>80</v>
      </c>
      <c r="E898" s="98" t="s">
        <v>90</v>
      </c>
      <c r="F898" s="99">
        <v>1</v>
      </c>
      <c r="G898" s="100">
        <v>9220</v>
      </c>
      <c r="H898" s="100">
        <v>9220</v>
      </c>
      <c r="I898" s="100"/>
      <c r="J898" s="101" t="s">
        <v>1854</v>
      </c>
    </row>
    <row r="899" spans="1:10" ht="26.4" x14ac:dyDescent="0.3">
      <c r="A899" s="96" t="s">
        <v>985</v>
      </c>
      <c r="B899" s="89" t="s">
        <v>703</v>
      </c>
      <c r="C899" s="97" t="s">
        <v>704</v>
      </c>
      <c r="D899" s="98" t="s">
        <v>80</v>
      </c>
      <c r="E899" s="98" t="s">
        <v>90</v>
      </c>
      <c r="F899" s="99">
        <v>1</v>
      </c>
      <c r="G899" s="100">
        <v>57683</v>
      </c>
      <c r="H899" s="100">
        <v>57683</v>
      </c>
      <c r="I899" s="100"/>
      <c r="J899" s="101" t="s">
        <v>1961</v>
      </c>
    </row>
    <row r="900" spans="1:10" x14ac:dyDescent="0.3">
      <c r="A900" s="96" t="s">
        <v>985</v>
      </c>
      <c r="B900" s="89" t="s">
        <v>641</v>
      </c>
      <c r="C900" s="97" t="s">
        <v>642</v>
      </c>
      <c r="D900" s="98" t="s">
        <v>80</v>
      </c>
      <c r="E900" s="98" t="s">
        <v>140</v>
      </c>
      <c r="F900" s="99">
        <v>3</v>
      </c>
      <c r="G900" s="100">
        <v>2946</v>
      </c>
      <c r="H900" s="100">
        <v>8838</v>
      </c>
      <c r="I900" s="100"/>
      <c r="J900" s="101" t="s">
        <v>1962</v>
      </c>
    </row>
    <row r="901" spans="1:10" x14ac:dyDescent="0.3">
      <c r="A901" s="96" t="s">
        <v>985</v>
      </c>
      <c r="B901" s="89" t="s">
        <v>695</v>
      </c>
      <c r="C901" s="97" t="s">
        <v>696</v>
      </c>
      <c r="D901" s="98" t="s">
        <v>80</v>
      </c>
      <c r="E901" s="98" t="s">
        <v>521</v>
      </c>
      <c r="F901" s="99">
        <v>0.1</v>
      </c>
      <c r="G901" s="100">
        <v>5939</v>
      </c>
      <c r="H901" s="100">
        <v>594</v>
      </c>
      <c r="I901" s="100"/>
      <c r="J901" s="101" t="s">
        <v>1963</v>
      </c>
    </row>
    <row r="902" spans="1:10" x14ac:dyDescent="0.3">
      <c r="A902" s="96" t="s">
        <v>985</v>
      </c>
      <c r="B902" s="89" t="s">
        <v>91</v>
      </c>
      <c r="C902" s="97" t="s">
        <v>92</v>
      </c>
      <c r="D902" s="98" t="s">
        <v>80</v>
      </c>
      <c r="E902" s="98" t="s">
        <v>90</v>
      </c>
      <c r="F902" s="99">
        <v>0.1</v>
      </c>
      <c r="G902" s="100">
        <v>1897</v>
      </c>
      <c r="H902" s="100">
        <v>190</v>
      </c>
      <c r="I902" s="100"/>
      <c r="J902" s="101" t="s">
        <v>1692</v>
      </c>
    </row>
    <row r="903" spans="1:10" ht="26.4" x14ac:dyDescent="0.3">
      <c r="A903" s="90" t="s">
        <v>987</v>
      </c>
      <c r="B903" s="91" t="s">
        <v>74</v>
      </c>
      <c r="C903" s="92" t="s">
        <v>988</v>
      </c>
      <c r="D903" s="93" t="s">
        <v>131</v>
      </c>
      <c r="E903" s="93" t="s">
        <v>832</v>
      </c>
      <c r="F903" s="94"/>
      <c r="G903" s="95"/>
      <c r="H903" s="95"/>
      <c r="I903" s="95">
        <v>93740</v>
      </c>
      <c r="J903" s="89"/>
    </row>
    <row r="904" spans="1:10" x14ac:dyDescent="0.3">
      <c r="A904" s="96" t="s">
        <v>987</v>
      </c>
      <c r="B904" s="89" t="s">
        <v>835</v>
      </c>
      <c r="C904" s="97" t="s">
        <v>836</v>
      </c>
      <c r="D904" s="98" t="s">
        <v>80</v>
      </c>
      <c r="E904" s="98" t="s">
        <v>832</v>
      </c>
      <c r="F904" s="99">
        <v>1</v>
      </c>
      <c r="G904" s="100">
        <v>884</v>
      </c>
      <c r="H904" s="100">
        <v>884</v>
      </c>
      <c r="I904" s="100"/>
      <c r="J904" s="101" t="s">
        <v>1869</v>
      </c>
    </row>
    <row r="905" spans="1:10" x14ac:dyDescent="0.3">
      <c r="A905" s="96" t="s">
        <v>987</v>
      </c>
      <c r="B905" s="89" t="s">
        <v>769</v>
      </c>
      <c r="C905" s="97" t="s">
        <v>770</v>
      </c>
      <c r="D905" s="98" t="s">
        <v>80</v>
      </c>
      <c r="E905" s="98" t="s">
        <v>140</v>
      </c>
      <c r="F905" s="99">
        <v>6</v>
      </c>
      <c r="G905" s="100">
        <v>2673</v>
      </c>
      <c r="H905" s="100">
        <v>16038</v>
      </c>
      <c r="I905" s="100"/>
      <c r="J905" s="101" t="s">
        <v>1849</v>
      </c>
    </row>
    <row r="906" spans="1:10" x14ac:dyDescent="0.3">
      <c r="A906" s="96" t="s">
        <v>987</v>
      </c>
      <c r="B906" s="89" t="s">
        <v>870</v>
      </c>
      <c r="C906" s="97" t="s">
        <v>871</v>
      </c>
      <c r="D906" s="98" t="s">
        <v>80</v>
      </c>
      <c r="E906" s="98" t="s">
        <v>168</v>
      </c>
      <c r="F906" s="99">
        <v>3.05</v>
      </c>
      <c r="G906" s="100">
        <v>2236</v>
      </c>
      <c r="H906" s="100">
        <v>6820</v>
      </c>
      <c r="I906" s="100"/>
      <c r="J906" s="101" t="s">
        <v>1964</v>
      </c>
    </row>
    <row r="907" spans="1:10" x14ac:dyDescent="0.3">
      <c r="A907" s="96" t="s">
        <v>987</v>
      </c>
      <c r="B907" s="89" t="s">
        <v>705</v>
      </c>
      <c r="C907" s="97" t="s">
        <v>706</v>
      </c>
      <c r="D907" s="98" t="s">
        <v>80</v>
      </c>
      <c r="E907" s="98" t="s">
        <v>86</v>
      </c>
      <c r="F907" s="99">
        <v>1</v>
      </c>
      <c r="G907" s="100">
        <v>5806</v>
      </c>
      <c r="H907" s="100">
        <v>5806</v>
      </c>
      <c r="I907" s="100"/>
      <c r="J907" s="101" t="s">
        <v>1867</v>
      </c>
    </row>
    <row r="908" spans="1:10" x14ac:dyDescent="0.3">
      <c r="A908" s="96" t="s">
        <v>987</v>
      </c>
      <c r="B908" s="89" t="s">
        <v>833</v>
      </c>
      <c r="C908" s="97" t="s">
        <v>834</v>
      </c>
      <c r="D908" s="98" t="s">
        <v>85</v>
      </c>
      <c r="E908" s="98" t="s">
        <v>86</v>
      </c>
      <c r="F908" s="99">
        <v>0.43</v>
      </c>
      <c r="G908" s="100">
        <v>140857</v>
      </c>
      <c r="H908" s="100">
        <v>60569</v>
      </c>
      <c r="I908" s="100"/>
      <c r="J908" s="101" t="s">
        <v>1868</v>
      </c>
    </row>
    <row r="909" spans="1:10" x14ac:dyDescent="0.3">
      <c r="A909" s="96" t="s">
        <v>987</v>
      </c>
      <c r="B909" s="89" t="s">
        <v>87</v>
      </c>
      <c r="C909" s="97" t="s">
        <v>88</v>
      </c>
      <c r="D909" s="98" t="s">
        <v>89</v>
      </c>
      <c r="E909" s="98" t="s">
        <v>90</v>
      </c>
      <c r="F909" s="99">
        <v>1</v>
      </c>
      <c r="G909" s="100">
        <v>3623</v>
      </c>
      <c r="H909" s="100">
        <v>3623</v>
      </c>
      <c r="I909" s="100"/>
      <c r="J909" s="101" t="s">
        <v>1691</v>
      </c>
    </row>
    <row r="910" spans="1:10" ht="39.6" x14ac:dyDescent="0.3">
      <c r="A910" s="90" t="s">
        <v>989</v>
      </c>
      <c r="B910" s="91" t="s">
        <v>74</v>
      </c>
      <c r="C910" s="92" t="s">
        <v>990</v>
      </c>
      <c r="D910" s="93" t="s">
        <v>131</v>
      </c>
      <c r="E910" s="93" t="s">
        <v>90</v>
      </c>
      <c r="F910" s="94"/>
      <c r="G910" s="95"/>
      <c r="H910" s="95"/>
      <c r="I910" s="95">
        <v>85731</v>
      </c>
      <c r="J910" s="89"/>
    </row>
    <row r="911" spans="1:10" x14ac:dyDescent="0.3">
      <c r="A911" s="96" t="s">
        <v>989</v>
      </c>
      <c r="B911" s="89" t="s">
        <v>629</v>
      </c>
      <c r="C911" s="97" t="s">
        <v>630</v>
      </c>
      <c r="D911" s="98" t="s">
        <v>85</v>
      </c>
      <c r="E911" s="98" t="s">
        <v>86</v>
      </c>
      <c r="F911" s="99">
        <v>0.6</v>
      </c>
      <c r="G911" s="100">
        <v>75325</v>
      </c>
      <c r="H911" s="100">
        <v>45195</v>
      </c>
      <c r="I911" s="100"/>
      <c r="J911" s="101" t="s">
        <v>1831</v>
      </c>
    </row>
    <row r="912" spans="1:10" x14ac:dyDescent="0.3">
      <c r="A912" s="96" t="s">
        <v>989</v>
      </c>
      <c r="B912" s="89" t="s">
        <v>150</v>
      </c>
      <c r="C912" s="97" t="s">
        <v>151</v>
      </c>
      <c r="D912" s="98" t="s">
        <v>99</v>
      </c>
      <c r="E912" s="98" t="s">
        <v>100</v>
      </c>
      <c r="F912" s="99">
        <v>0.03</v>
      </c>
      <c r="G912" s="100">
        <v>187426</v>
      </c>
      <c r="H912" s="100">
        <v>5623</v>
      </c>
      <c r="I912" s="100"/>
      <c r="J912" s="101" t="s">
        <v>1705</v>
      </c>
    </row>
    <row r="913" spans="1:10" x14ac:dyDescent="0.3">
      <c r="A913" s="96" t="s">
        <v>989</v>
      </c>
      <c r="B913" s="89" t="s">
        <v>87</v>
      </c>
      <c r="C913" s="97" t="s">
        <v>88</v>
      </c>
      <c r="D913" s="98" t="s">
        <v>89</v>
      </c>
      <c r="E913" s="98" t="s">
        <v>90</v>
      </c>
      <c r="F913" s="99">
        <v>0.5</v>
      </c>
      <c r="G913" s="100">
        <v>3623</v>
      </c>
      <c r="H913" s="100">
        <v>1812</v>
      </c>
      <c r="I913" s="100"/>
      <c r="J913" s="101" t="s">
        <v>1691</v>
      </c>
    </row>
    <row r="914" spans="1:10" x14ac:dyDescent="0.3">
      <c r="A914" s="96" t="s">
        <v>989</v>
      </c>
      <c r="B914" s="89" t="s">
        <v>685</v>
      </c>
      <c r="C914" s="97" t="s">
        <v>686</v>
      </c>
      <c r="D914" s="98" t="s">
        <v>80</v>
      </c>
      <c r="E914" s="98" t="s">
        <v>90</v>
      </c>
      <c r="F914" s="99">
        <v>4</v>
      </c>
      <c r="G914" s="100">
        <v>2562</v>
      </c>
      <c r="H914" s="100">
        <v>10248</v>
      </c>
      <c r="I914" s="100"/>
      <c r="J914" s="101" t="s">
        <v>1839</v>
      </c>
    </row>
    <row r="915" spans="1:10" x14ac:dyDescent="0.3">
      <c r="A915" s="96" t="s">
        <v>989</v>
      </c>
      <c r="B915" s="89" t="s">
        <v>91</v>
      </c>
      <c r="C915" s="97" t="s">
        <v>92</v>
      </c>
      <c r="D915" s="98" t="s">
        <v>80</v>
      </c>
      <c r="E915" s="98" t="s">
        <v>90</v>
      </c>
      <c r="F915" s="99">
        <v>1</v>
      </c>
      <c r="G915" s="100">
        <v>1897</v>
      </c>
      <c r="H915" s="100">
        <v>1897</v>
      </c>
      <c r="I915" s="100"/>
      <c r="J915" s="101" t="s">
        <v>1692</v>
      </c>
    </row>
    <row r="916" spans="1:10" x14ac:dyDescent="0.3">
      <c r="A916" s="96" t="s">
        <v>989</v>
      </c>
      <c r="B916" s="89" t="s">
        <v>961</v>
      </c>
      <c r="C916" s="97" t="s">
        <v>962</v>
      </c>
      <c r="D916" s="98" t="s">
        <v>80</v>
      </c>
      <c r="E916" s="98" t="s">
        <v>90</v>
      </c>
      <c r="F916" s="99">
        <v>1</v>
      </c>
      <c r="G916" s="100">
        <v>20956</v>
      </c>
      <c r="H916" s="100">
        <v>20956</v>
      </c>
      <c r="I916" s="100"/>
      <c r="J916" s="101" t="s">
        <v>1965</v>
      </c>
    </row>
    <row r="917" spans="1:10" ht="26.4" x14ac:dyDescent="0.3">
      <c r="A917" s="90" t="s">
        <v>991</v>
      </c>
      <c r="B917" s="91" t="s">
        <v>74</v>
      </c>
      <c r="C917" s="92" t="s">
        <v>992</v>
      </c>
      <c r="D917" s="93" t="s">
        <v>131</v>
      </c>
      <c r="E917" s="93" t="s">
        <v>90</v>
      </c>
      <c r="F917" s="94"/>
      <c r="G917" s="95"/>
      <c r="H917" s="95"/>
      <c r="I917" s="95">
        <v>85731</v>
      </c>
      <c r="J917" s="89"/>
    </row>
    <row r="918" spans="1:10" x14ac:dyDescent="0.3">
      <c r="A918" s="96" t="s">
        <v>991</v>
      </c>
      <c r="B918" s="89" t="s">
        <v>629</v>
      </c>
      <c r="C918" s="97" t="s">
        <v>630</v>
      </c>
      <c r="D918" s="98" t="s">
        <v>85</v>
      </c>
      <c r="E918" s="98" t="s">
        <v>86</v>
      </c>
      <c r="F918" s="99">
        <v>0.6</v>
      </c>
      <c r="G918" s="100">
        <v>75325</v>
      </c>
      <c r="H918" s="100">
        <v>45195</v>
      </c>
      <c r="I918" s="100"/>
      <c r="J918" s="101" t="s">
        <v>1831</v>
      </c>
    </row>
    <row r="919" spans="1:10" x14ac:dyDescent="0.3">
      <c r="A919" s="96" t="s">
        <v>991</v>
      </c>
      <c r="B919" s="89" t="s">
        <v>150</v>
      </c>
      <c r="C919" s="97" t="s">
        <v>151</v>
      </c>
      <c r="D919" s="98" t="s">
        <v>99</v>
      </c>
      <c r="E919" s="98" t="s">
        <v>100</v>
      </c>
      <c r="F919" s="99">
        <v>0.03</v>
      </c>
      <c r="G919" s="100">
        <v>187426</v>
      </c>
      <c r="H919" s="100">
        <v>5623</v>
      </c>
      <c r="I919" s="100"/>
      <c r="J919" s="101" t="s">
        <v>1705</v>
      </c>
    </row>
    <row r="920" spans="1:10" x14ac:dyDescent="0.3">
      <c r="A920" s="96" t="s">
        <v>991</v>
      </c>
      <c r="B920" s="89" t="s">
        <v>87</v>
      </c>
      <c r="C920" s="97" t="s">
        <v>88</v>
      </c>
      <c r="D920" s="98" t="s">
        <v>89</v>
      </c>
      <c r="E920" s="98" t="s">
        <v>90</v>
      </c>
      <c r="F920" s="99">
        <v>0.5</v>
      </c>
      <c r="G920" s="100">
        <v>3623</v>
      </c>
      <c r="H920" s="100">
        <v>1812</v>
      </c>
      <c r="I920" s="100"/>
      <c r="J920" s="101" t="s">
        <v>1691</v>
      </c>
    </row>
    <row r="921" spans="1:10" x14ac:dyDescent="0.3">
      <c r="A921" s="96" t="s">
        <v>991</v>
      </c>
      <c r="B921" s="89" t="s">
        <v>685</v>
      </c>
      <c r="C921" s="97" t="s">
        <v>686</v>
      </c>
      <c r="D921" s="98" t="s">
        <v>80</v>
      </c>
      <c r="E921" s="98" t="s">
        <v>90</v>
      </c>
      <c r="F921" s="99">
        <v>4</v>
      </c>
      <c r="G921" s="100">
        <v>2562</v>
      </c>
      <c r="H921" s="100">
        <v>10248</v>
      </c>
      <c r="I921" s="100"/>
      <c r="J921" s="101" t="s">
        <v>1839</v>
      </c>
    </row>
    <row r="922" spans="1:10" x14ac:dyDescent="0.3">
      <c r="A922" s="96" t="s">
        <v>991</v>
      </c>
      <c r="B922" s="89" t="s">
        <v>91</v>
      </c>
      <c r="C922" s="97" t="s">
        <v>92</v>
      </c>
      <c r="D922" s="98" t="s">
        <v>80</v>
      </c>
      <c r="E922" s="98" t="s">
        <v>90</v>
      </c>
      <c r="F922" s="99">
        <v>1</v>
      </c>
      <c r="G922" s="100">
        <v>1897</v>
      </c>
      <c r="H922" s="100">
        <v>1897</v>
      </c>
      <c r="I922" s="100"/>
      <c r="J922" s="101" t="s">
        <v>1692</v>
      </c>
    </row>
    <row r="923" spans="1:10" x14ac:dyDescent="0.3">
      <c r="A923" s="96" t="s">
        <v>991</v>
      </c>
      <c r="B923" s="89" t="s">
        <v>961</v>
      </c>
      <c r="C923" s="97" t="s">
        <v>962</v>
      </c>
      <c r="D923" s="98" t="s">
        <v>80</v>
      </c>
      <c r="E923" s="98" t="s">
        <v>90</v>
      </c>
      <c r="F923" s="99">
        <v>1</v>
      </c>
      <c r="G923" s="100">
        <v>20956</v>
      </c>
      <c r="H923" s="100">
        <v>20956</v>
      </c>
      <c r="I923" s="100"/>
      <c r="J923" s="101" t="s">
        <v>1965</v>
      </c>
    </row>
    <row r="924" spans="1:10" x14ac:dyDescent="0.3">
      <c r="A924" s="96" t="s">
        <v>975</v>
      </c>
      <c r="B924" s="89" t="s">
        <v>91</v>
      </c>
      <c r="C924" s="97" t="s">
        <v>92</v>
      </c>
      <c r="D924" s="98" t="s">
        <v>80</v>
      </c>
      <c r="E924" s="98" t="s">
        <v>90</v>
      </c>
      <c r="F924" s="99">
        <v>1</v>
      </c>
      <c r="G924" s="100">
        <v>1897</v>
      </c>
      <c r="H924" s="100">
        <v>1897</v>
      </c>
      <c r="I924" s="100"/>
      <c r="J924" s="101" t="s">
        <v>1692</v>
      </c>
    </row>
    <row r="925" spans="1:10" x14ac:dyDescent="0.3">
      <c r="A925" s="96" t="s">
        <v>975</v>
      </c>
      <c r="B925" s="89" t="s">
        <v>91</v>
      </c>
      <c r="C925" s="97" t="s">
        <v>92</v>
      </c>
      <c r="D925" s="98" t="s">
        <v>80</v>
      </c>
      <c r="E925" s="98" t="s">
        <v>90</v>
      </c>
      <c r="F925" s="99">
        <v>1</v>
      </c>
      <c r="G925" s="100">
        <v>1897</v>
      </c>
      <c r="H925" s="100">
        <v>1897</v>
      </c>
      <c r="I925" s="100"/>
      <c r="J925" s="101" t="s">
        <v>1692</v>
      </c>
    </row>
    <row r="926" spans="1:10" x14ac:dyDescent="0.3">
      <c r="A926" s="96" t="s">
        <v>975</v>
      </c>
      <c r="B926" s="89" t="s">
        <v>91</v>
      </c>
      <c r="C926" s="97" t="s">
        <v>92</v>
      </c>
      <c r="D926" s="98" t="s">
        <v>80</v>
      </c>
      <c r="E926" s="98" t="s">
        <v>90</v>
      </c>
      <c r="F926" s="99">
        <v>1</v>
      </c>
      <c r="G926" s="100">
        <v>1897</v>
      </c>
      <c r="H926" s="100">
        <v>1897</v>
      </c>
      <c r="I926" s="100"/>
      <c r="J926" s="101" t="s">
        <v>1692</v>
      </c>
    </row>
    <row r="927" spans="1:10" ht="26.4" x14ac:dyDescent="0.3">
      <c r="A927" s="90" t="s">
        <v>993</v>
      </c>
      <c r="B927" s="91" t="s">
        <v>74</v>
      </c>
      <c r="C927" s="92" t="s">
        <v>994</v>
      </c>
      <c r="D927" s="93" t="s">
        <v>131</v>
      </c>
      <c r="E927" s="93" t="s">
        <v>90</v>
      </c>
      <c r="F927" s="94"/>
      <c r="G927" s="95"/>
      <c r="H927" s="95"/>
      <c r="I927" s="95">
        <v>171832</v>
      </c>
      <c r="J927" s="101"/>
    </row>
    <row r="928" spans="1:10" x14ac:dyDescent="0.3">
      <c r="A928" s="96" t="s">
        <v>993</v>
      </c>
      <c r="B928" s="89" t="s">
        <v>629</v>
      </c>
      <c r="C928" s="97" t="s">
        <v>630</v>
      </c>
      <c r="D928" s="98" t="s">
        <v>85</v>
      </c>
      <c r="E928" s="98" t="s">
        <v>86</v>
      </c>
      <c r="F928" s="99">
        <v>0.6</v>
      </c>
      <c r="G928" s="100">
        <v>75325</v>
      </c>
      <c r="H928" s="100">
        <v>45195</v>
      </c>
      <c r="I928" s="100"/>
      <c r="J928" s="101" t="s">
        <v>1831</v>
      </c>
    </row>
    <row r="929" spans="1:10" x14ac:dyDescent="0.3">
      <c r="A929" s="96" t="s">
        <v>993</v>
      </c>
      <c r="B929" s="89" t="s">
        <v>150</v>
      </c>
      <c r="C929" s="97" t="s">
        <v>151</v>
      </c>
      <c r="D929" s="98" t="s">
        <v>99</v>
      </c>
      <c r="E929" s="98" t="s">
        <v>100</v>
      </c>
      <c r="F929" s="99">
        <v>2.12E-2</v>
      </c>
      <c r="G929" s="100">
        <v>187426</v>
      </c>
      <c r="H929" s="100">
        <v>3973</v>
      </c>
      <c r="I929" s="100"/>
      <c r="J929" s="101" t="s">
        <v>1705</v>
      </c>
    </row>
    <row r="930" spans="1:10" x14ac:dyDescent="0.3">
      <c r="A930" s="96" t="s">
        <v>993</v>
      </c>
      <c r="B930" s="89" t="s">
        <v>87</v>
      </c>
      <c r="C930" s="97" t="s">
        <v>88</v>
      </c>
      <c r="D930" s="98" t="s">
        <v>89</v>
      </c>
      <c r="E930" s="98" t="s">
        <v>90</v>
      </c>
      <c r="F930" s="99">
        <v>0.5</v>
      </c>
      <c r="G930" s="100">
        <v>3623</v>
      </c>
      <c r="H930" s="100">
        <v>1812</v>
      </c>
      <c r="I930" s="100"/>
      <c r="J930" s="101" t="s">
        <v>1691</v>
      </c>
    </row>
    <row r="931" spans="1:10" x14ac:dyDescent="0.3">
      <c r="A931" s="96" t="s">
        <v>993</v>
      </c>
      <c r="B931" s="89" t="s">
        <v>685</v>
      </c>
      <c r="C931" s="97" t="s">
        <v>686</v>
      </c>
      <c r="D931" s="98" t="s">
        <v>80</v>
      </c>
      <c r="E931" s="98" t="s">
        <v>90</v>
      </c>
      <c r="F931" s="99">
        <v>0.5</v>
      </c>
      <c r="G931" s="100">
        <v>2562</v>
      </c>
      <c r="H931" s="100">
        <v>1281</v>
      </c>
      <c r="I931" s="100"/>
      <c r="J931" s="101" t="s">
        <v>1839</v>
      </c>
    </row>
    <row r="932" spans="1:10" x14ac:dyDescent="0.3">
      <c r="A932" s="96" t="s">
        <v>993</v>
      </c>
      <c r="B932" s="89" t="s">
        <v>695</v>
      </c>
      <c r="C932" s="97" t="s">
        <v>696</v>
      </c>
      <c r="D932" s="98" t="s">
        <v>80</v>
      </c>
      <c r="E932" s="98" t="s">
        <v>521</v>
      </c>
      <c r="F932" s="99">
        <v>0.2</v>
      </c>
      <c r="G932" s="100">
        <v>5939</v>
      </c>
      <c r="H932" s="100">
        <v>1188</v>
      </c>
      <c r="I932" s="100"/>
      <c r="J932" s="101" t="s">
        <v>1963</v>
      </c>
    </row>
    <row r="933" spans="1:10" ht="26.4" x14ac:dyDescent="0.3">
      <c r="A933" s="96" t="s">
        <v>993</v>
      </c>
      <c r="B933" s="89" t="s">
        <v>715</v>
      </c>
      <c r="C933" s="97" t="s">
        <v>716</v>
      </c>
      <c r="D933" s="98" t="s">
        <v>80</v>
      </c>
      <c r="E933" s="98" t="s">
        <v>90</v>
      </c>
      <c r="F933" s="99">
        <v>1</v>
      </c>
      <c r="G933" s="100">
        <v>116107</v>
      </c>
      <c r="H933" s="100">
        <v>116107</v>
      </c>
      <c r="I933" s="100"/>
      <c r="J933" s="101" t="s">
        <v>1966</v>
      </c>
    </row>
    <row r="934" spans="1:10" x14ac:dyDescent="0.3">
      <c r="A934" s="96" t="s">
        <v>993</v>
      </c>
      <c r="B934" s="89" t="s">
        <v>91</v>
      </c>
      <c r="C934" s="97" t="s">
        <v>92</v>
      </c>
      <c r="D934" s="98" t="s">
        <v>80</v>
      </c>
      <c r="E934" s="98" t="s">
        <v>90</v>
      </c>
      <c r="F934" s="99">
        <v>1.2</v>
      </c>
      <c r="G934" s="100">
        <v>1897</v>
      </c>
      <c r="H934" s="100">
        <v>2276</v>
      </c>
      <c r="I934" s="100"/>
      <c r="J934" s="101" t="s">
        <v>1692</v>
      </c>
    </row>
    <row r="935" spans="1:10" ht="26.4" x14ac:dyDescent="0.3">
      <c r="A935" s="90" t="s">
        <v>995</v>
      </c>
      <c r="B935" s="91" t="s">
        <v>74</v>
      </c>
      <c r="C935" s="92" t="s">
        <v>996</v>
      </c>
      <c r="D935" s="93" t="s">
        <v>131</v>
      </c>
      <c r="E935" s="93" t="s">
        <v>132</v>
      </c>
      <c r="F935" s="94"/>
      <c r="G935" s="95"/>
      <c r="H935" s="95"/>
      <c r="I935" s="95">
        <v>36948</v>
      </c>
      <c r="J935" s="89"/>
    </row>
    <row r="936" spans="1:10" x14ac:dyDescent="0.3">
      <c r="A936" s="96" t="s">
        <v>995</v>
      </c>
      <c r="B936" s="89" t="s">
        <v>118</v>
      </c>
      <c r="C936" s="97" t="s">
        <v>119</v>
      </c>
      <c r="D936" s="98" t="s">
        <v>76</v>
      </c>
      <c r="E936" s="98" t="s">
        <v>93</v>
      </c>
      <c r="F936" s="99">
        <v>0.03</v>
      </c>
      <c r="G936" s="100">
        <v>531559</v>
      </c>
      <c r="H936" s="100">
        <v>15947</v>
      </c>
      <c r="I936" s="100"/>
      <c r="J936" s="89"/>
    </row>
    <row r="937" spans="1:10" x14ac:dyDescent="0.3">
      <c r="A937" s="96" t="s">
        <v>995</v>
      </c>
      <c r="B937" s="89" t="s">
        <v>83</v>
      </c>
      <c r="C937" s="97" t="s">
        <v>84</v>
      </c>
      <c r="D937" s="98" t="s">
        <v>85</v>
      </c>
      <c r="E937" s="98" t="s">
        <v>86</v>
      </c>
      <c r="F937" s="99">
        <v>0.49</v>
      </c>
      <c r="G937" s="100">
        <v>37863</v>
      </c>
      <c r="H937" s="100">
        <v>18553</v>
      </c>
      <c r="I937" s="100"/>
      <c r="J937" s="101" t="s">
        <v>1687</v>
      </c>
    </row>
    <row r="938" spans="1:10" x14ac:dyDescent="0.3">
      <c r="A938" s="96" t="s">
        <v>995</v>
      </c>
      <c r="B938" s="89" t="s">
        <v>150</v>
      </c>
      <c r="C938" s="97" t="s">
        <v>151</v>
      </c>
      <c r="D938" s="98" t="s">
        <v>99</v>
      </c>
      <c r="E938" s="98" t="s">
        <v>100</v>
      </c>
      <c r="F938" s="99">
        <v>2E-3</v>
      </c>
      <c r="G938" s="100">
        <v>187426</v>
      </c>
      <c r="H938" s="100">
        <v>375</v>
      </c>
      <c r="I938" s="100"/>
      <c r="J938" s="101" t="s">
        <v>1705</v>
      </c>
    </row>
    <row r="939" spans="1:10" x14ac:dyDescent="0.3">
      <c r="A939" s="96" t="s">
        <v>995</v>
      </c>
      <c r="B939" s="89" t="s">
        <v>87</v>
      </c>
      <c r="C939" s="97" t="s">
        <v>88</v>
      </c>
      <c r="D939" s="98" t="s">
        <v>89</v>
      </c>
      <c r="E939" s="98" t="s">
        <v>90</v>
      </c>
      <c r="F939" s="99">
        <v>0.3</v>
      </c>
      <c r="G939" s="100">
        <v>3623</v>
      </c>
      <c r="H939" s="100">
        <v>1087</v>
      </c>
      <c r="I939" s="100"/>
      <c r="J939" s="101" t="s">
        <v>1691</v>
      </c>
    </row>
    <row r="940" spans="1:10" x14ac:dyDescent="0.3">
      <c r="A940" s="96" t="s">
        <v>995</v>
      </c>
      <c r="B940" s="89" t="s">
        <v>91</v>
      </c>
      <c r="C940" s="97" t="s">
        <v>92</v>
      </c>
      <c r="D940" s="98" t="s">
        <v>80</v>
      </c>
      <c r="E940" s="98" t="s">
        <v>90</v>
      </c>
      <c r="F940" s="99">
        <v>0.52</v>
      </c>
      <c r="G940" s="100">
        <v>1897</v>
      </c>
      <c r="H940" s="100">
        <v>986</v>
      </c>
      <c r="I940" s="100"/>
      <c r="J940" s="101" t="s">
        <v>1692</v>
      </c>
    </row>
    <row r="941" spans="1:10" ht="39.6" x14ac:dyDescent="0.3">
      <c r="A941" s="90" t="s">
        <v>997</v>
      </c>
      <c r="B941" s="91" t="s">
        <v>74</v>
      </c>
      <c r="C941" s="92" t="s">
        <v>998</v>
      </c>
      <c r="D941" s="93" t="s">
        <v>131</v>
      </c>
      <c r="E941" s="93" t="s">
        <v>132</v>
      </c>
      <c r="F941" s="94"/>
      <c r="G941" s="95"/>
      <c r="H941" s="95"/>
      <c r="I941" s="95">
        <v>49729</v>
      </c>
      <c r="J941" s="89"/>
    </row>
    <row r="942" spans="1:10" x14ac:dyDescent="0.3">
      <c r="A942" s="96" t="s">
        <v>997</v>
      </c>
      <c r="B942" s="89" t="s">
        <v>122</v>
      </c>
      <c r="C942" s="97" t="s">
        <v>123</v>
      </c>
      <c r="D942" s="98" t="s">
        <v>76</v>
      </c>
      <c r="E942" s="98" t="s">
        <v>93</v>
      </c>
      <c r="F942" s="99">
        <v>0.03</v>
      </c>
      <c r="G942" s="100">
        <v>688743</v>
      </c>
      <c r="H942" s="100">
        <v>20662</v>
      </c>
      <c r="I942" s="100"/>
      <c r="J942" s="89"/>
    </row>
    <row r="943" spans="1:10" x14ac:dyDescent="0.3">
      <c r="A943" s="96" t="s">
        <v>997</v>
      </c>
      <c r="B943" s="89" t="s">
        <v>83</v>
      </c>
      <c r="C943" s="97" t="s">
        <v>84</v>
      </c>
      <c r="D943" s="98" t="s">
        <v>85</v>
      </c>
      <c r="E943" s="98" t="s">
        <v>86</v>
      </c>
      <c r="F943" s="99">
        <v>0.6</v>
      </c>
      <c r="G943" s="100">
        <v>37863</v>
      </c>
      <c r="H943" s="100">
        <v>22718</v>
      </c>
      <c r="I943" s="100"/>
      <c r="J943" s="101" t="s">
        <v>1687</v>
      </c>
    </row>
    <row r="944" spans="1:10" ht="26.4" x14ac:dyDescent="0.3">
      <c r="A944" s="96" t="s">
        <v>997</v>
      </c>
      <c r="B944" s="89" t="s">
        <v>330</v>
      </c>
      <c r="C944" s="97" t="s">
        <v>331</v>
      </c>
      <c r="D944" s="98" t="s">
        <v>99</v>
      </c>
      <c r="E944" s="98" t="s">
        <v>332</v>
      </c>
      <c r="F944" s="99">
        <v>0.2</v>
      </c>
      <c r="G944" s="100">
        <v>17302</v>
      </c>
      <c r="H944" s="100">
        <v>3460</v>
      </c>
      <c r="I944" s="100"/>
      <c r="J944" s="101" t="s">
        <v>1742</v>
      </c>
    </row>
    <row r="945" spans="1:10" x14ac:dyDescent="0.3">
      <c r="A945" s="96" t="s">
        <v>997</v>
      </c>
      <c r="B945" s="89" t="s">
        <v>150</v>
      </c>
      <c r="C945" s="97" t="s">
        <v>151</v>
      </c>
      <c r="D945" s="98" t="s">
        <v>99</v>
      </c>
      <c r="E945" s="98" t="s">
        <v>100</v>
      </c>
      <c r="F945" s="99">
        <v>3.0000000000000001E-3</v>
      </c>
      <c r="G945" s="100">
        <v>187426</v>
      </c>
      <c r="H945" s="100">
        <v>562</v>
      </c>
      <c r="I945" s="100"/>
      <c r="J945" s="101" t="s">
        <v>1705</v>
      </c>
    </row>
    <row r="946" spans="1:10" x14ac:dyDescent="0.3">
      <c r="A946" s="96" t="s">
        <v>997</v>
      </c>
      <c r="B946" s="89" t="s">
        <v>87</v>
      </c>
      <c r="C946" s="97" t="s">
        <v>88</v>
      </c>
      <c r="D946" s="98" t="s">
        <v>89</v>
      </c>
      <c r="E946" s="98" t="s">
        <v>90</v>
      </c>
      <c r="F946" s="99">
        <v>0.37</v>
      </c>
      <c r="G946" s="100">
        <v>3623</v>
      </c>
      <c r="H946" s="100">
        <v>1341</v>
      </c>
      <c r="I946" s="100"/>
      <c r="J946" s="101" t="s">
        <v>1691</v>
      </c>
    </row>
    <row r="947" spans="1:10" x14ac:dyDescent="0.3">
      <c r="A947" s="96" t="s">
        <v>997</v>
      </c>
      <c r="B947" s="89" t="s">
        <v>91</v>
      </c>
      <c r="C947" s="97" t="s">
        <v>92</v>
      </c>
      <c r="D947" s="98" t="s">
        <v>80</v>
      </c>
      <c r="E947" s="98" t="s">
        <v>90</v>
      </c>
      <c r="F947" s="99">
        <v>0.52</v>
      </c>
      <c r="G947" s="100">
        <v>1897</v>
      </c>
      <c r="H947" s="100">
        <v>986</v>
      </c>
      <c r="I947" s="100"/>
      <c r="J947" s="101" t="s">
        <v>1692</v>
      </c>
    </row>
    <row r="948" spans="1:10" ht="39.6" x14ac:dyDescent="0.3">
      <c r="A948" s="90" t="s">
        <v>1005</v>
      </c>
      <c r="B948" s="91" t="s">
        <v>74</v>
      </c>
      <c r="C948" s="92" t="s">
        <v>1006</v>
      </c>
      <c r="D948" s="93" t="s">
        <v>131</v>
      </c>
      <c r="E948" s="93" t="s">
        <v>168</v>
      </c>
      <c r="F948" s="94"/>
      <c r="G948" s="95"/>
      <c r="H948" s="95"/>
      <c r="I948" s="95">
        <v>29590</v>
      </c>
      <c r="J948" s="89"/>
    </row>
    <row r="949" spans="1:10" x14ac:dyDescent="0.3">
      <c r="A949" s="96" t="s">
        <v>1005</v>
      </c>
      <c r="B949" s="89" t="s">
        <v>483</v>
      </c>
      <c r="C949" s="97" t="s">
        <v>484</v>
      </c>
      <c r="D949" s="98" t="s">
        <v>85</v>
      </c>
      <c r="E949" s="98" t="s">
        <v>86</v>
      </c>
      <c r="F949" s="99">
        <v>0.16</v>
      </c>
      <c r="G949" s="100">
        <v>57752</v>
      </c>
      <c r="H949" s="100">
        <v>9240</v>
      </c>
      <c r="I949" s="100"/>
      <c r="J949" s="101" t="s">
        <v>1967</v>
      </c>
    </row>
    <row r="950" spans="1:10" x14ac:dyDescent="0.3">
      <c r="A950" s="96" t="s">
        <v>1005</v>
      </c>
      <c r="B950" s="89" t="s">
        <v>150</v>
      </c>
      <c r="C950" s="97" t="s">
        <v>151</v>
      </c>
      <c r="D950" s="98" t="s">
        <v>99</v>
      </c>
      <c r="E950" s="98" t="s">
        <v>100</v>
      </c>
      <c r="F950" s="99">
        <v>1.6999999999999999E-3</v>
      </c>
      <c r="G950" s="100">
        <v>187426</v>
      </c>
      <c r="H950" s="100">
        <v>319</v>
      </c>
      <c r="I950" s="100"/>
      <c r="J950" s="101" t="s">
        <v>1705</v>
      </c>
    </row>
    <row r="951" spans="1:10" x14ac:dyDescent="0.3">
      <c r="A951" s="96" t="s">
        <v>1005</v>
      </c>
      <c r="B951" s="89" t="s">
        <v>87</v>
      </c>
      <c r="C951" s="97" t="s">
        <v>88</v>
      </c>
      <c r="D951" s="98" t="s">
        <v>89</v>
      </c>
      <c r="E951" s="98" t="s">
        <v>90</v>
      </c>
      <c r="F951" s="99">
        <v>0.08</v>
      </c>
      <c r="G951" s="100">
        <v>3623</v>
      </c>
      <c r="H951" s="100">
        <v>290</v>
      </c>
      <c r="I951" s="100"/>
      <c r="J951" s="101" t="s">
        <v>1691</v>
      </c>
    </row>
    <row r="952" spans="1:10" x14ac:dyDescent="0.3">
      <c r="A952" s="96" t="s">
        <v>1005</v>
      </c>
      <c r="B952" s="89" t="s">
        <v>501</v>
      </c>
      <c r="C952" s="97" t="s">
        <v>502</v>
      </c>
      <c r="D952" s="98" t="s">
        <v>80</v>
      </c>
      <c r="E952" s="98" t="s">
        <v>90</v>
      </c>
      <c r="F952" s="99">
        <v>8.0000000000000002E-3</v>
      </c>
      <c r="G952" s="100">
        <v>35039</v>
      </c>
      <c r="H952" s="100">
        <v>280</v>
      </c>
      <c r="I952" s="100"/>
      <c r="J952" s="101" t="s">
        <v>1968</v>
      </c>
    </row>
    <row r="953" spans="1:10" ht="26.4" x14ac:dyDescent="0.3">
      <c r="A953" s="96" t="s">
        <v>1005</v>
      </c>
      <c r="B953" s="89" t="s">
        <v>156</v>
      </c>
      <c r="C953" s="97" t="s">
        <v>157</v>
      </c>
      <c r="D953" s="98" t="s">
        <v>80</v>
      </c>
      <c r="E953" s="98" t="s">
        <v>103</v>
      </c>
      <c r="F953" s="99">
        <v>1.4999999999999999E-2</v>
      </c>
      <c r="G953" s="100">
        <v>126880</v>
      </c>
      <c r="H953" s="100">
        <v>1903</v>
      </c>
      <c r="I953" s="100"/>
      <c r="J953" s="101" t="s">
        <v>1751</v>
      </c>
    </row>
    <row r="954" spans="1:10" x14ac:dyDescent="0.3">
      <c r="A954" s="96" t="s">
        <v>1005</v>
      </c>
      <c r="B954" s="89" t="s">
        <v>91</v>
      </c>
      <c r="C954" s="97" t="s">
        <v>92</v>
      </c>
      <c r="D954" s="98" t="s">
        <v>80</v>
      </c>
      <c r="E954" s="98" t="s">
        <v>90</v>
      </c>
      <c r="F954" s="99">
        <v>0.372</v>
      </c>
      <c r="G954" s="100">
        <v>1897</v>
      </c>
      <c r="H954" s="100">
        <v>706</v>
      </c>
      <c r="I954" s="100"/>
      <c r="J954" s="101" t="s">
        <v>1692</v>
      </c>
    </row>
    <row r="955" spans="1:10" ht="26.4" x14ac:dyDescent="0.3">
      <c r="A955" s="96" t="s">
        <v>1005</v>
      </c>
      <c r="B955" s="89" t="s">
        <v>1007</v>
      </c>
      <c r="C955" s="97" t="s">
        <v>1008</v>
      </c>
      <c r="D955" s="98" t="s">
        <v>80</v>
      </c>
      <c r="E955" s="98" t="s">
        <v>267</v>
      </c>
      <c r="F955" s="99">
        <v>0.10416666666666667</v>
      </c>
      <c r="G955" s="100">
        <v>121482</v>
      </c>
      <c r="H955" s="100">
        <v>12654</v>
      </c>
      <c r="I955" s="100"/>
      <c r="J955" s="101" t="s">
        <v>1969</v>
      </c>
    </row>
    <row r="956" spans="1:10" x14ac:dyDescent="0.3">
      <c r="A956" s="96" t="s">
        <v>1005</v>
      </c>
      <c r="B956" s="89" t="s">
        <v>1009</v>
      </c>
      <c r="C956" s="97" t="s">
        <v>1010</v>
      </c>
      <c r="D956" s="98" t="s">
        <v>80</v>
      </c>
      <c r="E956" s="98" t="s">
        <v>90</v>
      </c>
      <c r="F956" s="99">
        <v>3</v>
      </c>
      <c r="G956" s="100">
        <v>413</v>
      </c>
      <c r="H956" s="100">
        <v>1239</v>
      </c>
      <c r="I956" s="100"/>
      <c r="J956" s="101" t="s">
        <v>1970</v>
      </c>
    </row>
    <row r="957" spans="1:10" x14ac:dyDescent="0.3">
      <c r="A957" s="96" t="s">
        <v>1005</v>
      </c>
      <c r="B957" s="89" t="s">
        <v>551</v>
      </c>
      <c r="C957" s="97" t="s">
        <v>552</v>
      </c>
      <c r="D957" s="98" t="s">
        <v>80</v>
      </c>
      <c r="E957" s="98" t="s">
        <v>126</v>
      </c>
      <c r="F957" s="99">
        <v>0.05</v>
      </c>
      <c r="G957" s="100">
        <v>59176</v>
      </c>
      <c r="H957" s="100">
        <v>2959</v>
      </c>
      <c r="I957" s="100"/>
      <c r="J957" s="101" t="s">
        <v>1971</v>
      </c>
    </row>
    <row r="958" spans="1:10" ht="39.6" x14ac:dyDescent="0.3">
      <c r="A958" s="90" t="s">
        <v>1013</v>
      </c>
      <c r="B958" s="91" t="s">
        <v>74</v>
      </c>
      <c r="C958" s="92" t="s">
        <v>1014</v>
      </c>
      <c r="D958" s="93" t="s">
        <v>131</v>
      </c>
      <c r="E958" s="93" t="s">
        <v>132</v>
      </c>
      <c r="F958" s="94"/>
      <c r="G958" s="95"/>
      <c r="H958" s="95"/>
      <c r="I958" s="95">
        <v>80014</v>
      </c>
      <c r="J958" s="89"/>
    </row>
    <row r="959" spans="1:10" x14ac:dyDescent="0.3">
      <c r="A959" s="96" t="s">
        <v>1013</v>
      </c>
      <c r="B959" s="89" t="s">
        <v>127</v>
      </c>
      <c r="C959" s="97" t="s">
        <v>128</v>
      </c>
      <c r="D959" s="98" t="s">
        <v>85</v>
      </c>
      <c r="E959" s="98" t="s">
        <v>86</v>
      </c>
      <c r="F959" s="99">
        <v>0.4</v>
      </c>
      <c r="G959" s="100">
        <v>52425</v>
      </c>
      <c r="H959" s="100">
        <v>20970</v>
      </c>
      <c r="I959" s="100"/>
      <c r="J959" s="101" t="s">
        <v>1770</v>
      </c>
    </row>
    <row r="960" spans="1:10" ht="26.4" x14ac:dyDescent="0.3">
      <c r="A960" s="96" t="s">
        <v>1013</v>
      </c>
      <c r="B960" s="89" t="s">
        <v>330</v>
      </c>
      <c r="C960" s="97" t="s">
        <v>331</v>
      </c>
      <c r="D960" s="98" t="s">
        <v>99</v>
      </c>
      <c r="E960" s="98" t="s">
        <v>332</v>
      </c>
      <c r="F960" s="99">
        <v>0.1</v>
      </c>
      <c r="G960" s="100">
        <v>17302</v>
      </c>
      <c r="H960" s="100">
        <v>1730</v>
      </c>
      <c r="I960" s="100"/>
      <c r="J960" s="101" t="s">
        <v>1742</v>
      </c>
    </row>
    <row r="961" spans="1:10" x14ac:dyDescent="0.3">
      <c r="A961" s="96" t="s">
        <v>1013</v>
      </c>
      <c r="B961" s="89" t="s">
        <v>150</v>
      </c>
      <c r="C961" s="97" t="s">
        <v>151</v>
      </c>
      <c r="D961" s="98" t="s">
        <v>99</v>
      </c>
      <c r="E961" s="98" t="s">
        <v>100</v>
      </c>
      <c r="F961" s="99">
        <v>0.05</v>
      </c>
      <c r="G961" s="100">
        <v>187426</v>
      </c>
      <c r="H961" s="100">
        <v>9371</v>
      </c>
      <c r="I961" s="100"/>
      <c r="J961" s="101" t="s">
        <v>1705</v>
      </c>
    </row>
    <row r="962" spans="1:10" x14ac:dyDescent="0.3">
      <c r="A962" s="96" t="s">
        <v>1013</v>
      </c>
      <c r="B962" s="89" t="s">
        <v>400</v>
      </c>
      <c r="C962" s="97" t="s">
        <v>401</v>
      </c>
      <c r="D962" s="98" t="s">
        <v>99</v>
      </c>
      <c r="E962" s="98" t="s">
        <v>100</v>
      </c>
      <c r="F962" s="99">
        <v>2.5000000000000001E-2</v>
      </c>
      <c r="G962" s="100">
        <v>86632</v>
      </c>
      <c r="H962" s="100">
        <v>2166</v>
      </c>
      <c r="I962" s="100"/>
      <c r="J962" s="101" t="s">
        <v>1972</v>
      </c>
    </row>
    <row r="963" spans="1:10" x14ac:dyDescent="0.3">
      <c r="A963" s="96" t="s">
        <v>1013</v>
      </c>
      <c r="B963" s="89" t="s">
        <v>87</v>
      </c>
      <c r="C963" s="97" t="s">
        <v>88</v>
      </c>
      <c r="D963" s="98" t="s">
        <v>89</v>
      </c>
      <c r="E963" s="98" t="s">
        <v>90</v>
      </c>
      <c r="F963" s="99">
        <v>0.3</v>
      </c>
      <c r="G963" s="100">
        <v>3623</v>
      </c>
      <c r="H963" s="100">
        <v>1087</v>
      </c>
      <c r="I963" s="100"/>
      <c r="J963" s="101" t="s">
        <v>1691</v>
      </c>
    </row>
    <row r="964" spans="1:10" x14ac:dyDescent="0.3">
      <c r="A964" s="96" t="s">
        <v>1013</v>
      </c>
      <c r="B964" s="89" t="s">
        <v>91</v>
      </c>
      <c r="C964" s="97" t="s">
        <v>92</v>
      </c>
      <c r="D964" s="98" t="s">
        <v>80</v>
      </c>
      <c r="E964" s="98" t="s">
        <v>90</v>
      </c>
      <c r="F964" s="99">
        <v>0.372</v>
      </c>
      <c r="G964" s="100">
        <v>1897</v>
      </c>
      <c r="H964" s="100">
        <v>706</v>
      </c>
      <c r="I964" s="100"/>
      <c r="J964" s="101" t="s">
        <v>1692</v>
      </c>
    </row>
    <row r="965" spans="1:10" ht="26.4" x14ac:dyDescent="0.3">
      <c r="A965" s="96" t="s">
        <v>1013</v>
      </c>
      <c r="B965" s="89" t="s">
        <v>1015</v>
      </c>
      <c r="C965" s="97" t="s">
        <v>1016</v>
      </c>
      <c r="D965" s="98" t="s">
        <v>80</v>
      </c>
      <c r="E965" s="98" t="s">
        <v>267</v>
      </c>
      <c r="F965" s="99">
        <v>0.1</v>
      </c>
      <c r="G965" s="100">
        <v>382913</v>
      </c>
      <c r="H965" s="100">
        <v>38291</v>
      </c>
      <c r="I965" s="100"/>
      <c r="J965" s="101" t="s">
        <v>1973</v>
      </c>
    </row>
    <row r="966" spans="1:10" ht="26.4" x14ac:dyDescent="0.3">
      <c r="A966" s="96" t="s">
        <v>1013</v>
      </c>
      <c r="B966" s="89" t="s">
        <v>1017</v>
      </c>
      <c r="C966" s="97" t="s">
        <v>1018</v>
      </c>
      <c r="D966" s="98" t="s">
        <v>80</v>
      </c>
      <c r="E966" s="98" t="s">
        <v>267</v>
      </c>
      <c r="F966" s="99">
        <v>4</v>
      </c>
      <c r="G966" s="100">
        <v>1114</v>
      </c>
      <c r="H966" s="100">
        <v>4456</v>
      </c>
      <c r="I966" s="100"/>
      <c r="J966" s="101" t="s">
        <v>1974</v>
      </c>
    </row>
    <row r="967" spans="1:10" x14ac:dyDescent="0.3">
      <c r="A967" s="96" t="s">
        <v>1013</v>
      </c>
      <c r="B967" s="89" t="s">
        <v>210</v>
      </c>
      <c r="C967" s="97" t="s">
        <v>211</v>
      </c>
      <c r="D967" s="98" t="s">
        <v>80</v>
      </c>
      <c r="E967" s="98" t="s">
        <v>140</v>
      </c>
      <c r="F967" s="99">
        <v>0.1</v>
      </c>
      <c r="G967" s="100">
        <v>12369</v>
      </c>
      <c r="H967" s="100">
        <v>1237</v>
      </c>
      <c r="I967" s="100"/>
      <c r="J967" s="101" t="s">
        <v>1756</v>
      </c>
    </row>
    <row r="968" spans="1:10" ht="66" x14ac:dyDescent="0.3">
      <c r="A968" s="90" t="s">
        <v>1028</v>
      </c>
      <c r="B968" s="91" t="s">
        <v>74</v>
      </c>
      <c r="C968" s="92" t="s">
        <v>1029</v>
      </c>
      <c r="D968" s="93" t="s">
        <v>131</v>
      </c>
      <c r="E968" s="93" t="s">
        <v>132</v>
      </c>
      <c r="F968" s="94"/>
      <c r="G968" s="95"/>
      <c r="H968" s="95"/>
      <c r="I968" s="95">
        <v>95294</v>
      </c>
      <c r="J968" s="89"/>
    </row>
    <row r="969" spans="1:10" x14ac:dyDescent="0.3">
      <c r="A969" s="96" t="s">
        <v>1028</v>
      </c>
      <c r="B969" s="89" t="s">
        <v>513</v>
      </c>
      <c r="C969" s="97" t="s">
        <v>514</v>
      </c>
      <c r="D969" s="98" t="s">
        <v>85</v>
      </c>
      <c r="E969" s="98" t="s">
        <v>86</v>
      </c>
      <c r="F969" s="99">
        <v>0.62</v>
      </c>
      <c r="G969" s="100">
        <v>58718</v>
      </c>
      <c r="H969" s="100">
        <v>36405</v>
      </c>
      <c r="I969" s="100"/>
      <c r="J969" s="101" t="s">
        <v>1975</v>
      </c>
    </row>
    <row r="970" spans="1:10" ht="26.4" x14ac:dyDescent="0.3">
      <c r="A970" s="96" t="s">
        <v>1028</v>
      </c>
      <c r="B970" s="89" t="s">
        <v>330</v>
      </c>
      <c r="C970" s="97" t="s">
        <v>331</v>
      </c>
      <c r="D970" s="98" t="s">
        <v>99</v>
      </c>
      <c r="E970" s="98" t="s">
        <v>332</v>
      </c>
      <c r="F970" s="99">
        <v>0.25</v>
      </c>
      <c r="G970" s="100">
        <v>17302</v>
      </c>
      <c r="H970" s="100">
        <v>4326</v>
      </c>
      <c r="I970" s="100"/>
      <c r="J970" s="101" t="s">
        <v>1742</v>
      </c>
    </row>
    <row r="971" spans="1:10" x14ac:dyDescent="0.3">
      <c r="A971" s="96" t="s">
        <v>1028</v>
      </c>
      <c r="B971" s="89" t="s">
        <v>150</v>
      </c>
      <c r="C971" s="97" t="s">
        <v>151</v>
      </c>
      <c r="D971" s="98" t="s">
        <v>99</v>
      </c>
      <c r="E971" s="98" t="s">
        <v>100</v>
      </c>
      <c r="F971" s="99">
        <v>8.0000000000000002E-3</v>
      </c>
      <c r="G971" s="100">
        <v>187426</v>
      </c>
      <c r="H971" s="100">
        <v>1499</v>
      </c>
      <c r="I971" s="100"/>
      <c r="J971" s="101" t="s">
        <v>1705</v>
      </c>
    </row>
    <row r="972" spans="1:10" ht="26.4" x14ac:dyDescent="0.3">
      <c r="A972" s="96" t="s">
        <v>1028</v>
      </c>
      <c r="B972" s="89" t="s">
        <v>515</v>
      </c>
      <c r="C972" s="97" t="s">
        <v>516</v>
      </c>
      <c r="D972" s="98" t="s">
        <v>80</v>
      </c>
      <c r="E972" s="98" t="s">
        <v>103</v>
      </c>
      <c r="F972" s="99">
        <v>0.04</v>
      </c>
      <c r="G972" s="100">
        <v>62296</v>
      </c>
      <c r="H972" s="100">
        <v>2492</v>
      </c>
      <c r="I972" s="100"/>
      <c r="J972" s="101" t="s">
        <v>1976</v>
      </c>
    </row>
    <row r="973" spans="1:10" ht="26.4" x14ac:dyDescent="0.3">
      <c r="A973" s="96" t="s">
        <v>1028</v>
      </c>
      <c r="B973" s="89" t="s">
        <v>517</v>
      </c>
      <c r="C973" s="97" t="s">
        <v>518</v>
      </c>
      <c r="D973" s="98" t="s">
        <v>80</v>
      </c>
      <c r="E973" s="98" t="s">
        <v>103</v>
      </c>
      <c r="F973" s="99">
        <v>0.08</v>
      </c>
      <c r="G973" s="100">
        <v>109097</v>
      </c>
      <c r="H973" s="100">
        <v>8728</v>
      </c>
      <c r="I973" s="100"/>
      <c r="J973" s="101" t="s">
        <v>1977</v>
      </c>
    </row>
    <row r="974" spans="1:10" x14ac:dyDescent="0.3">
      <c r="A974" s="96" t="s">
        <v>1028</v>
      </c>
      <c r="B974" s="89" t="s">
        <v>91</v>
      </c>
      <c r="C974" s="97" t="s">
        <v>92</v>
      </c>
      <c r="D974" s="98" t="s">
        <v>80</v>
      </c>
      <c r="E974" s="98" t="s">
        <v>90</v>
      </c>
      <c r="F974" s="99">
        <v>1.2</v>
      </c>
      <c r="G974" s="100">
        <v>1897</v>
      </c>
      <c r="H974" s="100">
        <v>2276</v>
      </c>
      <c r="I974" s="100"/>
      <c r="J974" s="101" t="s">
        <v>1692</v>
      </c>
    </row>
    <row r="975" spans="1:10" x14ac:dyDescent="0.3">
      <c r="A975" s="96" t="s">
        <v>1028</v>
      </c>
      <c r="B975" s="89" t="s">
        <v>531</v>
      </c>
      <c r="C975" s="97" t="s">
        <v>532</v>
      </c>
      <c r="D975" s="98" t="s">
        <v>80</v>
      </c>
      <c r="E975" s="98" t="s">
        <v>521</v>
      </c>
      <c r="F975" s="99">
        <v>1.1111111111111112E-2</v>
      </c>
      <c r="G975" s="100">
        <v>13416</v>
      </c>
      <c r="H975" s="100">
        <v>149</v>
      </c>
      <c r="I975" s="100"/>
      <c r="J975" s="101" t="s">
        <v>1978</v>
      </c>
    </row>
    <row r="976" spans="1:10" x14ac:dyDescent="0.3">
      <c r="A976" s="96" t="s">
        <v>1028</v>
      </c>
      <c r="B976" s="89" t="s">
        <v>522</v>
      </c>
      <c r="C976" s="97" t="s">
        <v>523</v>
      </c>
      <c r="D976" s="98" t="s">
        <v>80</v>
      </c>
      <c r="E976" s="98" t="s">
        <v>524</v>
      </c>
      <c r="F976" s="99">
        <v>5.3571428571428568E-2</v>
      </c>
      <c r="G976" s="100">
        <v>64376</v>
      </c>
      <c r="H976" s="100">
        <v>3449</v>
      </c>
      <c r="I976" s="100"/>
      <c r="J976" s="101" t="s">
        <v>1979</v>
      </c>
    </row>
    <row r="977" spans="1:10" x14ac:dyDescent="0.3">
      <c r="A977" s="96" t="s">
        <v>1028</v>
      </c>
      <c r="B977" s="89" t="s">
        <v>1022</v>
      </c>
      <c r="C977" s="97" t="s">
        <v>1023</v>
      </c>
      <c r="D977" s="98" t="s">
        <v>80</v>
      </c>
      <c r="E977" s="98" t="s">
        <v>90</v>
      </c>
      <c r="F977" s="99">
        <v>0.5</v>
      </c>
      <c r="G977" s="100">
        <v>3745</v>
      </c>
      <c r="H977" s="100">
        <v>1873</v>
      </c>
      <c r="I977" s="100"/>
      <c r="J977" s="101" t="s">
        <v>1980</v>
      </c>
    </row>
    <row r="978" spans="1:10" x14ac:dyDescent="0.3">
      <c r="A978" s="96" t="s">
        <v>1028</v>
      </c>
      <c r="B978" s="89" t="s">
        <v>525</v>
      </c>
      <c r="C978" s="97" t="s">
        <v>526</v>
      </c>
      <c r="D978" s="98" t="s">
        <v>80</v>
      </c>
      <c r="E978" s="98" t="s">
        <v>90</v>
      </c>
      <c r="F978" s="99">
        <v>1</v>
      </c>
      <c r="G978" s="100">
        <v>3796</v>
      </c>
      <c r="H978" s="100">
        <v>3796</v>
      </c>
      <c r="I978" s="100"/>
      <c r="J978" s="101" t="s">
        <v>1981</v>
      </c>
    </row>
    <row r="979" spans="1:10" x14ac:dyDescent="0.3">
      <c r="A979" s="96" t="s">
        <v>1028</v>
      </c>
      <c r="B979" s="89" t="s">
        <v>1024</v>
      </c>
      <c r="C979" s="97" t="s">
        <v>1025</v>
      </c>
      <c r="D979" s="98" t="s">
        <v>80</v>
      </c>
      <c r="E979" s="98" t="s">
        <v>90</v>
      </c>
      <c r="F979" s="99">
        <v>0.6</v>
      </c>
      <c r="G979" s="100">
        <v>2366</v>
      </c>
      <c r="H979" s="100">
        <v>1420</v>
      </c>
      <c r="I979" s="100"/>
      <c r="J979" s="101" t="s">
        <v>1982</v>
      </c>
    </row>
    <row r="980" spans="1:10" x14ac:dyDescent="0.3">
      <c r="A980" s="96" t="s">
        <v>1028</v>
      </c>
      <c r="B980" s="89" t="s">
        <v>533</v>
      </c>
      <c r="C980" s="97" t="s">
        <v>534</v>
      </c>
      <c r="D980" s="98" t="s">
        <v>80</v>
      </c>
      <c r="E980" s="98" t="s">
        <v>132</v>
      </c>
      <c r="F980" s="99">
        <v>1</v>
      </c>
      <c r="G980" s="100">
        <v>27040</v>
      </c>
      <c r="H980" s="100">
        <v>27040</v>
      </c>
      <c r="I980" s="100"/>
      <c r="J980" s="101" t="s">
        <v>1983</v>
      </c>
    </row>
    <row r="981" spans="1:10" x14ac:dyDescent="0.3">
      <c r="A981" s="96" t="s">
        <v>1028</v>
      </c>
      <c r="B981" s="89" t="s">
        <v>467</v>
      </c>
      <c r="C981" s="97" t="s">
        <v>468</v>
      </c>
      <c r="D981" s="98" t="s">
        <v>80</v>
      </c>
      <c r="E981" s="98" t="s">
        <v>90</v>
      </c>
      <c r="F981" s="99">
        <v>6</v>
      </c>
      <c r="G981" s="100">
        <v>44</v>
      </c>
      <c r="H981" s="100">
        <v>264</v>
      </c>
      <c r="I981" s="100"/>
      <c r="J981" s="101" t="s">
        <v>1984</v>
      </c>
    </row>
    <row r="982" spans="1:10" x14ac:dyDescent="0.3">
      <c r="A982" s="96" t="s">
        <v>1028</v>
      </c>
      <c r="B982" s="89" t="s">
        <v>527</v>
      </c>
      <c r="C982" s="97" t="s">
        <v>528</v>
      </c>
      <c r="D982" s="98" t="s">
        <v>80</v>
      </c>
      <c r="E982" s="98" t="s">
        <v>90</v>
      </c>
      <c r="F982" s="99">
        <v>0</v>
      </c>
      <c r="G982" s="100">
        <v>44</v>
      </c>
      <c r="H982" s="100">
        <v>0</v>
      </c>
      <c r="I982" s="100"/>
      <c r="J982" s="101" t="s">
        <v>1985</v>
      </c>
    </row>
    <row r="983" spans="1:10" x14ac:dyDescent="0.3">
      <c r="A983" s="96" t="s">
        <v>1028</v>
      </c>
      <c r="B983" s="89" t="s">
        <v>529</v>
      </c>
      <c r="C983" s="97" t="s">
        <v>530</v>
      </c>
      <c r="D983" s="98" t="s">
        <v>80</v>
      </c>
      <c r="E983" s="98" t="s">
        <v>90</v>
      </c>
      <c r="F983" s="99">
        <v>12</v>
      </c>
      <c r="G983" s="100">
        <v>80</v>
      </c>
      <c r="H983" s="100">
        <v>960</v>
      </c>
      <c r="I983" s="100"/>
      <c r="J983" s="101" t="s">
        <v>1986</v>
      </c>
    </row>
    <row r="984" spans="1:10" x14ac:dyDescent="0.3">
      <c r="A984" s="96" t="s">
        <v>1028</v>
      </c>
      <c r="B984" s="89" t="s">
        <v>1026</v>
      </c>
      <c r="C984" s="97" t="s">
        <v>1027</v>
      </c>
      <c r="D984" s="98" t="s">
        <v>80</v>
      </c>
      <c r="E984" s="98" t="s">
        <v>90</v>
      </c>
      <c r="F984" s="99">
        <v>0.1</v>
      </c>
      <c r="G984" s="100">
        <v>6173</v>
      </c>
      <c r="H984" s="100">
        <v>617</v>
      </c>
      <c r="I984" s="100"/>
      <c r="J984" s="101" t="s">
        <v>1987</v>
      </c>
    </row>
    <row r="985" spans="1:10" ht="26.4" x14ac:dyDescent="0.3">
      <c r="A985" s="90" t="s">
        <v>1031</v>
      </c>
      <c r="B985" s="91" t="s">
        <v>74</v>
      </c>
      <c r="C985" s="92" t="s">
        <v>1032</v>
      </c>
      <c r="D985" s="93" t="s">
        <v>131</v>
      </c>
      <c r="E985" s="93" t="s">
        <v>132</v>
      </c>
      <c r="F985" s="94"/>
      <c r="G985" s="95"/>
      <c r="H985" s="95"/>
      <c r="I985" s="95">
        <v>33377</v>
      </c>
      <c r="J985" s="89"/>
    </row>
    <row r="986" spans="1:10" x14ac:dyDescent="0.3">
      <c r="A986" s="96" t="s">
        <v>1031</v>
      </c>
      <c r="B986" s="89" t="s">
        <v>118</v>
      </c>
      <c r="C986" s="97" t="s">
        <v>119</v>
      </c>
      <c r="D986" s="98" t="s">
        <v>76</v>
      </c>
      <c r="E986" s="98" t="s">
        <v>93</v>
      </c>
      <c r="F986" s="99">
        <v>3.1E-2</v>
      </c>
      <c r="G986" s="100">
        <v>531559</v>
      </c>
      <c r="H986" s="100">
        <v>16478</v>
      </c>
      <c r="I986" s="100"/>
      <c r="J986" s="89"/>
    </row>
    <row r="987" spans="1:10" x14ac:dyDescent="0.3">
      <c r="A987" s="96" t="s">
        <v>1031</v>
      </c>
      <c r="B987" s="89" t="s">
        <v>83</v>
      </c>
      <c r="C987" s="97" t="s">
        <v>84</v>
      </c>
      <c r="D987" s="98" t="s">
        <v>85</v>
      </c>
      <c r="E987" s="98" t="s">
        <v>86</v>
      </c>
      <c r="F987" s="99">
        <v>0.38</v>
      </c>
      <c r="G987" s="100">
        <v>37863</v>
      </c>
      <c r="H987" s="100">
        <v>14388</v>
      </c>
      <c r="I987" s="100"/>
      <c r="J987" s="101" t="s">
        <v>1687</v>
      </c>
    </row>
    <row r="988" spans="1:10" x14ac:dyDescent="0.3">
      <c r="A988" s="96" t="s">
        <v>1031</v>
      </c>
      <c r="B988" s="89" t="s">
        <v>150</v>
      </c>
      <c r="C988" s="97" t="s">
        <v>151</v>
      </c>
      <c r="D988" s="98" t="s">
        <v>99</v>
      </c>
      <c r="E988" s="98" t="s">
        <v>100</v>
      </c>
      <c r="F988" s="99">
        <v>2E-3</v>
      </c>
      <c r="G988" s="100">
        <v>187426</v>
      </c>
      <c r="H988" s="100">
        <v>375</v>
      </c>
      <c r="I988" s="100"/>
      <c r="J988" s="101" t="s">
        <v>1705</v>
      </c>
    </row>
    <row r="989" spans="1:10" x14ac:dyDescent="0.3">
      <c r="A989" s="96" t="s">
        <v>1031</v>
      </c>
      <c r="B989" s="89" t="s">
        <v>87</v>
      </c>
      <c r="C989" s="97" t="s">
        <v>88</v>
      </c>
      <c r="D989" s="98" t="s">
        <v>89</v>
      </c>
      <c r="E989" s="98" t="s">
        <v>90</v>
      </c>
      <c r="F989" s="99">
        <v>0.38</v>
      </c>
      <c r="G989" s="100">
        <v>3623</v>
      </c>
      <c r="H989" s="100">
        <v>1377</v>
      </c>
      <c r="I989" s="100"/>
      <c r="J989" s="101" t="s">
        <v>1691</v>
      </c>
    </row>
    <row r="990" spans="1:10" x14ac:dyDescent="0.3">
      <c r="A990" s="96" t="s">
        <v>1031</v>
      </c>
      <c r="B990" s="89" t="s">
        <v>91</v>
      </c>
      <c r="C990" s="97" t="s">
        <v>92</v>
      </c>
      <c r="D990" s="98" t="s">
        <v>80</v>
      </c>
      <c r="E990" s="98" t="s">
        <v>90</v>
      </c>
      <c r="F990" s="99">
        <v>0.4</v>
      </c>
      <c r="G990" s="100">
        <v>1897</v>
      </c>
      <c r="H990" s="100">
        <v>759</v>
      </c>
      <c r="I990" s="100"/>
      <c r="J990" s="101" t="s">
        <v>1692</v>
      </c>
    </row>
    <row r="991" spans="1:10" ht="39.6" x14ac:dyDescent="0.3">
      <c r="A991" s="90" t="s">
        <v>1037</v>
      </c>
      <c r="B991" s="91" t="s">
        <v>74</v>
      </c>
      <c r="C991" s="92" t="s">
        <v>1038</v>
      </c>
      <c r="D991" s="93" t="s">
        <v>131</v>
      </c>
      <c r="E991" s="93" t="s">
        <v>132</v>
      </c>
      <c r="F991" s="94"/>
      <c r="G991" s="95"/>
      <c r="H991" s="95"/>
      <c r="I991" s="95">
        <v>76131</v>
      </c>
      <c r="J991" s="89"/>
    </row>
    <row r="992" spans="1:10" x14ac:dyDescent="0.3">
      <c r="A992" s="96" t="s">
        <v>1037</v>
      </c>
      <c r="B992" s="89" t="s">
        <v>83</v>
      </c>
      <c r="C992" s="97" t="s">
        <v>84</v>
      </c>
      <c r="D992" s="98" t="s">
        <v>85</v>
      </c>
      <c r="E992" s="98" t="s">
        <v>86</v>
      </c>
      <c r="F992" s="99">
        <v>0.6</v>
      </c>
      <c r="G992" s="100">
        <v>37863</v>
      </c>
      <c r="H992" s="100">
        <v>22718</v>
      </c>
      <c r="I992" s="100"/>
      <c r="J992" s="101" t="s">
        <v>1687</v>
      </c>
    </row>
    <row r="993" spans="1:10" x14ac:dyDescent="0.3">
      <c r="A993" s="96" t="s">
        <v>1037</v>
      </c>
      <c r="B993" s="89" t="s">
        <v>150</v>
      </c>
      <c r="C993" s="97" t="s">
        <v>151</v>
      </c>
      <c r="D993" s="98" t="s">
        <v>99</v>
      </c>
      <c r="E993" s="98" t="s">
        <v>100</v>
      </c>
      <c r="F993" s="99">
        <v>3.7000000000000002E-3</v>
      </c>
      <c r="G993" s="100">
        <v>187426</v>
      </c>
      <c r="H993" s="100">
        <v>693</v>
      </c>
      <c r="I993" s="100"/>
      <c r="J993" s="101" t="s">
        <v>1705</v>
      </c>
    </row>
    <row r="994" spans="1:10" x14ac:dyDescent="0.3">
      <c r="A994" s="96" t="s">
        <v>1037</v>
      </c>
      <c r="B994" s="89" t="s">
        <v>87</v>
      </c>
      <c r="C994" s="97" t="s">
        <v>88</v>
      </c>
      <c r="D994" s="98" t="s">
        <v>89</v>
      </c>
      <c r="E994" s="98" t="s">
        <v>90</v>
      </c>
      <c r="F994" s="99">
        <v>0.02</v>
      </c>
      <c r="G994" s="100">
        <v>3623</v>
      </c>
      <c r="H994" s="100">
        <v>72</v>
      </c>
      <c r="I994" s="100"/>
      <c r="J994" s="101" t="s">
        <v>1691</v>
      </c>
    </row>
    <row r="995" spans="1:10" x14ac:dyDescent="0.3">
      <c r="A995" s="96" t="s">
        <v>1037</v>
      </c>
      <c r="B995" s="89" t="s">
        <v>1033</v>
      </c>
      <c r="C995" s="97" t="s">
        <v>1034</v>
      </c>
      <c r="D995" s="98" t="s">
        <v>80</v>
      </c>
      <c r="E995" s="98" t="s">
        <v>77</v>
      </c>
      <c r="F995" s="99">
        <v>0.3</v>
      </c>
      <c r="G995" s="100">
        <v>6656</v>
      </c>
      <c r="H995" s="100">
        <v>1997</v>
      </c>
      <c r="I995" s="100"/>
      <c r="J995" s="101" t="s">
        <v>1988</v>
      </c>
    </row>
    <row r="996" spans="1:10" x14ac:dyDescent="0.3">
      <c r="A996" s="96" t="s">
        <v>1037</v>
      </c>
      <c r="B996" s="89" t="s">
        <v>1039</v>
      </c>
      <c r="C996" s="97" t="s">
        <v>1040</v>
      </c>
      <c r="D996" s="98" t="s">
        <v>80</v>
      </c>
      <c r="E996" s="98" t="s">
        <v>132</v>
      </c>
      <c r="F996" s="99">
        <v>1.05</v>
      </c>
      <c r="G996" s="100">
        <v>41600</v>
      </c>
      <c r="H996" s="100">
        <v>43680</v>
      </c>
      <c r="I996" s="100"/>
      <c r="J996" s="101" t="s">
        <v>1989</v>
      </c>
    </row>
    <row r="997" spans="1:10" x14ac:dyDescent="0.3">
      <c r="A997" s="96" t="s">
        <v>1037</v>
      </c>
      <c r="B997" s="89" t="s">
        <v>91</v>
      </c>
      <c r="C997" s="97" t="s">
        <v>92</v>
      </c>
      <c r="D997" s="98" t="s">
        <v>80</v>
      </c>
      <c r="E997" s="98" t="s">
        <v>90</v>
      </c>
      <c r="F997" s="99">
        <v>0.7</v>
      </c>
      <c r="G997" s="100">
        <v>1897</v>
      </c>
      <c r="H997" s="100">
        <v>1328</v>
      </c>
      <c r="I997" s="100"/>
      <c r="J997" s="101" t="s">
        <v>1692</v>
      </c>
    </row>
    <row r="998" spans="1:10" x14ac:dyDescent="0.3">
      <c r="A998" s="96" t="s">
        <v>1037</v>
      </c>
      <c r="B998" s="89" t="s">
        <v>1035</v>
      </c>
      <c r="C998" s="97" t="s">
        <v>1036</v>
      </c>
      <c r="D998" s="98" t="s">
        <v>80</v>
      </c>
      <c r="E998" s="98" t="s">
        <v>77</v>
      </c>
      <c r="F998" s="99">
        <v>3</v>
      </c>
      <c r="G998" s="100">
        <v>1873</v>
      </c>
      <c r="H998" s="100">
        <v>5619</v>
      </c>
      <c r="I998" s="100"/>
      <c r="J998" s="101" t="s">
        <v>1990</v>
      </c>
    </row>
    <row r="999" spans="1:10" x14ac:dyDescent="0.3">
      <c r="A999" s="96" t="s">
        <v>1037</v>
      </c>
      <c r="B999" s="89" t="s">
        <v>96</v>
      </c>
      <c r="C999" s="97" t="s">
        <v>97</v>
      </c>
      <c r="D999" s="98" t="s">
        <v>80</v>
      </c>
      <c r="E999" s="98" t="s">
        <v>98</v>
      </c>
      <c r="F999" s="99">
        <v>0.72</v>
      </c>
      <c r="G999" s="100">
        <v>34</v>
      </c>
      <c r="H999" s="100">
        <v>24</v>
      </c>
      <c r="I999" s="100"/>
      <c r="J999" s="101" t="s">
        <v>1991</v>
      </c>
    </row>
    <row r="1000" spans="1:10" ht="52.8" x14ac:dyDescent="0.3">
      <c r="A1000" s="90" t="s">
        <v>1041</v>
      </c>
      <c r="B1000" s="91" t="s">
        <v>74</v>
      </c>
      <c r="C1000" s="92" t="s">
        <v>1042</v>
      </c>
      <c r="D1000" s="93" t="s">
        <v>131</v>
      </c>
      <c r="E1000" s="93" t="s">
        <v>132</v>
      </c>
      <c r="F1000" s="94"/>
      <c r="G1000" s="95"/>
      <c r="H1000" s="95"/>
      <c r="I1000" s="95">
        <v>108654</v>
      </c>
      <c r="J1000" s="89"/>
    </row>
    <row r="1001" spans="1:10" x14ac:dyDescent="0.3">
      <c r="A1001" s="96" t="s">
        <v>1041</v>
      </c>
      <c r="B1001" s="89" t="s">
        <v>118</v>
      </c>
      <c r="C1001" s="97" t="s">
        <v>119</v>
      </c>
      <c r="D1001" s="98" t="s">
        <v>76</v>
      </c>
      <c r="E1001" s="98" t="s">
        <v>93</v>
      </c>
      <c r="F1001" s="99">
        <v>0.03</v>
      </c>
      <c r="G1001" s="100">
        <v>531559</v>
      </c>
      <c r="H1001" s="100">
        <v>15947</v>
      </c>
      <c r="I1001" s="100"/>
      <c r="J1001" s="89"/>
    </row>
    <row r="1002" spans="1:10" x14ac:dyDescent="0.3">
      <c r="A1002" s="96" t="s">
        <v>1041</v>
      </c>
      <c r="B1002" s="89" t="s">
        <v>83</v>
      </c>
      <c r="C1002" s="97" t="s">
        <v>84</v>
      </c>
      <c r="D1002" s="98" t="s">
        <v>85</v>
      </c>
      <c r="E1002" s="98" t="s">
        <v>86</v>
      </c>
      <c r="F1002" s="99">
        <v>0.6</v>
      </c>
      <c r="G1002" s="100">
        <v>37863</v>
      </c>
      <c r="H1002" s="100">
        <v>22718</v>
      </c>
      <c r="I1002" s="100"/>
      <c r="J1002" s="101" t="s">
        <v>1687</v>
      </c>
    </row>
    <row r="1003" spans="1:10" x14ac:dyDescent="0.3">
      <c r="A1003" s="96" t="s">
        <v>1041</v>
      </c>
      <c r="B1003" s="89" t="s">
        <v>150</v>
      </c>
      <c r="C1003" s="97" t="s">
        <v>151</v>
      </c>
      <c r="D1003" s="98" t="s">
        <v>99</v>
      </c>
      <c r="E1003" s="98" t="s">
        <v>100</v>
      </c>
      <c r="F1003" s="99">
        <v>5.4999999999999997E-3</v>
      </c>
      <c r="G1003" s="100">
        <v>187426</v>
      </c>
      <c r="H1003" s="100">
        <v>1031</v>
      </c>
      <c r="I1003" s="100"/>
      <c r="J1003" s="101" t="s">
        <v>1705</v>
      </c>
    </row>
    <row r="1004" spans="1:10" x14ac:dyDescent="0.3">
      <c r="A1004" s="96" t="s">
        <v>1041</v>
      </c>
      <c r="B1004" s="89" t="s">
        <v>87</v>
      </c>
      <c r="C1004" s="97" t="s">
        <v>88</v>
      </c>
      <c r="D1004" s="98" t="s">
        <v>89</v>
      </c>
      <c r="E1004" s="98" t="s">
        <v>90</v>
      </c>
      <c r="F1004" s="99">
        <v>0.02</v>
      </c>
      <c r="G1004" s="100">
        <v>3623</v>
      </c>
      <c r="H1004" s="100">
        <v>72</v>
      </c>
      <c r="I1004" s="100"/>
      <c r="J1004" s="101" t="s">
        <v>1691</v>
      </c>
    </row>
    <row r="1005" spans="1:10" x14ac:dyDescent="0.3">
      <c r="A1005" s="96" t="s">
        <v>1041</v>
      </c>
      <c r="B1005" s="89" t="s">
        <v>1033</v>
      </c>
      <c r="C1005" s="97" t="s">
        <v>1034</v>
      </c>
      <c r="D1005" s="98" t="s">
        <v>80</v>
      </c>
      <c r="E1005" s="98" t="s">
        <v>77</v>
      </c>
      <c r="F1005" s="99">
        <v>0.25</v>
      </c>
      <c r="G1005" s="100">
        <v>6656</v>
      </c>
      <c r="H1005" s="100">
        <v>1664</v>
      </c>
      <c r="I1005" s="100"/>
      <c r="J1005" s="101" t="s">
        <v>1988</v>
      </c>
    </row>
    <row r="1006" spans="1:10" ht="26.4" x14ac:dyDescent="0.3">
      <c r="A1006" s="96" t="s">
        <v>1041</v>
      </c>
      <c r="B1006" s="89" t="s">
        <v>1043</v>
      </c>
      <c r="C1006" s="97" t="s">
        <v>1044</v>
      </c>
      <c r="D1006" s="98" t="s">
        <v>80</v>
      </c>
      <c r="E1006" s="98" t="s">
        <v>132</v>
      </c>
      <c r="F1006" s="99">
        <v>1.07</v>
      </c>
      <c r="G1006" s="100">
        <v>51896</v>
      </c>
      <c r="H1006" s="100">
        <v>55529</v>
      </c>
      <c r="I1006" s="100"/>
      <c r="J1006" s="101" t="s">
        <v>1992</v>
      </c>
    </row>
    <row r="1007" spans="1:10" x14ac:dyDescent="0.3">
      <c r="A1007" s="96" t="s">
        <v>1041</v>
      </c>
      <c r="B1007" s="89" t="s">
        <v>91</v>
      </c>
      <c r="C1007" s="97" t="s">
        <v>92</v>
      </c>
      <c r="D1007" s="98" t="s">
        <v>80</v>
      </c>
      <c r="E1007" s="98" t="s">
        <v>90</v>
      </c>
      <c r="F1007" s="99">
        <v>0.7</v>
      </c>
      <c r="G1007" s="100">
        <v>1897</v>
      </c>
      <c r="H1007" s="100">
        <v>1328</v>
      </c>
      <c r="I1007" s="100"/>
      <c r="J1007" s="101" t="s">
        <v>1692</v>
      </c>
    </row>
    <row r="1008" spans="1:10" x14ac:dyDescent="0.3">
      <c r="A1008" s="96" t="s">
        <v>1041</v>
      </c>
      <c r="B1008" s="89" t="s">
        <v>1045</v>
      </c>
      <c r="C1008" s="97" t="s">
        <v>1046</v>
      </c>
      <c r="D1008" s="98" t="s">
        <v>80</v>
      </c>
      <c r="E1008" s="98" t="s">
        <v>77</v>
      </c>
      <c r="F1008" s="99">
        <v>4.5</v>
      </c>
      <c r="G1008" s="100">
        <v>2295</v>
      </c>
      <c r="H1008" s="100">
        <v>10328</v>
      </c>
      <c r="I1008" s="100"/>
      <c r="J1008" s="101" t="s">
        <v>1993</v>
      </c>
    </row>
    <row r="1009" spans="1:10" x14ac:dyDescent="0.3">
      <c r="A1009" s="96" t="s">
        <v>1041</v>
      </c>
      <c r="B1009" s="89" t="s">
        <v>96</v>
      </c>
      <c r="C1009" s="97" t="s">
        <v>97</v>
      </c>
      <c r="D1009" s="98" t="s">
        <v>80</v>
      </c>
      <c r="E1009" s="98" t="s">
        <v>98</v>
      </c>
      <c r="F1009" s="99">
        <v>1.08</v>
      </c>
      <c r="G1009" s="100">
        <v>34</v>
      </c>
      <c r="H1009" s="100">
        <v>37</v>
      </c>
      <c r="I1009" s="100"/>
      <c r="J1009" s="101" t="s">
        <v>1991</v>
      </c>
    </row>
    <row r="1010" spans="1:10" ht="39.6" x14ac:dyDescent="0.3">
      <c r="A1010" s="90" t="s">
        <v>1047</v>
      </c>
      <c r="B1010" s="91" t="s">
        <v>74</v>
      </c>
      <c r="C1010" s="92" t="s">
        <v>1048</v>
      </c>
      <c r="D1010" s="93" t="s">
        <v>131</v>
      </c>
      <c r="E1010" s="93" t="s">
        <v>168</v>
      </c>
      <c r="F1010" s="94"/>
      <c r="G1010" s="95"/>
      <c r="H1010" s="95"/>
      <c r="I1010" s="95">
        <v>18643</v>
      </c>
      <c r="J1010" s="89"/>
    </row>
    <row r="1011" spans="1:10" x14ac:dyDescent="0.3">
      <c r="A1011" s="96" t="s">
        <v>1047</v>
      </c>
      <c r="B1011" s="89" t="s">
        <v>83</v>
      </c>
      <c r="C1011" s="97" t="s">
        <v>84</v>
      </c>
      <c r="D1011" s="98" t="s">
        <v>85</v>
      </c>
      <c r="E1011" s="98" t="s">
        <v>86</v>
      </c>
      <c r="F1011" s="99">
        <v>0.33</v>
      </c>
      <c r="G1011" s="100">
        <v>37863</v>
      </c>
      <c r="H1011" s="100">
        <v>12495</v>
      </c>
      <c r="I1011" s="100"/>
      <c r="J1011" s="101" t="s">
        <v>1687</v>
      </c>
    </row>
    <row r="1012" spans="1:10" x14ac:dyDescent="0.3">
      <c r="A1012" s="96" t="s">
        <v>1047</v>
      </c>
      <c r="B1012" s="89" t="s">
        <v>150</v>
      </c>
      <c r="C1012" s="97" t="s">
        <v>151</v>
      </c>
      <c r="D1012" s="98" t="s">
        <v>99</v>
      </c>
      <c r="E1012" s="98" t="s">
        <v>100</v>
      </c>
      <c r="F1012" s="99">
        <v>5.9999999999999995E-4</v>
      </c>
      <c r="G1012" s="100">
        <v>187426</v>
      </c>
      <c r="H1012" s="100">
        <v>112</v>
      </c>
      <c r="I1012" s="100"/>
      <c r="J1012" s="101" t="s">
        <v>1705</v>
      </c>
    </row>
    <row r="1013" spans="1:10" x14ac:dyDescent="0.3">
      <c r="A1013" s="96" t="s">
        <v>1047</v>
      </c>
      <c r="B1013" s="89" t="s">
        <v>507</v>
      </c>
      <c r="C1013" s="97" t="s">
        <v>508</v>
      </c>
      <c r="D1013" s="98" t="s">
        <v>99</v>
      </c>
      <c r="E1013" s="98" t="s">
        <v>100</v>
      </c>
      <c r="F1013" s="99">
        <v>0.01</v>
      </c>
      <c r="G1013" s="100">
        <v>69183</v>
      </c>
      <c r="H1013" s="100">
        <v>692</v>
      </c>
      <c r="I1013" s="100"/>
      <c r="J1013" s="101" t="s">
        <v>1994</v>
      </c>
    </row>
    <row r="1014" spans="1:10" x14ac:dyDescent="0.3">
      <c r="A1014" s="96" t="s">
        <v>1047</v>
      </c>
      <c r="B1014" s="89" t="s">
        <v>87</v>
      </c>
      <c r="C1014" s="97" t="s">
        <v>88</v>
      </c>
      <c r="D1014" s="98" t="s">
        <v>89</v>
      </c>
      <c r="E1014" s="98" t="s">
        <v>90</v>
      </c>
      <c r="F1014" s="99">
        <v>0.01</v>
      </c>
      <c r="G1014" s="100">
        <v>3623</v>
      </c>
      <c r="H1014" s="100">
        <v>36</v>
      </c>
      <c r="I1014" s="100"/>
      <c r="J1014" s="101" t="s">
        <v>1691</v>
      </c>
    </row>
    <row r="1015" spans="1:10" x14ac:dyDescent="0.3">
      <c r="A1015" s="96" t="s">
        <v>1047</v>
      </c>
      <c r="B1015" s="89" t="s">
        <v>1033</v>
      </c>
      <c r="C1015" s="97" t="s">
        <v>1034</v>
      </c>
      <c r="D1015" s="98" t="s">
        <v>80</v>
      </c>
      <c r="E1015" s="98" t="s">
        <v>77</v>
      </c>
      <c r="F1015" s="99">
        <v>2.5999999999999999E-2</v>
      </c>
      <c r="G1015" s="100">
        <v>6656</v>
      </c>
      <c r="H1015" s="100">
        <v>173</v>
      </c>
      <c r="I1015" s="100"/>
      <c r="J1015" s="101" t="s">
        <v>1988</v>
      </c>
    </row>
    <row r="1016" spans="1:10" x14ac:dyDescent="0.3">
      <c r="A1016" s="96" t="s">
        <v>1047</v>
      </c>
      <c r="B1016" s="89" t="s">
        <v>1039</v>
      </c>
      <c r="C1016" s="97" t="s">
        <v>1040</v>
      </c>
      <c r="D1016" s="98" t="s">
        <v>80</v>
      </c>
      <c r="E1016" s="98" t="s">
        <v>132</v>
      </c>
      <c r="F1016" s="99">
        <v>0.10299999999999999</v>
      </c>
      <c r="G1016" s="100">
        <v>41600</v>
      </c>
      <c r="H1016" s="100">
        <v>4285</v>
      </c>
      <c r="I1016" s="100"/>
      <c r="J1016" s="101" t="s">
        <v>1989</v>
      </c>
    </row>
    <row r="1017" spans="1:10" x14ac:dyDescent="0.3">
      <c r="A1017" s="96" t="s">
        <v>1047</v>
      </c>
      <c r="B1017" s="89" t="s">
        <v>91</v>
      </c>
      <c r="C1017" s="97" t="s">
        <v>92</v>
      </c>
      <c r="D1017" s="98" t="s">
        <v>80</v>
      </c>
      <c r="E1017" s="98" t="s">
        <v>90</v>
      </c>
      <c r="F1017" s="99">
        <v>0.1</v>
      </c>
      <c r="G1017" s="100">
        <v>1897</v>
      </c>
      <c r="H1017" s="100">
        <v>190</v>
      </c>
      <c r="I1017" s="100"/>
      <c r="J1017" s="101" t="s">
        <v>1692</v>
      </c>
    </row>
    <row r="1018" spans="1:10" x14ac:dyDescent="0.3">
      <c r="A1018" s="96" t="s">
        <v>1047</v>
      </c>
      <c r="B1018" s="89" t="s">
        <v>1035</v>
      </c>
      <c r="C1018" s="97" t="s">
        <v>1036</v>
      </c>
      <c r="D1018" s="98" t="s">
        <v>80</v>
      </c>
      <c r="E1018" s="98" t="s">
        <v>77</v>
      </c>
      <c r="F1018" s="99">
        <v>0.35</v>
      </c>
      <c r="G1018" s="100">
        <v>1873</v>
      </c>
      <c r="H1018" s="100">
        <v>656</v>
      </c>
      <c r="I1018" s="100"/>
      <c r="J1018" s="101" t="s">
        <v>1990</v>
      </c>
    </row>
    <row r="1019" spans="1:10" x14ac:dyDescent="0.3">
      <c r="A1019" s="96" t="s">
        <v>1047</v>
      </c>
      <c r="B1019" s="89" t="s">
        <v>96</v>
      </c>
      <c r="C1019" s="97" t="s">
        <v>97</v>
      </c>
      <c r="D1019" s="98" t="s">
        <v>80</v>
      </c>
      <c r="E1019" s="98" t="s">
        <v>98</v>
      </c>
      <c r="F1019" s="99">
        <v>0.11</v>
      </c>
      <c r="G1019" s="100">
        <v>34</v>
      </c>
      <c r="H1019" s="100">
        <v>4</v>
      </c>
      <c r="I1019" s="100"/>
      <c r="J1019" s="101" t="s">
        <v>1991</v>
      </c>
    </row>
    <row r="1020" spans="1:10" ht="39.6" x14ac:dyDescent="0.3">
      <c r="A1020" s="90" t="s">
        <v>1049</v>
      </c>
      <c r="B1020" s="91" t="s">
        <v>74</v>
      </c>
      <c r="C1020" s="92" t="s">
        <v>1050</v>
      </c>
      <c r="D1020" s="93" t="s">
        <v>131</v>
      </c>
      <c r="E1020" s="93" t="s">
        <v>168</v>
      </c>
      <c r="F1020" s="94"/>
      <c r="G1020" s="95"/>
      <c r="H1020" s="95"/>
      <c r="I1020" s="95">
        <v>19714</v>
      </c>
      <c r="J1020" s="89"/>
    </row>
    <row r="1021" spans="1:10" x14ac:dyDescent="0.3">
      <c r="A1021" s="96" t="s">
        <v>1049</v>
      </c>
      <c r="B1021" s="89" t="s">
        <v>83</v>
      </c>
      <c r="C1021" s="97" t="s">
        <v>84</v>
      </c>
      <c r="D1021" s="98" t="s">
        <v>85</v>
      </c>
      <c r="E1021" s="98" t="s">
        <v>86</v>
      </c>
      <c r="F1021" s="99">
        <v>0.33</v>
      </c>
      <c r="G1021" s="100">
        <v>37863</v>
      </c>
      <c r="H1021" s="100">
        <v>12495</v>
      </c>
      <c r="I1021" s="100"/>
      <c r="J1021" s="101" t="s">
        <v>1687</v>
      </c>
    </row>
    <row r="1022" spans="1:10" x14ac:dyDescent="0.3">
      <c r="A1022" s="96" t="s">
        <v>1049</v>
      </c>
      <c r="B1022" s="89" t="s">
        <v>150</v>
      </c>
      <c r="C1022" s="97" t="s">
        <v>151</v>
      </c>
      <c r="D1022" s="98" t="s">
        <v>99</v>
      </c>
      <c r="E1022" s="98" t="s">
        <v>100</v>
      </c>
      <c r="F1022" s="99">
        <v>5.9999999999999995E-4</v>
      </c>
      <c r="G1022" s="100">
        <v>187426</v>
      </c>
      <c r="H1022" s="100">
        <v>112</v>
      </c>
      <c r="I1022" s="100"/>
      <c r="J1022" s="101" t="s">
        <v>1705</v>
      </c>
    </row>
    <row r="1023" spans="1:10" x14ac:dyDescent="0.3">
      <c r="A1023" s="96" t="s">
        <v>1049</v>
      </c>
      <c r="B1023" s="89" t="s">
        <v>507</v>
      </c>
      <c r="C1023" s="97" t="s">
        <v>508</v>
      </c>
      <c r="D1023" s="98" t="s">
        <v>99</v>
      </c>
      <c r="E1023" s="98" t="s">
        <v>100</v>
      </c>
      <c r="F1023" s="99">
        <v>0.01</v>
      </c>
      <c r="G1023" s="100">
        <v>69183</v>
      </c>
      <c r="H1023" s="100">
        <v>692</v>
      </c>
      <c r="I1023" s="100"/>
      <c r="J1023" s="101" t="s">
        <v>1994</v>
      </c>
    </row>
    <row r="1024" spans="1:10" x14ac:dyDescent="0.3">
      <c r="A1024" s="96" t="s">
        <v>1049</v>
      </c>
      <c r="B1024" s="89" t="s">
        <v>87</v>
      </c>
      <c r="C1024" s="97" t="s">
        <v>88</v>
      </c>
      <c r="D1024" s="98" t="s">
        <v>89</v>
      </c>
      <c r="E1024" s="98" t="s">
        <v>90</v>
      </c>
      <c r="F1024" s="99">
        <v>0.01</v>
      </c>
      <c r="G1024" s="100">
        <v>3623</v>
      </c>
      <c r="H1024" s="100">
        <v>36</v>
      </c>
      <c r="I1024" s="100"/>
      <c r="J1024" s="101" t="s">
        <v>1691</v>
      </c>
    </row>
    <row r="1025" spans="1:10" x14ac:dyDescent="0.3">
      <c r="A1025" s="96" t="s">
        <v>1049</v>
      </c>
      <c r="B1025" s="89" t="s">
        <v>1033</v>
      </c>
      <c r="C1025" s="97" t="s">
        <v>1034</v>
      </c>
      <c r="D1025" s="98" t="s">
        <v>80</v>
      </c>
      <c r="E1025" s="98" t="s">
        <v>77</v>
      </c>
      <c r="F1025" s="99">
        <v>2.5999999999999999E-2</v>
      </c>
      <c r="G1025" s="100">
        <v>6656</v>
      </c>
      <c r="H1025" s="100">
        <v>173</v>
      </c>
      <c r="I1025" s="100"/>
      <c r="J1025" s="101" t="s">
        <v>1988</v>
      </c>
    </row>
    <row r="1026" spans="1:10" x14ac:dyDescent="0.3">
      <c r="A1026" s="96" t="s">
        <v>1049</v>
      </c>
      <c r="B1026" s="89" t="s">
        <v>1051</v>
      </c>
      <c r="C1026" s="97" t="s">
        <v>1052</v>
      </c>
      <c r="D1026" s="98" t="s">
        <v>80</v>
      </c>
      <c r="E1026" s="98" t="s">
        <v>132</v>
      </c>
      <c r="F1026" s="99">
        <v>0.10299999999999999</v>
      </c>
      <c r="G1026" s="100">
        <v>52000</v>
      </c>
      <c r="H1026" s="100">
        <v>5356</v>
      </c>
      <c r="I1026" s="100"/>
      <c r="J1026" s="101" t="s">
        <v>1995</v>
      </c>
    </row>
    <row r="1027" spans="1:10" x14ac:dyDescent="0.3">
      <c r="A1027" s="96" t="s">
        <v>1049</v>
      </c>
      <c r="B1027" s="89" t="s">
        <v>91</v>
      </c>
      <c r="C1027" s="97" t="s">
        <v>92</v>
      </c>
      <c r="D1027" s="98" t="s">
        <v>80</v>
      </c>
      <c r="E1027" s="98" t="s">
        <v>90</v>
      </c>
      <c r="F1027" s="99">
        <v>0.1</v>
      </c>
      <c r="G1027" s="100">
        <v>1897</v>
      </c>
      <c r="H1027" s="100">
        <v>190</v>
      </c>
      <c r="I1027" s="100"/>
      <c r="J1027" s="101" t="s">
        <v>1692</v>
      </c>
    </row>
    <row r="1028" spans="1:10" x14ac:dyDescent="0.3">
      <c r="A1028" s="96" t="s">
        <v>1049</v>
      </c>
      <c r="B1028" s="89" t="s">
        <v>1035</v>
      </c>
      <c r="C1028" s="97" t="s">
        <v>1036</v>
      </c>
      <c r="D1028" s="98" t="s">
        <v>80</v>
      </c>
      <c r="E1028" s="98" t="s">
        <v>77</v>
      </c>
      <c r="F1028" s="99">
        <v>0.35</v>
      </c>
      <c r="G1028" s="100">
        <v>1873</v>
      </c>
      <c r="H1028" s="100">
        <v>656</v>
      </c>
      <c r="I1028" s="100"/>
      <c r="J1028" s="101" t="s">
        <v>1990</v>
      </c>
    </row>
    <row r="1029" spans="1:10" x14ac:dyDescent="0.3">
      <c r="A1029" s="96" t="s">
        <v>1049</v>
      </c>
      <c r="B1029" s="89" t="s">
        <v>96</v>
      </c>
      <c r="C1029" s="97" t="s">
        <v>97</v>
      </c>
      <c r="D1029" s="98" t="s">
        <v>80</v>
      </c>
      <c r="E1029" s="98" t="s">
        <v>98</v>
      </c>
      <c r="F1029" s="99">
        <v>0.11</v>
      </c>
      <c r="G1029" s="100">
        <v>34</v>
      </c>
      <c r="H1029" s="100">
        <v>4</v>
      </c>
      <c r="I1029" s="100"/>
      <c r="J1029" s="101" t="s">
        <v>1991</v>
      </c>
    </row>
    <row r="1030" spans="1:10" ht="118.8" x14ac:dyDescent="0.3">
      <c r="A1030" s="90" t="s">
        <v>1053</v>
      </c>
      <c r="B1030" s="91" t="s">
        <v>74</v>
      </c>
      <c r="C1030" s="92" t="s">
        <v>1054</v>
      </c>
      <c r="D1030" s="93" t="s">
        <v>131</v>
      </c>
      <c r="E1030" s="93" t="s">
        <v>132</v>
      </c>
      <c r="F1030" s="94"/>
      <c r="G1030" s="95"/>
      <c r="H1030" s="95"/>
      <c r="I1030" s="95">
        <v>107733</v>
      </c>
      <c r="J1030" s="89"/>
    </row>
    <row r="1031" spans="1:10" x14ac:dyDescent="0.3">
      <c r="A1031" s="96" t="s">
        <v>1053</v>
      </c>
      <c r="B1031" s="89" t="s">
        <v>87</v>
      </c>
      <c r="C1031" s="97" t="s">
        <v>88</v>
      </c>
      <c r="D1031" s="98" t="s">
        <v>89</v>
      </c>
      <c r="E1031" s="98" t="s">
        <v>90</v>
      </c>
      <c r="F1031" s="99">
        <v>0.02</v>
      </c>
      <c r="G1031" s="100">
        <v>3623</v>
      </c>
      <c r="H1031" s="100">
        <v>72</v>
      </c>
      <c r="I1031" s="100"/>
      <c r="J1031" s="101" t="s">
        <v>1691</v>
      </c>
    </row>
    <row r="1032" spans="1:10" ht="39.6" x14ac:dyDescent="0.3">
      <c r="A1032" s="96" t="s">
        <v>1053</v>
      </c>
      <c r="B1032" s="89" t="s">
        <v>1055</v>
      </c>
      <c r="C1032" s="97" t="s">
        <v>1056</v>
      </c>
      <c r="D1032" s="98" t="s">
        <v>80</v>
      </c>
      <c r="E1032" s="98" t="s">
        <v>1057</v>
      </c>
      <c r="F1032" s="99">
        <v>1</v>
      </c>
      <c r="G1032" s="100">
        <v>106080</v>
      </c>
      <c r="H1032" s="100">
        <v>106080</v>
      </c>
      <c r="I1032" s="100"/>
      <c r="J1032" s="101" t="s">
        <v>1996</v>
      </c>
    </row>
    <row r="1033" spans="1:10" x14ac:dyDescent="0.3">
      <c r="A1033" s="96" t="s">
        <v>1053</v>
      </c>
      <c r="B1033" s="89" t="s">
        <v>91</v>
      </c>
      <c r="C1033" s="97" t="s">
        <v>92</v>
      </c>
      <c r="D1033" s="98" t="s">
        <v>80</v>
      </c>
      <c r="E1033" s="98" t="s">
        <v>90</v>
      </c>
      <c r="F1033" s="99">
        <v>0.73499999999999999</v>
      </c>
      <c r="G1033" s="100">
        <v>1897</v>
      </c>
      <c r="H1033" s="100">
        <v>1394</v>
      </c>
      <c r="I1033" s="100"/>
      <c r="J1033" s="101" t="s">
        <v>1692</v>
      </c>
    </row>
    <row r="1034" spans="1:10" x14ac:dyDescent="0.3">
      <c r="A1034" s="96" t="s">
        <v>1053</v>
      </c>
      <c r="B1034" s="89" t="s">
        <v>150</v>
      </c>
      <c r="C1034" s="97" t="s">
        <v>151</v>
      </c>
      <c r="D1034" s="98" t="s">
        <v>99</v>
      </c>
      <c r="E1034" s="98" t="s">
        <v>100</v>
      </c>
      <c r="F1034" s="99">
        <v>1E-3</v>
      </c>
      <c r="G1034" s="100">
        <v>187426</v>
      </c>
      <c r="H1034" s="100">
        <v>187</v>
      </c>
      <c r="I1034" s="100"/>
      <c r="J1034" s="101" t="s">
        <v>1705</v>
      </c>
    </row>
    <row r="1035" spans="1:10" ht="26.4" x14ac:dyDescent="0.3">
      <c r="A1035" s="90" t="s">
        <v>1058</v>
      </c>
      <c r="B1035" s="91" t="s">
        <v>74</v>
      </c>
      <c r="C1035" s="92" t="s">
        <v>1059</v>
      </c>
      <c r="D1035" s="93" t="s">
        <v>131</v>
      </c>
      <c r="E1035" s="93" t="s">
        <v>132</v>
      </c>
      <c r="F1035" s="94"/>
      <c r="G1035" s="95"/>
      <c r="H1035" s="95"/>
      <c r="I1035" s="95">
        <v>87051</v>
      </c>
      <c r="J1035" s="89"/>
    </row>
    <row r="1036" spans="1:10" x14ac:dyDescent="0.3">
      <c r="A1036" s="96" t="s">
        <v>1058</v>
      </c>
      <c r="B1036" s="89" t="s">
        <v>83</v>
      </c>
      <c r="C1036" s="97" t="s">
        <v>84</v>
      </c>
      <c r="D1036" s="98" t="s">
        <v>85</v>
      </c>
      <c r="E1036" s="98" t="s">
        <v>86</v>
      </c>
      <c r="F1036" s="99">
        <v>0.6</v>
      </c>
      <c r="G1036" s="100">
        <v>37863</v>
      </c>
      <c r="H1036" s="100">
        <v>22718</v>
      </c>
      <c r="I1036" s="100"/>
      <c r="J1036" s="101" t="s">
        <v>1687</v>
      </c>
    </row>
    <row r="1037" spans="1:10" x14ac:dyDescent="0.3">
      <c r="A1037" s="96" t="s">
        <v>1058</v>
      </c>
      <c r="B1037" s="89" t="s">
        <v>150</v>
      </c>
      <c r="C1037" s="97" t="s">
        <v>151</v>
      </c>
      <c r="D1037" s="98" t="s">
        <v>99</v>
      </c>
      <c r="E1037" s="98" t="s">
        <v>100</v>
      </c>
      <c r="F1037" s="99">
        <v>3.7000000000000002E-3</v>
      </c>
      <c r="G1037" s="100">
        <v>187426</v>
      </c>
      <c r="H1037" s="100">
        <v>693</v>
      </c>
      <c r="I1037" s="100"/>
      <c r="J1037" s="101" t="s">
        <v>1705</v>
      </c>
    </row>
    <row r="1038" spans="1:10" x14ac:dyDescent="0.3">
      <c r="A1038" s="96" t="s">
        <v>1058</v>
      </c>
      <c r="B1038" s="89" t="s">
        <v>87</v>
      </c>
      <c r="C1038" s="97" t="s">
        <v>88</v>
      </c>
      <c r="D1038" s="98" t="s">
        <v>89</v>
      </c>
      <c r="E1038" s="98" t="s">
        <v>90</v>
      </c>
      <c r="F1038" s="99">
        <v>0.02</v>
      </c>
      <c r="G1038" s="100">
        <v>3623</v>
      </c>
      <c r="H1038" s="100">
        <v>72</v>
      </c>
      <c r="I1038" s="100"/>
      <c r="J1038" s="101" t="s">
        <v>1691</v>
      </c>
    </row>
    <row r="1039" spans="1:10" x14ac:dyDescent="0.3">
      <c r="A1039" s="96" t="s">
        <v>1058</v>
      </c>
      <c r="B1039" s="89" t="s">
        <v>1033</v>
      </c>
      <c r="C1039" s="97" t="s">
        <v>1034</v>
      </c>
      <c r="D1039" s="98" t="s">
        <v>80</v>
      </c>
      <c r="E1039" s="98" t="s">
        <v>77</v>
      </c>
      <c r="F1039" s="99">
        <v>0.3</v>
      </c>
      <c r="G1039" s="100">
        <v>6656</v>
      </c>
      <c r="H1039" s="100">
        <v>1997</v>
      </c>
      <c r="I1039" s="100"/>
      <c r="J1039" s="101" t="s">
        <v>1988</v>
      </c>
    </row>
    <row r="1040" spans="1:10" x14ac:dyDescent="0.3">
      <c r="A1040" s="96" t="s">
        <v>1058</v>
      </c>
      <c r="B1040" s="89" t="s">
        <v>1051</v>
      </c>
      <c r="C1040" s="97" t="s">
        <v>1052</v>
      </c>
      <c r="D1040" s="98" t="s">
        <v>80</v>
      </c>
      <c r="E1040" s="98" t="s">
        <v>132</v>
      </c>
      <c r="F1040" s="99">
        <v>1.05</v>
      </c>
      <c r="G1040" s="100">
        <v>52000</v>
      </c>
      <c r="H1040" s="100">
        <v>54600</v>
      </c>
      <c r="I1040" s="100"/>
      <c r="J1040" s="101" t="s">
        <v>1995</v>
      </c>
    </row>
    <row r="1041" spans="1:10" x14ac:dyDescent="0.3">
      <c r="A1041" s="96" t="s">
        <v>1058</v>
      </c>
      <c r="B1041" s="89" t="s">
        <v>91</v>
      </c>
      <c r="C1041" s="97" t="s">
        <v>92</v>
      </c>
      <c r="D1041" s="98" t="s">
        <v>80</v>
      </c>
      <c r="E1041" s="98" t="s">
        <v>90</v>
      </c>
      <c r="F1041" s="99">
        <v>0.7</v>
      </c>
      <c r="G1041" s="100">
        <v>1897</v>
      </c>
      <c r="H1041" s="100">
        <v>1328</v>
      </c>
      <c r="I1041" s="100"/>
      <c r="J1041" s="101" t="s">
        <v>1692</v>
      </c>
    </row>
    <row r="1042" spans="1:10" x14ac:dyDescent="0.3">
      <c r="A1042" s="96" t="s">
        <v>1058</v>
      </c>
      <c r="B1042" s="89" t="s">
        <v>1035</v>
      </c>
      <c r="C1042" s="97" t="s">
        <v>1036</v>
      </c>
      <c r="D1042" s="98" t="s">
        <v>80</v>
      </c>
      <c r="E1042" s="98" t="s">
        <v>77</v>
      </c>
      <c r="F1042" s="99">
        <v>3</v>
      </c>
      <c r="G1042" s="100">
        <v>1873</v>
      </c>
      <c r="H1042" s="100">
        <v>5619</v>
      </c>
      <c r="I1042" s="100"/>
      <c r="J1042" s="101" t="s">
        <v>1990</v>
      </c>
    </row>
    <row r="1043" spans="1:10" x14ac:dyDescent="0.3">
      <c r="A1043" s="96" t="s">
        <v>1058</v>
      </c>
      <c r="B1043" s="89" t="s">
        <v>96</v>
      </c>
      <c r="C1043" s="97" t="s">
        <v>97</v>
      </c>
      <c r="D1043" s="98" t="s">
        <v>80</v>
      </c>
      <c r="E1043" s="98" t="s">
        <v>98</v>
      </c>
      <c r="F1043" s="99">
        <v>0.72</v>
      </c>
      <c r="G1043" s="100">
        <v>34</v>
      </c>
      <c r="H1043" s="100">
        <v>24</v>
      </c>
      <c r="I1043" s="100"/>
      <c r="J1043" s="101" t="s">
        <v>1991</v>
      </c>
    </row>
    <row r="1044" spans="1:10" ht="118.8" x14ac:dyDescent="0.3">
      <c r="A1044" s="90" t="s">
        <v>1060</v>
      </c>
      <c r="B1044" s="91" t="s">
        <v>74</v>
      </c>
      <c r="C1044" s="92" t="s">
        <v>1061</v>
      </c>
      <c r="D1044" s="93" t="s">
        <v>131</v>
      </c>
      <c r="E1044" s="93" t="s">
        <v>132</v>
      </c>
      <c r="F1044" s="94"/>
      <c r="G1044" s="95"/>
      <c r="H1044" s="95"/>
      <c r="I1044" s="95">
        <v>233182</v>
      </c>
      <c r="J1044" s="89"/>
    </row>
    <row r="1045" spans="1:10" ht="105.6" x14ac:dyDescent="0.3">
      <c r="A1045" s="96" t="s">
        <v>1060</v>
      </c>
      <c r="B1045" s="89" t="s">
        <v>1062</v>
      </c>
      <c r="C1045" s="97" t="s">
        <v>1063</v>
      </c>
      <c r="D1045" s="98" t="s">
        <v>80</v>
      </c>
      <c r="E1045" s="98" t="s">
        <v>132</v>
      </c>
      <c r="F1045" s="99">
        <v>1</v>
      </c>
      <c r="G1045" s="100">
        <v>233182</v>
      </c>
      <c r="H1045" s="100">
        <v>233182</v>
      </c>
      <c r="I1045" s="100"/>
      <c r="J1045" s="101" t="s">
        <v>1997</v>
      </c>
    </row>
    <row r="1046" spans="1:10" ht="92.4" x14ac:dyDescent="0.3">
      <c r="A1046" s="90" t="s">
        <v>1064</v>
      </c>
      <c r="B1046" s="91" t="s">
        <v>74</v>
      </c>
      <c r="C1046" s="92" t="s">
        <v>1065</v>
      </c>
      <c r="D1046" s="93" t="s">
        <v>131</v>
      </c>
      <c r="E1046" s="93" t="s">
        <v>90</v>
      </c>
      <c r="F1046" s="94"/>
      <c r="G1046" s="95"/>
      <c r="H1046" s="95"/>
      <c r="I1046" s="95">
        <v>673414</v>
      </c>
      <c r="J1046" s="89"/>
    </row>
    <row r="1047" spans="1:10" ht="92.4" x14ac:dyDescent="0.3">
      <c r="A1047" s="96" t="s">
        <v>1064</v>
      </c>
      <c r="B1047" s="89" t="s">
        <v>1066</v>
      </c>
      <c r="C1047" s="97" t="s">
        <v>1067</v>
      </c>
      <c r="D1047" s="98" t="s">
        <v>80</v>
      </c>
      <c r="E1047" s="98" t="s">
        <v>90</v>
      </c>
      <c r="F1047" s="99">
        <v>1</v>
      </c>
      <c r="G1047" s="100">
        <v>673414</v>
      </c>
      <c r="H1047" s="100">
        <v>673414</v>
      </c>
      <c r="I1047" s="100"/>
      <c r="J1047" s="101" t="s">
        <v>1998</v>
      </c>
    </row>
    <row r="1048" spans="1:10" ht="79.2" x14ac:dyDescent="0.3">
      <c r="A1048" s="90" t="s">
        <v>1078</v>
      </c>
      <c r="B1048" s="91" t="s">
        <v>74</v>
      </c>
      <c r="C1048" s="92" t="s">
        <v>1079</v>
      </c>
      <c r="D1048" s="93" t="s">
        <v>131</v>
      </c>
      <c r="E1048" s="93" t="s">
        <v>168</v>
      </c>
      <c r="F1048" s="94"/>
      <c r="G1048" s="95"/>
      <c r="H1048" s="95"/>
      <c r="I1048" s="95">
        <v>264355</v>
      </c>
      <c r="J1048" s="89"/>
    </row>
    <row r="1049" spans="1:10" x14ac:dyDescent="0.3">
      <c r="A1049" s="96" t="s">
        <v>1078</v>
      </c>
      <c r="B1049" s="89" t="s">
        <v>627</v>
      </c>
      <c r="C1049" s="97" t="s">
        <v>628</v>
      </c>
      <c r="D1049" s="98" t="s">
        <v>85</v>
      </c>
      <c r="E1049" s="98" t="s">
        <v>86</v>
      </c>
      <c r="F1049" s="99">
        <v>2.6</v>
      </c>
      <c r="G1049" s="100">
        <v>45915</v>
      </c>
      <c r="H1049" s="100">
        <v>119379</v>
      </c>
      <c r="I1049" s="100"/>
      <c r="J1049" s="101" t="s">
        <v>1999</v>
      </c>
    </row>
    <row r="1050" spans="1:10" x14ac:dyDescent="0.3">
      <c r="A1050" s="96" t="s">
        <v>1078</v>
      </c>
      <c r="B1050" s="89" t="s">
        <v>150</v>
      </c>
      <c r="C1050" s="97" t="s">
        <v>151</v>
      </c>
      <c r="D1050" s="98" t="s">
        <v>99</v>
      </c>
      <c r="E1050" s="98" t="s">
        <v>100</v>
      </c>
      <c r="F1050" s="99">
        <v>2.2800000000000001E-2</v>
      </c>
      <c r="G1050" s="100">
        <v>187426</v>
      </c>
      <c r="H1050" s="100">
        <v>4273</v>
      </c>
      <c r="I1050" s="100"/>
      <c r="J1050" s="101" t="s">
        <v>1705</v>
      </c>
    </row>
    <row r="1051" spans="1:10" x14ac:dyDescent="0.3">
      <c r="A1051" s="96" t="s">
        <v>1078</v>
      </c>
      <c r="B1051" s="89" t="s">
        <v>438</v>
      </c>
      <c r="C1051" s="97" t="s">
        <v>439</v>
      </c>
      <c r="D1051" s="98" t="s">
        <v>99</v>
      </c>
      <c r="E1051" s="98" t="s">
        <v>86</v>
      </c>
      <c r="F1051" s="99">
        <v>0.7</v>
      </c>
      <c r="G1051" s="100">
        <v>46854</v>
      </c>
      <c r="H1051" s="100">
        <v>32798</v>
      </c>
      <c r="I1051" s="100"/>
      <c r="J1051" s="101" t="s">
        <v>1783</v>
      </c>
    </row>
    <row r="1052" spans="1:10" x14ac:dyDescent="0.3">
      <c r="A1052" s="96" t="s">
        <v>1078</v>
      </c>
      <c r="B1052" s="89" t="s">
        <v>87</v>
      </c>
      <c r="C1052" s="97" t="s">
        <v>88</v>
      </c>
      <c r="D1052" s="98" t="s">
        <v>89</v>
      </c>
      <c r="E1052" s="98" t="s">
        <v>90</v>
      </c>
      <c r="F1052" s="99">
        <v>0.5</v>
      </c>
      <c r="G1052" s="100">
        <v>3623</v>
      </c>
      <c r="H1052" s="100">
        <v>1812</v>
      </c>
      <c r="I1052" s="100"/>
      <c r="J1052" s="101" t="s">
        <v>1691</v>
      </c>
    </row>
    <row r="1053" spans="1:10" ht="26.4" x14ac:dyDescent="0.3">
      <c r="A1053" s="96" t="s">
        <v>1078</v>
      </c>
      <c r="B1053" s="89" t="s">
        <v>479</v>
      </c>
      <c r="C1053" s="97" t="s">
        <v>480</v>
      </c>
      <c r="D1053" s="98" t="s">
        <v>80</v>
      </c>
      <c r="E1053" s="98" t="s">
        <v>90</v>
      </c>
      <c r="F1053" s="99">
        <v>0.04</v>
      </c>
      <c r="G1053" s="100">
        <v>46696</v>
      </c>
      <c r="H1053" s="100">
        <v>1868</v>
      </c>
      <c r="I1053" s="100"/>
      <c r="J1053" s="101" t="s">
        <v>2000</v>
      </c>
    </row>
    <row r="1054" spans="1:10" x14ac:dyDescent="0.3">
      <c r="A1054" s="96" t="s">
        <v>1078</v>
      </c>
      <c r="B1054" s="89" t="s">
        <v>481</v>
      </c>
      <c r="C1054" s="97" t="s">
        <v>482</v>
      </c>
      <c r="D1054" s="98" t="s">
        <v>80</v>
      </c>
      <c r="E1054" s="98" t="s">
        <v>90</v>
      </c>
      <c r="F1054" s="99">
        <v>0.04</v>
      </c>
      <c r="G1054" s="100">
        <v>37336</v>
      </c>
      <c r="H1054" s="100">
        <v>1493</v>
      </c>
      <c r="I1054" s="100"/>
      <c r="J1054" s="101" t="s">
        <v>2001</v>
      </c>
    </row>
    <row r="1055" spans="1:10" x14ac:dyDescent="0.3">
      <c r="A1055" s="96" t="s">
        <v>1078</v>
      </c>
      <c r="B1055" s="89" t="s">
        <v>91</v>
      </c>
      <c r="C1055" s="97" t="s">
        <v>92</v>
      </c>
      <c r="D1055" s="98" t="s">
        <v>80</v>
      </c>
      <c r="E1055" s="98" t="s">
        <v>90</v>
      </c>
      <c r="F1055" s="99">
        <v>0.27</v>
      </c>
      <c r="G1055" s="100">
        <v>1897</v>
      </c>
      <c r="H1055" s="100">
        <v>512</v>
      </c>
      <c r="I1055" s="100"/>
      <c r="J1055" s="101" t="s">
        <v>1692</v>
      </c>
    </row>
    <row r="1056" spans="1:10" ht="26.4" x14ac:dyDescent="0.3">
      <c r="A1056" s="96" t="s">
        <v>1078</v>
      </c>
      <c r="B1056" s="89" t="s">
        <v>477</v>
      </c>
      <c r="C1056" s="97" t="s">
        <v>478</v>
      </c>
      <c r="D1056" s="98" t="s">
        <v>80</v>
      </c>
      <c r="E1056" s="98" t="s">
        <v>103</v>
      </c>
      <c r="F1056" s="99">
        <v>6.25E-2</v>
      </c>
      <c r="G1056" s="100">
        <v>123656</v>
      </c>
      <c r="H1056" s="100">
        <v>7729</v>
      </c>
      <c r="I1056" s="100"/>
      <c r="J1056" s="101" t="s">
        <v>2002</v>
      </c>
    </row>
    <row r="1057" spans="1:10" x14ac:dyDescent="0.3">
      <c r="A1057" s="96" t="s">
        <v>1078</v>
      </c>
      <c r="B1057" s="89" t="s">
        <v>543</v>
      </c>
      <c r="C1057" s="97" t="s">
        <v>544</v>
      </c>
      <c r="D1057" s="98" t="s">
        <v>80</v>
      </c>
      <c r="E1057" s="98" t="s">
        <v>90</v>
      </c>
      <c r="F1057" s="99">
        <v>4</v>
      </c>
      <c r="G1057" s="100">
        <v>624</v>
      </c>
      <c r="H1057" s="100">
        <v>2496</v>
      </c>
      <c r="I1057" s="100"/>
      <c r="J1057" s="101" t="s">
        <v>2003</v>
      </c>
    </row>
    <row r="1058" spans="1:10" x14ac:dyDescent="0.3">
      <c r="A1058" s="96" t="s">
        <v>1078</v>
      </c>
      <c r="B1058" s="89" t="s">
        <v>463</v>
      </c>
      <c r="C1058" s="97" t="s">
        <v>464</v>
      </c>
      <c r="D1058" s="98" t="s">
        <v>80</v>
      </c>
      <c r="E1058" s="98" t="s">
        <v>77</v>
      </c>
      <c r="F1058" s="99">
        <v>0.6</v>
      </c>
      <c r="G1058" s="100">
        <v>5949</v>
      </c>
      <c r="H1058" s="100">
        <v>3569</v>
      </c>
      <c r="I1058" s="100"/>
      <c r="J1058" s="101" t="s">
        <v>2004</v>
      </c>
    </row>
    <row r="1059" spans="1:10" ht="26.4" x14ac:dyDescent="0.3">
      <c r="A1059" s="96" t="s">
        <v>1078</v>
      </c>
      <c r="B1059" s="89" t="s">
        <v>259</v>
      </c>
      <c r="C1059" s="97" t="s">
        <v>260</v>
      </c>
      <c r="D1059" s="98" t="s">
        <v>80</v>
      </c>
      <c r="E1059" s="98" t="s">
        <v>77</v>
      </c>
      <c r="F1059" s="99">
        <v>0.05</v>
      </c>
      <c r="G1059" s="100">
        <v>22500</v>
      </c>
      <c r="H1059" s="100">
        <v>1125</v>
      </c>
      <c r="I1059" s="100"/>
      <c r="J1059" s="101" t="s">
        <v>1718</v>
      </c>
    </row>
    <row r="1060" spans="1:10" ht="26.4" x14ac:dyDescent="0.3">
      <c r="A1060" s="96" t="s">
        <v>1078</v>
      </c>
      <c r="B1060" s="89" t="s">
        <v>1080</v>
      </c>
      <c r="C1060" s="97" t="s">
        <v>1081</v>
      </c>
      <c r="D1060" s="98" t="s">
        <v>80</v>
      </c>
      <c r="E1060" s="98" t="s">
        <v>140</v>
      </c>
      <c r="F1060" s="99">
        <v>3.5</v>
      </c>
      <c r="G1060" s="100">
        <v>24943</v>
      </c>
      <c r="H1060" s="100">
        <v>87301</v>
      </c>
      <c r="I1060" s="100"/>
      <c r="J1060" s="101" t="s">
        <v>2005</v>
      </c>
    </row>
    <row r="1061" spans="1:10" ht="66" x14ac:dyDescent="0.3">
      <c r="A1061" s="90" t="s">
        <v>1082</v>
      </c>
      <c r="B1061" s="91" t="s">
        <v>74</v>
      </c>
      <c r="C1061" s="92" t="s">
        <v>1083</v>
      </c>
      <c r="D1061" s="93" t="s">
        <v>131</v>
      </c>
      <c r="E1061" s="93" t="s">
        <v>132</v>
      </c>
      <c r="F1061" s="94"/>
      <c r="G1061" s="95"/>
      <c r="H1061" s="95"/>
      <c r="I1061" s="95">
        <v>1062919</v>
      </c>
      <c r="J1061" s="89"/>
    </row>
    <row r="1062" spans="1:10" x14ac:dyDescent="0.3">
      <c r="A1062" s="96" t="s">
        <v>1082</v>
      </c>
      <c r="B1062" s="89" t="s">
        <v>353</v>
      </c>
      <c r="C1062" s="97" t="s">
        <v>354</v>
      </c>
      <c r="D1062" s="98" t="s">
        <v>85</v>
      </c>
      <c r="E1062" s="98" t="s">
        <v>86</v>
      </c>
      <c r="F1062" s="99">
        <v>1</v>
      </c>
      <c r="G1062" s="100">
        <v>41004</v>
      </c>
      <c r="H1062" s="100">
        <v>41004</v>
      </c>
      <c r="I1062" s="100"/>
      <c r="J1062" s="101" t="s">
        <v>1749</v>
      </c>
    </row>
    <row r="1063" spans="1:10" x14ac:dyDescent="0.3">
      <c r="A1063" s="96" t="s">
        <v>1082</v>
      </c>
      <c r="B1063" s="89" t="s">
        <v>150</v>
      </c>
      <c r="C1063" s="97" t="s">
        <v>151</v>
      </c>
      <c r="D1063" s="98" t="s">
        <v>99</v>
      </c>
      <c r="E1063" s="98" t="s">
        <v>100</v>
      </c>
      <c r="F1063" s="99">
        <v>0.2</v>
      </c>
      <c r="G1063" s="100">
        <v>187426</v>
      </c>
      <c r="H1063" s="100">
        <v>37485</v>
      </c>
      <c r="I1063" s="100"/>
      <c r="J1063" s="101" t="s">
        <v>1705</v>
      </c>
    </row>
    <row r="1064" spans="1:10" x14ac:dyDescent="0.3">
      <c r="A1064" s="96" t="s">
        <v>1082</v>
      </c>
      <c r="B1064" s="89" t="s">
        <v>87</v>
      </c>
      <c r="C1064" s="97" t="s">
        <v>88</v>
      </c>
      <c r="D1064" s="98" t="s">
        <v>89</v>
      </c>
      <c r="E1064" s="98" t="s">
        <v>90</v>
      </c>
      <c r="F1064" s="99">
        <v>7</v>
      </c>
      <c r="G1064" s="100">
        <v>3623</v>
      </c>
      <c r="H1064" s="100">
        <v>25361</v>
      </c>
      <c r="I1064" s="100"/>
      <c r="J1064" s="101" t="s">
        <v>1691</v>
      </c>
    </row>
    <row r="1065" spans="1:10" ht="52.8" x14ac:dyDescent="0.3">
      <c r="A1065" s="96" t="s">
        <v>1082</v>
      </c>
      <c r="B1065" s="89" t="s">
        <v>1084</v>
      </c>
      <c r="C1065" s="97" t="s">
        <v>1085</v>
      </c>
      <c r="D1065" s="98" t="s">
        <v>80</v>
      </c>
      <c r="E1065" s="98" t="s">
        <v>132</v>
      </c>
      <c r="F1065" s="99">
        <v>1</v>
      </c>
      <c r="G1065" s="100">
        <v>959069</v>
      </c>
      <c r="H1065" s="100">
        <v>959069</v>
      </c>
      <c r="I1065" s="100"/>
      <c r="J1065" s="101" t="s">
        <v>2006</v>
      </c>
    </row>
    <row r="1066" spans="1:10" ht="79.2" x14ac:dyDescent="0.3">
      <c r="A1066" s="90" t="s">
        <v>1086</v>
      </c>
      <c r="B1066" s="91" t="s">
        <v>74</v>
      </c>
      <c r="C1066" s="92" t="s">
        <v>1087</v>
      </c>
      <c r="D1066" s="93" t="s">
        <v>131</v>
      </c>
      <c r="E1066" s="93" t="s">
        <v>132</v>
      </c>
      <c r="F1066" s="94"/>
      <c r="G1066" s="95"/>
      <c r="H1066" s="95"/>
      <c r="I1066" s="95">
        <v>515980</v>
      </c>
      <c r="J1066" s="89"/>
    </row>
    <row r="1067" spans="1:10" x14ac:dyDescent="0.3">
      <c r="A1067" s="96" t="s">
        <v>1086</v>
      </c>
      <c r="B1067" s="89" t="s">
        <v>83</v>
      </c>
      <c r="C1067" s="97" t="s">
        <v>84</v>
      </c>
      <c r="D1067" s="98" t="s">
        <v>85</v>
      </c>
      <c r="E1067" s="98" t="s">
        <v>86</v>
      </c>
      <c r="F1067" s="99">
        <v>0.1</v>
      </c>
      <c r="G1067" s="100">
        <v>37863</v>
      </c>
      <c r="H1067" s="100">
        <v>3786</v>
      </c>
      <c r="I1067" s="100"/>
      <c r="J1067" s="101" t="s">
        <v>1687</v>
      </c>
    </row>
    <row r="1068" spans="1:10" x14ac:dyDescent="0.3">
      <c r="A1068" s="96" t="s">
        <v>1086</v>
      </c>
      <c r="B1068" s="89" t="s">
        <v>150</v>
      </c>
      <c r="C1068" s="97" t="s">
        <v>151</v>
      </c>
      <c r="D1068" s="98" t="s">
        <v>99</v>
      </c>
      <c r="E1068" s="98" t="s">
        <v>100</v>
      </c>
      <c r="F1068" s="99">
        <v>0.05</v>
      </c>
      <c r="G1068" s="100">
        <v>187426</v>
      </c>
      <c r="H1068" s="100">
        <v>9371</v>
      </c>
      <c r="I1068" s="100"/>
      <c r="J1068" s="101" t="s">
        <v>1705</v>
      </c>
    </row>
    <row r="1069" spans="1:10" x14ac:dyDescent="0.3">
      <c r="A1069" s="96" t="s">
        <v>1086</v>
      </c>
      <c r="B1069" s="89" t="s">
        <v>87</v>
      </c>
      <c r="C1069" s="97" t="s">
        <v>88</v>
      </c>
      <c r="D1069" s="98" t="s">
        <v>89</v>
      </c>
      <c r="E1069" s="98" t="s">
        <v>90</v>
      </c>
      <c r="F1069" s="99">
        <v>1</v>
      </c>
      <c r="G1069" s="100">
        <v>3623</v>
      </c>
      <c r="H1069" s="100">
        <v>3623</v>
      </c>
      <c r="I1069" s="100"/>
      <c r="J1069" s="101" t="s">
        <v>1691</v>
      </c>
    </row>
    <row r="1070" spans="1:10" ht="79.2" x14ac:dyDescent="0.3">
      <c r="A1070" s="96" t="s">
        <v>1086</v>
      </c>
      <c r="B1070" s="89" t="s">
        <v>1088</v>
      </c>
      <c r="C1070" s="97" t="s">
        <v>1087</v>
      </c>
      <c r="D1070" s="98" t="s">
        <v>80</v>
      </c>
      <c r="E1070" s="98" t="s">
        <v>132</v>
      </c>
      <c r="F1070" s="99">
        <v>1</v>
      </c>
      <c r="G1070" s="100">
        <v>499200</v>
      </c>
      <c r="H1070" s="100">
        <v>499200</v>
      </c>
      <c r="I1070" s="100"/>
      <c r="J1070" s="101" t="s">
        <v>2007</v>
      </c>
    </row>
    <row r="1071" spans="1:10" ht="66" x14ac:dyDescent="0.3">
      <c r="A1071" s="90" t="s">
        <v>1089</v>
      </c>
      <c r="B1071" s="91" t="s">
        <v>74</v>
      </c>
      <c r="C1071" s="92" t="s">
        <v>1090</v>
      </c>
      <c r="D1071" s="93" t="s">
        <v>131</v>
      </c>
      <c r="E1071" s="93" t="s">
        <v>132</v>
      </c>
      <c r="F1071" s="94"/>
      <c r="G1071" s="95"/>
      <c r="H1071" s="95"/>
      <c r="I1071" s="95">
        <v>807180</v>
      </c>
      <c r="J1071" s="89"/>
    </row>
    <row r="1072" spans="1:10" x14ac:dyDescent="0.3">
      <c r="A1072" s="96" t="s">
        <v>1089</v>
      </c>
      <c r="B1072" s="89" t="s">
        <v>83</v>
      </c>
      <c r="C1072" s="97" t="s">
        <v>84</v>
      </c>
      <c r="D1072" s="98" t="s">
        <v>85</v>
      </c>
      <c r="E1072" s="98" t="s">
        <v>86</v>
      </c>
      <c r="F1072" s="99">
        <v>0.1</v>
      </c>
      <c r="G1072" s="100">
        <v>37863</v>
      </c>
      <c r="H1072" s="100">
        <v>3786</v>
      </c>
      <c r="I1072" s="100"/>
      <c r="J1072" s="101" t="s">
        <v>1687</v>
      </c>
    </row>
    <row r="1073" spans="1:10" x14ac:dyDescent="0.3">
      <c r="A1073" s="96" t="s">
        <v>1089</v>
      </c>
      <c r="B1073" s="89" t="s">
        <v>150</v>
      </c>
      <c r="C1073" s="97" t="s">
        <v>151</v>
      </c>
      <c r="D1073" s="98" t="s">
        <v>99</v>
      </c>
      <c r="E1073" s="98" t="s">
        <v>100</v>
      </c>
      <c r="F1073" s="99">
        <v>0.05</v>
      </c>
      <c r="G1073" s="100">
        <v>187426</v>
      </c>
      <c r="H1073" s="100">
        <v>9371</v>
      </c>
      <c r="I1073" s="100"/>
      <c r="J1073" s="101" t="s">
        <v>1705</v>
      </c>
    </row>
    <row r="1074" spans="1:10" x14ac:dyDescent="0.3">
      <c r="A1074" s="96" t="s">
        <v>1089</v>
      </c>
      <c r="B1074" s="89" t="s">
        <v>87</v>
      </c>
      <c r="C1074" s="97" t="s">
        <v>88</v>
      </c>
      <c r="D1074" s="98" t="s">
        <v>89</v>
      </c>
      <c r="E1074" s="98" t="s">
        <v>90</v>
      </c>
      <c r="F1074" s="99">
        <v>1</v>
      </c>
      <c r="G1074" s="100">
        <v>3623</v>
      </c>
      <c r="H1074" s="100">
        <v>3623</v>
      </c>
      <c r="I1074" s="100"/>
      <c r="J1074" s="101" t="s">
        <v>1691</v>
      </c>
    </row>
    <row r="1075" spans="1:10" ht="66" x14ac:dyDescent="0.3">
      <c r="A1075" s="96" t="s">
        <v>1089</v>
      </c>
      <c r="B1075" s="89" t="s">
        <v>1091</v>
      </c>
      <c r="C1075" s="97" t="s">
        <v>1090</v>
      </c>
      <c r="D1075" s="98" t="s">
        <v>80</v>
      </c>
      <c r="E1075" s="98" t="s">
        <v>132</v>
      </c>
      <c r="F1075" s="99">
        <v>1</v>
      </c>
      <c r="G1075" s="100">
        <v>790400</v>
      </c>
      <c r="H1075" s="100">
        <v>790400</v>
      </c>
      <c r="I1075" s="100"/>
      <c r="J1075" s="101" t="s">
        <v>2008</v>
      </c>
    </row>
    <row r="1076" spans="1:10" ht="118.8" x14ac:dyDescent="0.3">
      <c r="A1076" s="90" t="s">
        <v>1092</v>
      </c>
      <c r="B1076" s="91" t="s">
        <v>74</v>
      </c>
      <c r="C1076" s="92" t="s">
        <v>1093</v>
      </c>
      <c r="D1076" s="93" t="s">
        <v>131</v>
      </c>
      <c r="E1076" s="93" t="s">
        <v>132</v>
      </c>
      <c r="F1076" s="94"/>
      <c r="G1076" s="95"/>
      <c r="H1076" s="95"/>
      <c r="I1076" s="95">
        <v>474380</v>
      </c>
      <c r="J1076" s="89"/>
    </row>
    <row r="1077" spans="1:10" x14ac:dyDescent="0.3">
      <c r="A1077" s="96" t="s">
        <v>1092</v>
      </c>
      <c r="B1077" s="89" t="s">
        <v>83</v>
      </c>
      <c r="C1077" s="97" t="s">
        <v>84</v>
      </c>
      <c r="D1077" s="98" t="s">
        <v>85</v>
      </c>
      <c r="E1077" s="98" t="s">
        <v>86</v>
      </c>
      <c r="F1077" s="99">
        <v>0.1</v>
      </c>
      <c r="G1077" s="100">
        <v>37863</v>
      </c>
      <c r="H1077" s="100">
        <v>3786</v>
      </c>
      <c r="I1077" s="100"/>
      <c r="J1077" s="101" t="s">
        <v>1687</v>
      </c>
    </row>
    <row r="1078" spans="1:10" x14ac:dyDescent="0.3">
      <c r="A1078" s="96" t="s">
        <v>1092</v>
      </c>
      <c r="B1078" s="89" t="s">
        <v>150</v>
      </c>
      <c r="C1078" s="97" t="s">
        <v>151</v>
      </c>
      <c r="D1078" s="98" t="s">
        <v>99</v>
      </c>
      <c r="E1078" s="98" t="s">
        <v>100</v>
      </c>
      <c r="F1078" s="99">
        <v>0.05</v>
      </c>
      <c r="G1078" s="100">
        <v>187426</v>
      </c>
      <c r="H1078" s="100">
        <v>9371</v>
      </c>
      <c r="I1078" s="100"/>
      <c r="J1078" s="101" t="s">
        <v>1705</v>
      </c>
    </row>
    <row r="1079" spans="1:10" x14ac:dyDescent="0.3">
      <c r="A1079" s="96" t="s">
        <v>1092</v>
      </c>
      <c r="B1079" s="89" t="s">
        <v>87</v>
      </c>
      <c r="C1079" s="97" t="s">
        <v>88</v>
      </c>
      <c r="D1079" s="98" t="s">
        <v>89</v>
      </c>
      <c r="E1079" s="98" t="s">
        <v>90</v>
      </c>
      <c r="F1079" s="99">
        <v>1</v>
      </c>
      <c r="G1079" s="100">
        <v>3623</v>
      </c>
      <c r="H1079" s="100">
        <v>3623</v>
      </c>
      <c r="I1079" s="100"/>
      <c r="J1079" s="101" t="s">
        <v>1691</v>
      </c>
    </row>
    <row r="1080" spans="1:10" ht="105.6" x14ac:dyDescent="0.3">
      <c r="A1080" s="96" t="s">
        <v>1092</v>
      </c>
      <c r="B1080" s="89" t="s">
        <v>1094</v>
      </c>
      <c r="C1080" s="97" t="s">
        <v>1093</v>
      </c>
      <c r="D1080" s="98" t="s">
        <v>80</v>
      </c>
      <c r="E1080" s="98" t="s">
        <v>132</v>
      </c>
      <c r="F1080" s="99">
        <v>1</v>
      </c>
      <c r="G1080" s="100">
        <v>457600</v>
      </c>
      <c r="H1080" s="100">
        <v>457600</v>
      </c>
      <c r="I1080" s="100"/>
      <c r="J1080" s="101" t="s">
        <v>2009</v>
      </c>
    </row>
    <row r="1081" spans="1:10" ht="26.4" x14ac:dyDescent="0.3">
      <c r="A1081" s="90" t="s">
        <v>1097</v>
      </c>
      <c r="B1081" s="91" t="s">
        <v>74</v>
      </c>
      <c r="C1081" s="92" t="s">
        <v>1098</v>
      </c>
      <c r="D1081" s="93" t="s">
        <v>131</v>
      </c>
      <c r="E1081" s="93" t="s">
        <v>168</v>
      </c>
      <c r="F1081" s="94"/>
      <c r="G1081" s="95"/>
      <c r="H1081" s="95"/>
      <c r="I1081" s="95">
        <v>1992638</v>
      </c>
      <c r="J1081" s="89"/>
    </row>
    <row r="1082" spans="1:10" ht="26.4" x14ac:dyDescent="0.3">
      <c r="A1082" s="96" t="s">
        <v>1097</v>
      </c>
      <c r="B1082" s="89" t="s">
        <v>270</v>
      </c>
      <c r="C1082" s="97" t="s">
        <v>271</v>
      </c>
      <c r="D1082" s="98" t="s">
        <v>85</v>
      </c>
      <c r="E1082" s="98" t="s">
        <v>86</v>
      </c>
      <c r="F1082" s="99">
        <v>1</v>
      </c>
      <c r="G1082" s="100">
        <v>57672</v>
      </c>
      <c r="H1082" s="100">
        <v>57672</v>
      </c>
      <c r="I1082" s="100"/>
      <c r="J1082" s="101" t="s">
        <v>1724</v>
      </c>
    </row>
    <row r="1083" spans="1:10" x14ac:dyDescent="0.3">
      <c r="A1083" s="96" t="s">
        <v>1097</v>
      </c>
      <c r="B1083" s="89" t="s">
        <v>150</v>
      </c>
      <c r="C1083" s="97" t="s">
        <v>151</v>
      </c>
      <c r="D1083" s="98" t="s">
        <v>99</v>
      </c>
      <c r="E1083" s="98" t="s">
        <v>100</v>
      </c>
      <c r="F1083" s="99">
        <v>0.01</v>
      </c>
      <c r="G1083" s="100">
        <v>187426</v>
      </c>
      <c r="H1083" s="100">
        <v>1874</v>
      </c>
      <c r="I1083" s="100"/>
      <c r="J1083" s="101" t="s">
        <v>1705</v>
      </c>
    </row>
    <row r="1084" spans="1:10" x14ac:dyDescent="0.3">
      <c r="A1084" s="96" t="s">
        <v>1097</v>
      </c>
      <c r="B1084" s="89" t="s">
        <v>87</v>
      </c>
      <c r="C1084" s="97" t="s">
        <v>88</v>
      </c>
      <c r="D1084" s="98" t="s">
        <v>89</v>
      </c>
      <c r="E1084" s="98" t="s">
        <v>90</v>
      </c>
      <c r="F1084" s="99">
        <v>0.5</v>
      </c>
      <c r="G1084" s="100">
        <v>3623</v>
      </c>
      <c r="H1084" s="100">
        <v>1812</v>
      </c>
      <c r="I1084" s="100"/>
      <c r="J1084" s="101" t="s">
        <v>1691</v>
      </c>
    </row>
    <row r="1085" spans="1:10" x14ac:dyDescent="0.3">
      <c r="A1085" s="96" t="s">
        <v>1097</v>
      </c>
      <c r="B1085" s="89" t="s">
        <v>1099</v>
      </c>
      <c r="C1085" s="97" t="s">
        <v>1100</v>
      </c>
      <c r="D1085" s="98" t="s">
        <v>80</v>
      </c>
      <c r="E1085" s="98" t="s">
        <v>168</v>
      </c>
      <c r="F1085" s="99">
        <v>1</v>
      </c>
      <c r="G1085" s="100">
        <v>1872000</v>
      </c>
      <c r="H1085" s="100">
        <v>1872000</v>
      </c>
      <c r="I1085" s="100"/>
      <c r="J1085" s="101" t="s">
        <v>2010</v>
      </c>
    </row>
    <row r="1086" spans="1:10" x14ac:dyDescent="0.3">
      <c r="A1086" s="96" t="s">
        <v>1097</v>
      </c>
      <c r="B1086" s="89" t="s">
        <v>1101</v>
      </c>
      <c r="C1086" s="97" t="s">
        <v>1102</v>
      </c>
      <c r="D1086" s="98" t="s">
        <v>80</v>
      </c>
      <c r="E1086" s="98" t="s">
        <v>98</v>
      </c>
      <c r="F1086" s="99">
        <v>0.3</v>
      </c>
      <c r="G1086" s="100">
        <v>197600</v>
      </c>
      <c r="H1086" s="100">
        <v>59280</v>
      </c>
      <c r="I1086" s="100"/>
      <c r="J1086" s="101" t="s">
        <v>2011</v>
      </c>
    </row>
    <row r="1087" spans="1:10" ht="39.6" x14ac:dyDescent="0.3">
      <c r="A1087" s="90" t="s">
        <v>1103</v>
      </c>
      <c r="B1087" s="91" t="s">
        <v>74</v>
      </c>
      <c r="C1087" s="92" t="s">
        <v>1104</v>
      </c>
      <c r="D1087" s="93" t="s">
        <v>131</v>
      </c>
      <c r="E1087" s="93" t="s">
        <v>132</v>
      </c>
      <c r="F1087" s="94"/>
      <c r="G1087" s="95"/>
      <c r="H1087" s="95"/>
      <c r="I1087" s="95">
        <v>409009</v>
      </c>
      <c r="J1087" s="89"/>
    </row>
    <row r="1088" spans="1:10" x14ac:dyDescent="0.3">
      <c r="A1088" s="96" t="s">
        <v>1103</v>
      </c>
      <c r="B1088" s="89" t="s">
        <v>627</v>
      </c>
      <c r="C1088" s="97" t="s">
        <v>628</v>
      </c>
      <c r="D1088" s="98" t="s">
        <v>85</v>
      </c>
      <c r="E1088" s="98" t="s">
        <v>86</v>
      </c>
      <c r="F1088" s="99">
        <v>1.53</v>
      </c>
      <c r="G1088" s="100">
        <v>45915</v>
      </c>
      <c r="H1088" s="100">
        <v>70250</v>
      </c>
      <c r="I1088" s="100"/>
      <c r="J1088" s="101" t="s">
        <v>1999</v>
      </c>
    </row>
    <row r="1089" spans="1:10" x14ac:dyDescent="0.3">
      <c r="A1089" s="96" t="s">
        <v>1103</v>
      </c>
      <c r="B1089" s="89" t="s">
        <v>150</v>
      </c>
      <c r="C1089" s="97" t="s">
        <v>151</v>
      </c>
      <c r="D1089" s="98" t="s">
        <v>99</v>
      </c>
      <c r="E1089" s="98" t="s">
        <v>100</v>
      </c>
      <c r="F1089" s="99">
        <v>0.01</v>
      </c>
      <c r="G1089" s="100">
        <v>187426</v>
      </c>
      <c r="H1089" s="100">
        <v>1874</v>
      </c>
      <c r="I1089" s="100"/>
      <c r="J1089" s="101" t="s">
        <v>1705</v>
      </c>
    </row>
    <row r="1090" spans="1:10" x14ac:dyDescent="0.3">
      <c r="A1090" s="96" t="s">
        <v>1103</v>
      </c>
      <c r="B1090" s="89" t="s">
        <v>87</v>
      </c>
      <c r="C1090" s="97" t="s">
        <v>88</v>
      </c>
      <c r="D1090" s="98" t="s">
        <v>89</v>
      </c>
      <c r="E1090" s="98" t="s">
        <v>90</v>
      </c>
      <c r="F1090" s="99">
        <v>0.5</v>
      </c>
      <c r="G1090" s="100">
        <v>3623</v>
      </c>
      <c r="H1090" s="100">
        <v>1812</v>
      </c>
      <c r="I1090" s="100"/>
      <c r="J1090" s="101" t="s">
        <v>1691</v>
      </c>
    </row>
    <row r="1091" spans="1:10" ht="26.4" x14ac:dyDescent="0.3">
      <c r="A1091" s="96" t="s">
        <v>1103</v>
      </c>
      <c r="B1091" s="89" t="s">
        <v>1105</v>
      </c>
      <c r="C1091" s="97" t="s">
        <v>1106</v>
      </c>
      <c r="D1091" s="98" t="s">
        <v>80</v>
      </c>
      <c r="E1091" s="98" t="s">
        <v>267</v>
      </c>
      <c r="F1091" s="99">
        <v>0.5</v>
      </c>
      <c r="G1091" s="100">
        <v>395200</v>
      </c>
      <c r="H1091" s="100">
        <v>197600</v>
      </c>
      <c r="I1091" s="100"/>
      <c r="J1091" s="101" t="s">
        <v>2012</v>
      </c>
    </row>
    <row r="1092" spans="1:10" x14ac:dyDescent="0.3">
      <c r="A1092" s="96" t="s">
        <v>1103</v>
      </c>
      <c r="B1092" s="89" t="s">
        <v>1095</v>
      </c>
      <c r="C1092" s="97" t="s">
        <v>1096</v>
      </c>
      <c r="D1092" s="98" t="s">
        <v>80</v>
      </c>
      <c r="E1092" s="98" t="s">
        <v>267</v>
      </c>
      <c r="F1092" s="99">
        <v>0.75</v>
      </c>
      <c r="G1092" s="100">
        <v>109200</v>
      </c>
      <c r="H1092" s="100">
        <v>81900</v>
      </c>
      <c r="I1092" s="100"/>
      <c r="J1092" s="101" t="s">
        <v>2013</v>
      </c>
    </row>
    <row r="1093" spans="1:10" x14ac:dyDescent="0.3">
      <c r="A1093" s="96" t="s">
        <v>1103</v>
      </c>
      <c r="B1093" s="89" t="s">
        <v>868</v>
      </c>
      <c r="C1093" s="97" t="s">
        <v>869</v>
      </c>
      <c r="D1093" s="98" t="s">
        <v>80</v>
      </c>
      <c r="E1093" s="98" t="s">
        <v>77</v>
      </c>
      <c r="F1093" s="99">
        <v>0.2</v>
      </c>
      <c r="G1093" s="100">
        <v>22500</v>
      </c>
      <c r="H1093" s="100">
        <v>4500</v>
      </c>
      <c r="I1093" s="100"/>
      <c r="J1093" s="101" t="s">
        <v>2014</v>
      </c>
    </row>
    <row r="1094" spans="1:10" ht="26.4" x14ac:dyDescent="0.3">
      <c r="A1094" s="96" t="s">
        <v>1103</v>
      </c>
      <c r="B1094" s="89" t="s">
        <v>156</v>
      </c>
      <c r="C1094" s="97" t="s">
        <v>157</v>
      </c>
      <c r="D1094" s="98" t="s">
        <v>80</v>
      </c>
      <c r="E1094" s="98" t="s">
        <v>103</v>
      </c>
      <c r="F1094" s="99">
        <v>0.1</v>
      </c>
      <c r="G1094" s="100">
        <v>126880</v>
      </c>
      <c r="H1094" s="100">
        <v>12688</v>
      </c>
      <c r="I1094" s="100"/>
      <c r="J1094" s="101" t="s">
        <v>1751</v>
      </c>
    </row>
    <row r="1095" spans="1:10" x14ac:dyDescent="0.3">
      <c r="A1095" s="96" t="s">
        <v>1103</v>
      </c>
      <c r="B1095" s="89" t="s">
        <v>438</v>
      </c>
      <c r="C1095" s="97" t="s">
        <v>439</v>
      </c>
      <c r="D1095" s="98" t="s">
        <v>99</v>
      </c>
      <c r="E1095" s="98" t="s">
        <v>86</v>
      </c>
      <c r="F1095" s="99">
        <v>0.25</v>
      </c>
      <c r="G1095" s="100">
        <v>46854</v>
      </c>
      <c r="H1095" s="100">
        <v>11714</v>
      </c>
      <c r="I1095" s="100"/>
      <c r="J1095" s="101" t="s">
        <v>1783</v>
      </c>
    </row>
    <row r="1096" spans="1:10" x14ac:dyDescent="0.3">
      <c r="A1096" s="96" t="s">
        <v>1103</v>
      </c>
      <c r="B1096" s="89" t="s">
        <v>1107</v>
      </c>
      <c r="C1096" s="97" t="s">
        <v>1108</v>
      </c>
      <c r="D1096" s="98" t="s">
        <v>80</v>
      </c>
      <c r="E1096" s="98" t="s">
        <v>140</v>
      </c>
      <c r="F1096" s="99">
        <v>1</v>
      </c>
      <c r="G1096" s="100">
        <v>16040</v>
      </c>
      <c r="H1096" s="100">
        <v>16040</v>
      </c>
      <c r="I1096" s="100"/>
      <c r="J1096" s="101" t="s">
        <v>2015</v>
      </c>
    </row>
    <row r="1097" spans="1:10" x14ac:dyDescent="0.3">
      <c r="A1097" s="96" t="s">
        <v>1103</v>
      </c>
      <c r="B1097" s="89" t="s">
        <v>118</v>
      </c>
      <c r="C1097" s="97" t="s">
        <v>119</v>
      </c>
      <c r="D1097" s="98" t="s">
        <v>76</v>
      </c>
      <c r="E1097" s="98" t="s">
        <v>93</v>
      </c>
      <c r="F1097" s="99">
        <v>0.02</v>
      </c>
      <c r="G1097" s="100">
        <v>531559</v>
      </c>
      <c r="H1097" s="100">
        <v>10631</v>
      </c>
      <c r="I1097" s="100"/>
      <c r="J1097" s="101" t="s">
        <v>2016</v>
      </c>
    </row>
    <row r="1098" spans="1:10" ht="52.8" x14ac:dyDescent="0.3">
      <c r="A1098" s="90" t="s">
        <v>1110</v>
      </c>
      <c r="B1098" s="91" t="s">
        <v>74</v>
      </c>
      <c r="C1098" s="92" t="s">
        <v>1109</v>
      </c>
      <c r="D1098" s="93" t="s">
        <v>131</v>
      </c>
      <c r="E1098" s="93" t="s">
        <v>132</v>
      </c>
      <c r="F1098" s="94"/>
      <c r="G1098" s="95"/>
      <c r="H1098" s="95"/>
      <c r="I1098" s="95">
        <v>499200</v>
      </c>
      <c r="J1098" s="89"/>
    </row>
    <row r="1099" spans="1:10" ht="52.8" x14ac:dyDescent="0.3">
      <c r="A1099" s="96" t="s">
        <v>1110</v>
      </c>
      <c r="B1099" s="89" t="s">
        <v>1111</v>
      </c>
      <c r="C1099" s="97" t="s">
        <v>1112</v>
      </c>
      <c r="D1099" s="98" t="s">
        <v>80</v>
      </c>
      <c r="E1099" s="98" t="s">
        <v>132</v>
      </c>
      <c r="F1099" s="99">
        <v>1</v>
      </c>
      <c r="G1099" s="100">
        <v>499200</v>
      </c>
      <c r="H1099" s="100">
        <v>499200</v>
      </c>
      <c r="I1099" s="100"/>
      <c r="J1099" s="101" t="s">
        <v>2017</v>
      </c>
    </row>
    <row r="1100" spans="1:10" ht="39.6" x14ac:dyDescent="0.3">
      <c r="A1100" s="90" t="s">
        <v>1123</v>
      </c>
      <c r="B1100" s="91" t="s">
        <v>74</v>
      </c>
      <c r="C1100" s="92" t="s">
        <v>1124</v>
      </c>
      <c r="D1100" s="93" t="s">
        <v>131</v>
      </c>
      <c r="E1100" s="93" t="s">
        <v>132</v>
      </c>
      <c r="F1100" s="94"/>
      <c r="G1100" s="95"/>
      <c r="H1100" s="95"/>
      <c r="I1100" s="95">
        <v>229968</v>
      </c>
      <c r="J1100" s="89"/>
    </row>
    <row r="1101" spans="1:10" ht="26.4" x14ac:dyDescent="0.3">
      <c r="A1101" s="96" t="s">
        <v>1123</v>
      </c>
      <c r="B1101" s="89" t="s">
        <v>244</v>
      </c>
      <c r="C1101" s="97" t="s">
        <v>245</v>
      </c>
      <c r="D1101" s="98" t="s">
        <v>85</v>
      </c>
      <c r="E1101" s="98" t="s">
        <v>86</v>
      </c>
      <c r="F1101" s="99">
        <v>0.5</v>
      </c>
      <c r="G1101" s="100">
        <v>41652</v>
      </c>
      <c r="H1101" s="100">
        <v>20826</v>
      </c>
      <c r="I1101" s="100"/>
      <c r="J1101" s="101" t="s">
        <v>1759</v>
      </c>
    </row>
    <row r="1102" spans="1:10" x14ac:dyDescent="0.3">
      <c r="A1102" s="96" t="s">
        <v>1123</v>
      </c>
      <c r="B1102" s="89" t="s">
        <v>87</v>
      </c>
      <c r="C1102" s="97" t="s">
        <v>88</v>
      </c>
      <c r="D1102" s="98" t="s">
        <v>89</v>
      </c>
      <c r="E1102" s="98" t="s">
        <v>90</v>
      </c>
      <c r="F1102" s="99">
        <v>0.35</v>
      </c>
      <c r="G1102" s="100">
        <v>3623</v>
      </c>
      <c r="H1102" s="100">
        <v>1268</v>
      </c>
      <c r="I1102" s="100"/>
      <c r="J1102" s="101" t="s">
        <v>1691</v>
      </c>
    </row>
    <row r="1103" spans="1:10" x14ac:dyDescent="0.3">
      <c r="A1103" s="96" t="s">
        <v>1123</v>
      </c>
      <c r="B1103" s="89" t="s">
        <v>1121</v>
      </c>
      <c r="C1103" s="97" t="s">
        <v>1122</v>
      </c>
      <c r="D1103" s="98" t="s">
        <v>80</v>
      </c>
      <c r="E1103" s="98" t="s">
        <v>140</v>
      </c>
      <c r="F1103" s="99">
        <v>7.1</v>
      </c>
      <c r="G1103" s="100">
        <v>22612</v>
      </c>
      <c r="H1103" s="100">
        <v>160545</v>
      </c>
      <c r="I1103" s="100"/>
      <c r="J1103" s="101" t="s">
        <v>2018</v>
      </c>
    </row>
    <row r="1104" spans="1:10" x14ac:dyDescent="0.3">
      <c r="A1104" s="96" t="s">
        <v>1123</v>
      </c>
      <c r="B1104" s="89" t="s">
        <v>1072</v>
      </c>
      <c r="C1104" s="97" t="s">
        <v>1073</v>
      </c>
      <c r="D1104" s="98" t="s">
        <v>80</v>
      </c>
      <c r="E1104" s="98" t="s">
        <v>132</v>
      </c>
      <c r="F1104" s="99">
        <v>1</v>
      </c>
      <c r="G1104" s="100">
        <v>47329</v>
      </c>
      <c r="H1104" s="100">
        <v>47329</v>
      </c>
      <c r="I1104" s="100"/>
      <c r="J1104" s="101" t="s">
        <v>2019</v>
      </c>
    </row>
    <row r="1105" spans="1:10" ht="66" x14ac:dyDescent="0.3">
      <c r="A1105" s="90" t="s">
        <v>1125</v>
      </c>
      <c r="B1105" s="91" t="s">
        <v>74</v>
      </c>
      <c r="C1105" s="92" t="s">
        <v>1126</v>
      </c>
      <c r="D1105" s="93" t="s">
        <v>131</v>
      </c>
      <c r="E1105" s="93" t="s">
        <v>132</v>
      </c>
      <c r="F1105" s="94"/>
      <c r="G1105" s="95"/>
      <c r="H1105" s="95"/>
      <c r="I1105" s="95">
        <v>30043</v>
      </c>
      <c r="J1105" s="89"/>
    </row>
    <row r="1106" spans="1:10" x14ac:dyDescent="0.3">
      <c r="A1106" s="96" t="s">
        <v>1125</v>
      </c>
      <c r="B1106" s="89" t="s">
        <v>549</v>
      </c>
      <c r="C1106" s="97" t="s">
        <v>550</v>
      </c>
      <c r="D1106" s="98" t="s">
        <v>85</v>
      </c>
      <c r="E1106" s="98" t="s">
        <v>86</v>
      </c>
      <c r="F1106" s="99">
        <v>0.37</v>
      </c>
      <c r="G1106" s="100">
        <v>41004</v>
      </c>
      <c r="H1106" s="100">
        <v>15171</v>
      </c>
      <c r="I1106" s="100"/>
      <c r="J1106" s="101" t="s">
        <v>2020</v>
      </c>
    </row>
    <row r="1107" spans="1:10" ht="26.4" x14ac:dyDescent="0.3">
      <c r="A1107" s="96" t="s">
        <v>1125</v>
      </c>
      <c r="B1107" s="89" t="s">
        <v>330</v>
      </c>
      <c r="C1107" s="97" t="s">
        <v>331</v>
      </c>
      <c r="D1107" s="98" t="s">
        <v>99</v>
      </c>
      <c r="E1107" s="98" t="s">
        <v>332</v>
      </c>
      <c r="F1107" s="99">
        <v>0.06</v>
      </c>
      <c r="G1107" s="100">
        <v>17302</v>
      </c>
      <c r="H1107" s="100">
        <v>1038</v>
      </c>
      <c r="I1107" s="100"/>
      <c r="J1107" s="101" t="s">
        <v>1742</v>
      </c>
    </row>
    <row r="1108" spans="1:10" x14ac:dyDescent="0.3">
      <c r="A1108" s="96" t="s">
        <v>1125</v>
      </c>
      <c r="B1108" s="89" t="s">
        <v>150</v>
      </c>
      <c r="C1108" s="97" t="s">
        <v>151</v>
      </c>
      <c r="D1108" s="98" t="s">
        <v>99</v>
      </c>
      <c r="E1108" s="98" t="s">
        <v>100</v>
      </c>
      <c r="F1108" s="99">
        <v>1E-3</v>
      </c>
      <c r="G1108" s="100">
        <v>187426</v>
      </c>
      <c r="H1108" s="100">
        <v>187</v>
      </c>
      <c r="I1108" s="100"/>
      <c r="J1108" s="101" t="s">
        <v>1705</v>
      </c>
    </row>
    <row r="1109" spans="1:10" x14ac:dyDescent="0.3">
      <c r="A1109" s="96" t="s">
        <v>1125</v>
      </c>
      <c r="B1109" s="89" t="s">
        <v>87</v>
      </c>
      <c r="C1109" s="97" t="s">
        <v>88</v>
      </c>
      <c r="D1109" s="98" t="s">
        <v>89</v>
      </c>
      <c r="E1109" s="98" t="s">
        <v>90</v>
      </c>
      <c r="F1109" s="99">
        <v>0.05</v>
      </c>
      <c r="G1109" s="100">
        <v>3623</v>
      </c>
      <c r="H1109" s="100">
        <v>181</v>
      </c>
      <c r="I1109" s="100"/>
      <c r="J1109" s="101" t="s">
        <v>1691</v>
      </c>
    </row>
    <row r="1110" spans="1:10" ht="26.4" x14ac:dyDescent="0.3">
      <c r="A1110" s="96" t="s">
        <v>1125</v>
      </c>
      <c r="B1110" s="89" t="s">
        <v>541</v>
      </c>
      <c r="C1110" s="97" t="s">
        <v>542</v>
      </c>
      <c r="D1110" s="98" t="s">
        <v>80</v>
      </c>
      <c r="E1110" s="98" t="s">
        <v>103</v>
      </c>
      <c r="F1110" s="99">
        <v>0.05</v>
      </c>
      <c r="G1110" s="100">
        <v>25896</v>
      </c>
      <c r="H1110" s="100">
        <v>1295</v>
      </c>
      <c r="I1110" s="100"/>
      <c r="J1110" s="101" t="s">
        <v>2021</v>
      </c>
    </row>
    <row r="1111" spans="1:10" ht="26.4" x14ac:dyDescent="0.3">
      <c r="A1111" s="96" t="s">
        <v>1125</v>
      </c>
      <c r="B1111" s="89" t="s">
        <v>515</v>
      </c>
      <c r="C1111" s="97" t="s">
        <v>516</v>
      </c>
      <c r="D1111" s="98" t="s">
        <v>80</v>
      </c>
      <c r="E1111" s="98" t="s">
        <v>103</v>
      </c>
      <c r="F1111" s="99">
        <v>0.04</v>
      </c>
      <c r="G1111" s="100">
        <v>62296</v>
      </c>
      <c r="H1111" s="100">
        <v>2492</v>
      </c>
      <c r="I1111" s="100"/>
      <c r="J1111" s="101" t="s">
        <v>1976</v>
      </c>
    </row>
    <row r="1112" spans="1:10" ht="26.4" x14ac:dyDescent="0.3">
      <c r="A1112" s="96" t="s">
        <v>1125</v>
      </c>
      <c r="B1112" s="89" t="s">
        <v>517</v>
      </c>
      <c r="C1112" s="97" t="s">
        <v>518</v>
      </c>
      <c r="D1112" s="98" t="s">
        <v>80</v>
      </c>
      <c r="E1112" s="98" t="s">
        <v>103</v>
      </c>
      <c r="F1112" s="99">
        <v>0.08</v>
      </c>
      <c r="G1112" s="100">
        <v>109097</v>
      </c>
      <c r="H1112" s="100">
        <v>8728</v>
      </c>
      <c r="I1112" s="100"/>
      <c r="J1112" s="101" t="s">
        <v>1977</v>
      </c>
    </row>
    <row r="1113" spans="1:10" x14ac:dyDescent="0.3">
      <c r="A1113" s="96" t="s">
        <v>1125</v>
      </c>
      <c r="B1113" s="89" t="s">
        <v>91</v>
      </c>
      <c r="C1113" s="97" t="s">
        <v>92</v>
      </c>
      <c r="D1113" s="98" t="s">
        <v>80</v>
      </c>
      <c r="E1113" s="98" t="s">
        <v>90</v>
      </c>
      <c r="F1113" s="99">
        <v>0.45</v>
      </c>
      <c r="G1113" s="100">
        <v>1897</v>
      </c>
      <c r="H1113" s="100">
        <v>854</v>
      </c>
      <c r="I1113" s="100"/>
      <c r="J1113" s="101" t="s">
        <v>1692</v>
      </c>
    </row>
    <row r="1114" spans="1:10" x14ac:dyDescent="0.3">
      <c r="A1114" s="96" t="s">
        <v>1125</v>
      </c>
      <c r="B1114" s="89" t="s">
        <v>999</v>
      </c>
      <c r="C1114" s="97" t="s">
        <v>1000</v>
      </c>
      <c r="D1114" s="98" t="s">
        <v>80</v>
      </c>
      <c r="E1114" s="98" t="s">
        <v>90</v>
      </c>
      <c r="F1114" s="99">
        <v>0.02</v>
      </c>
      <c r="G1114" s="100">
        <v>4846</v>
      </c>
      <c r="H1114" s="100">
        <v>97</v>
      </c>
      <c r="I1114" s="100"/>
      <c r="J1114" s="101" t="s">
        <v>2022</v>
      </c>
    </row>
    <row r="1115" spans="1:10" ht="79.2" x14ac:dyDescent="0.3">
      <c r="A1115" s="90" t="s">
        <v>1127</v>
      </c>
      <c r="B1115" s="91" t="s">
        <v>74</v>
      </c>
      <c r="C1115" s="92" t="s">
        <v>1128</v>
      </c>
      <c r="D1115" s="93" t="s">
        <v>131</v>
      </c>
      <c r="E1115" s="93" t="s">
        <v>132</v>
      </c>
      <c r="F1115" s="94"/>
      <c r="G1115" s="95"/>
      <c r="H1115" s="95"/>
      <c r="I1115" s="95">
        <v>30873</v>
      </c>
      <c r="J1115" s="89"/>
    </row>
    <row r="1116" spans="1:10" x14ac:dyDescent="0.3">
      <c r="A1116" s="96" t="s">
        <v>1127</v>
      </c>
      <c r="B1116" s="89" t="s">
        <v>549</v>
      </c>
      <c r="C1116" s="97" t="s">
        <v>550</v>
      </c>
      <c r="D1116" s="98" t="s">
        <v>85</v>
      </c>
      <c r="E1116" s="98" t="s">
        <v>86</v>
      </c>
      <c r="F1116" s="99">
        <v>0.37</v>
      </c>
      <c r="G1116" s="100">
        <v>41004</v>
      </c>
      <c r="H1116" s="100">
        <v>15171</v>
      </c>
      <c r="I1116" s="100"/>
      <c r="J1116" s="101" t="s">
        <v>2020</v>
      </c>
    </row>
    <row r="1117" spans="1:10" x14ac:dyDescent="0.3">
      <c r="A1117" s="96" t="s">
        <v>1127</v>
      </c>
      <c r="B1117" s="89" t="s">
        <v>150</v>
      </c>
      <c r="C1117" s="97" t="s">
        <v>151</v>
      </c>
      <c r="D1117" s="98" t="s">
        <v>99</v>
      </c>
      <c r="E1117" s="98" t="s">
        <v>100</v>
      </c>
      <c r="F1117" s="99">
        <v>1.4E-3</v>
      </c>
      <c r="G1117" s="100">
        <v>187426</v>
      </c>
      <c r="H1117" s="100">
        <v>262</v>
      </c>
      <c r="I1117" s="100"/>
      <c r="J1117" s="101" t="s">
        <v>1705</v>
      </c>
    </row>
    <row r="1118" spans="1:10" x14ac:dyDescent="0.3">
      <c r="A1118" s="96" t="s">
        <v>1127</v>
      </c>
      <c r="B1118" s="89" t="s">
        <v>87</v>
      </c>
      <c r="C1118" s="97" t="s">
        <v>88</v>
      </c>
      <c r="D1118" s="98" t="s">
        <v>89</v>
      </c>
      <c r="E1118" s="98" t="s">
        <v>90</v>
      </c>
      <c r="F1118" s="99">
        <v>0.05</v>
      </c>
      <c r="G1118" s="100">
        <v>3623</v>
      </c>
      <c r="H1118" s="100">
        <v>181</v>
      </c>
      <c r="I1118" s="100"/>
      <c r="J1118" s="101" t="s">
        <v>1691</v>
      </c>
    </row>
    <row r="1119" spans="1:10" ht="26.4" x14ac:dyDescent="0.3">
      <c r="A1119" s="96" t="s">
        <v>1127</v>
      </c>
      <c r="B1119" s="89" t="s">
        <v>1129</v>
      </c>
      <c r="C1119" s="97" t="s">
        <v>1130</v>
      </c>
      <c r="D1119" s="98" t="s">
        <v>80</v>
      </c>
      <c r="E1119" s="98" t="s">
        <v>103</v>
      </c>
      <c r="F1119" s="99">
        <v>1.2E-2</v>
      </c>
      <c r="G1119" s="100">
        <v>69974</v>
      </c>
      <c r="H1119" s="100">
        <v>840</v>
      </c>
      <c r="I1119" s="100"/>
      <c r="J1119" s="101" t="s">
        <v>2023</v>
      </c>
    </row>
    <row r="1120" spans="1:10" ht="26.4" x14ac:dyDescent="0.3">
      <c r="A1120" s="96" t="s">
        <v>1127</v>
      </c>
      <c r="B1120" s="89" t="s">
        <v>515</v>
      </c>
      <c r="C1120" s="97" t="s">
        <v>516</v>
      </c>
      <c r="D1120" s="98" t="s">
        <v>80</v>
      </c>
      <c r="E1120" s="98" t="s">
        <v>103</v>
      </c>
      <c r="F1120" s="99">
        <v>0.04</v>
      </c>
      <c r="G1120" s="100">
        <v>62296</v>
      </c>
      <c r="H1120" s="100">
        <v>2492</v>
      </c>
      <c r="I1120" s="100"/>
      <c r="J1120" s="101" t="s">
        <v>1976</v>
      </c>
    </row>
    <row r="1121" spans="1:10" ht="26.4" x14ac:dyDescent="0.3">
      <c r="A1121" s="96" t="s">
        <v>1127</v>
      </c>
      <c r="B1121" s="89" t="s">
        <v>1131</v>
      </c>
      <c r="C1121" s="97" t="s">
        <v>1132</v>
      </c>
      <c r="D1121" s="98" t="s">
        <v>80</v>
      </c>
      <c r="E1121" s="98" t="s">
        <v>103</v>
      </c>
      <c r="F1121" s="99">
        <v>0.06</v>
      </c>
      <c r="G1121" s="100">
        <v>182936</v>
      </c>
      <c r="H1121" s="100">
        <v>10976</v>
      </c>
      <c r="I1121" s="100"/>
      <c r="J1121" s="101" t="s">
        <v>2024</v>
      </c>
    </row>
    <row r="1122" spans="1:10" x14ac:dyDescent="0.3">
      <c r="A1122" s="96" t="s">
        <v>1127</v>
      </c>
      <c r="B1122" s="89" t="s">
        <v>91</v>
      </c>
      <c r="C1122" s="97" t="s">
        <v>92</v>
      </c>
      <c r="D1122" s="98" t="s">
        <v>80</v>
      </c>
      <c r="E1122" s="98" t="s">
        <v>90</v>
      </c>
      <c r="F1122" s="99">
        <v>0.45</v>
      </c>
      <c r="G1122" s="100">
        <v>1897</v>
      </c>
      <c r="H1122" s="100">
        <v>854</v>
      </c>
      <c r="I1122" s="100"/>
      <c r="J1122" s="101" t="s">
        <v>1692</v>
      </c>
    </row>
    <row r="1123" spans="1:10" x14ac:dyDescent="0.3">
      <c r="A1123" s="96" t="s">
        <v>1127</v>
      </c>
      <c r="B1123" s="89" t="s">
        <v>999</v>
      </c>
      <c r="C1123" s="97" t="s">
        <v>1000</v>
      </c>
      <c r="D1123" s="98" t="s">
        <v>80</v>
      </c>
      <c r="E1123" s="98" t="s">
        <v>90</v>
      </c>
      <c r="F1123" s="99">
        <v>0.02</v>
      </c>
      <c r="G1123" s="100">
        <v>4846</v>
      </c>
      <c r="H1123" s="100">
        <v>97</v>
      </c>
      <c r="I1123" s="100"/>
      <c r="J1123" s="101" t="s">
        <v>2022</v>
      </c>
    </row>
    <row r="1124" spans="1:10" ht="66" x14ac:dyDescent="0.3">
      <c r="A1124" s="90" t="s">
        <v>1133</v>
      </c>
      <c r="B1124" s="91" t="s">
        <v>74</v>
      </c>
      <c r="C1124" s="92" t="s">
        <v>1134</v>
      </c>
      <c r="D1124" s="93" t="s">
        <v>131</v>
      </c>
      <c r="E1124" s="93" t="s">
        <v>132</v>
      </c>
      <c r="F1124" s="94"/>
      <c r="G1124" s="95"/>
      <c r="H1124" s="95"/>
      <c r="I1124" s="95">
        <v>34590</v>
      </c>
      <c r="J1124" s="89"/>
    </row>
    <row r="1125" spans="1:10" x14ac:dyDescent="0.3">
      <c r="A1125" s="96" t="s">
        <v>1133</v>
      </c>
      <c r="B1125" s="89" t="s">
        <v>549</v>
      </c>
      <c r="C1125" s="97" t="s">
        <v>550</v>
      </c>
      <c r="D1125" s="98" t="s">
        <v>85</v>
      </c>
      <c r="E1125" s="98" t="s">
        <v>86</v>
      </c>
      <c r="F1125" s="99">
        <v>0.37</v>
      </c>
      <c r="G1125" s="100">
        <v>41004</v>
      </c>
      <c r="H1125" s="100">
        <v>15171</v>
      </c>
      <c r="I1125" s="100"/>
      <c r="J1125" s="101" t="s">
        <v>2020</v>
      </c>
    </row>
    <row r="1126" spans="1:10" ht="26.4" x14ac:dyDescent="0.3">
      <c r="A1126" s="96" t="s">
        <v>1133</v>
      </c>
      <c r="B1126" s="89" t="s">
        <v>330</v>
      </c>
      <c r="C1126" s="97" t="s">
        <v>331</v>
      </c>
      <c r="D1126" s="98" t="s">
        <v>99</v>
      </c>
      <c r="E1126" s="98" t="s">
        <v>332</v>
      </c>
      <c r="F1126" s="99">
        <v>0.06</v>
      </c>
      <c r="G1126" s="100">
        <v>17302</v>
      </c>
      <c r="H1126" s="100">
        <v>1038</v>
      </c>
      <c r="I1126" s="100"/>
      <c r="J1126" s="101" t="s">
        <v>1742</v>
      </c>
    </row>
    <row r="1127" spans="1:10" x14ac:dyDescent="0.3">
      <c r="A1127" s="96" t="s">
        <v>1133</v>
      </c>
      <c r="B1127" s="89" t="s">
        <v>150</v>
      </c>
      <c r="C1127" s="97" t="s">
        <v>151</v>
      </c>
      <c r="D1127" s="98" t="s">
        <v>99</v>
      </c>
      <c r="E1127" s="98" t="s">
        <v>100</v>
      </c>
      <c r="F1127" s="99">
        <v>1.8E-3</v>
      </c>
      <c r="G1127" s="100">
        <v>187426</v>
      </c>
      <c r="H1127" s="100">
        <v>337</v>
      </c>
      <c r="I1127" s="100"/>
      <c r="J1127" s="101" t="s">
        <v>1705</v>
      </c>
    </row>
    <row r="1128" spans="1:10" x14ac:dyDescent="0.3">
      <c r="A1128" s="96" t="s">
        <v>1133</v>
      </c>
      <c r="B1128" s="89" t="s">
        <v>87</v>
      </c>
      <c r="C1128" s="97" t="s">
        <v>88</v>
      </c>
      <c r="D1128" s="98" t="s">
        <v>89</v>
      </c>
      <c r="E1128" s="98" t="s">
        <v>90</v>
      </c>
      <c r="F1128" s="99">
        <v>0.05</v>
      </c>
      <c r="G1128" s="100">
        <v>3623</v>
      </c>
      <c r="H1128" s="100">
        <v>181</v>
      </c>
      <c r="I1128" s="100"/>
      <c r="J1128" s="101" t="s">
        <v>1691</v>
      </c>
    </row>
    <row r="1129" spans="1:10" ht="26.4" x14ac:dyDescent="0.3">
      <c r="A1129" s="96" t="s">
        <v>1133</v>
      </c>
      <c r="B1129" s="89" t="s">
        <v>1001</v>
      </c>
      <c r="C1129" s="97" t="s">
        <v>1002</v>
      </c>
      <c r="D1129" s="98" t="s">
        <v>80</v>
      </c>
      <c r="E1129" s="98" t="s">
        <v>103</v>
      </c>
      <c r="F1129" s="99">
        <v>0.05</v>
      </c>
      <c r="G1129" s="100">
        <v>39000</v>
      </c>
      <c r="H1129" s="100">
        <v>1950</v>
      </c>
      <c r="I1129" s="100"/>
      <c r="J1129" s="101" t="s">
        <v>2025</v>
      </c>
    </row>
    <row r="1130" spans="1:10" ht="26.4" x14ac:dyDescent="0.3">
      <c r="A1130" s="96" t="s">
        <v>1133</v>
      </c>
      <c r="B1130" s="89" t="s">
        <v>515</v>
      </c>
      <c r="C1130" s="97" t="s">
        <v>516</v>
      </c>
      <c r="D1130" s="98" t="s">
        <v>80</v>
      </c>
      <c r="E1130" s="98" t="s">
        <v>103</v>
      </c>
      <c r="F1130" s="99">
        <v>0.04</v>
      </c>
      <c r="G1130" s="100">
        <v>62296</v>
      </c>
      <c r="H1130" s="100">
        <v>2492</v>
      </c>
      <c r="I1130" s="100"/>
      <c r="J1130" s="101" t="s">
        <v>1976</v>
      </c>
    </row>
    <row r="1131" spans="1:10" ht="26.4" x14ac:dyDescent="0.3">
      <c r="A1131" s="96" t="s">
        <v>1133</v>
      </c>
      <c r="B1131" s="89" t="s">
        <v>1135</v>
      </c>
      <c r="C1131" s="97" t="s">
        <v>1136</v>
      </c>
      <c r="D1131" s="98" t="s">
        <v>80</v>
      </c>
      <c r="E1131" s="98" t="s">
        <v>103</v>
      </c>
      <c r="F1131" s="99">
        <v>0.1</v>
      </c>
      <c r="G1131" s="100">
        <v>124696</v>
      </c>
      <c r="H1131" s="100">
        <v>12470</v>
      </c>
      <c r="I1131" s="100"/>
      <c r="J1131" s="101" t="s">
        <v>2026</v>
      </c>
    </row>
    <row r="1132" spans="1:10" x14ac:dyDescent="0.3">
      <c r="A1132" s="96" t="s">
        <v>1133</v>
      </c>
      <c r="B1132" s="89" t="s">
        <v>91</v>
      </c>
      <c r="C1132" s="97" t="s">
        <v>92</v>
      </c>
      <c r="D1132" s="98" t="s">
        <v>80</v>
      </c>
      <c r="E1132" s="98" t="s">
        <v>90</v>
      </c>
      <c r="F1132" s="99">
        <v>0.45</v>
      </c>
      <c r="G1132" s="100">
        <v>1897</v>
      </c>
      <c r="H1132" s="100">
        <v>854</v>
      </c>
      <c r="I1132" s="100"/>
      <c r="J1132" s="101" t="s">
        <v>1692</v>
      </c>
    </row>
    <row r="1133" spans="1:10" x14ac:dyDescent="0.3">
      <c r="A1133" s="96" t="s">
        <v>1133</v>
      </c>
      <c r="B1133" s="89" t="s">
        <v>999</v>
      </c>
      <c r="C1133" s="97" t="s">
        <v>1000</v>
      </c>
      <c r="D1133" s="98" t="s">
        <v>80</v>
      </c>
      <c r="E1133" s="98" t="s">
        <v>90</v>
      </c>
      <c r="F1133" s="99">
        <v>0.02</v>
      </c>
      <c r="G1133" s="100">
        <v>4846</v>
      </c>
      <c r="H1133" s="100">
        <v>97</v>
      </c>
      <c r="I1133" s="100"/>
      <c r="J1133" s="101" t="s">
        <v>2022</v>
      </c>
    </row>
    <row r="1134" spans="1:10" ht="26.4" x14ac:dyDescent="0.3">
      <c r="A1134" s="90" t="s">
        <v>1137</v>
      </c>
      <c r="B1134" s="91" t="s">
        <v>74</v>
      </c>
      <c r="C1134" s="92" t="s">
        <v>1138</v>
      </c>
      <c r="D1134" s="93" t="s">
        <v>131</v>
      </c>
      <c r="E1134" s="93" t="s">
        <v>132</v>
      </c>
      <c r="F1134" s="94"/>
      <c r="G1134" s="95"/>
      <c r="H1134" s="95"/>
      <c r="I1134" s="95">
        <v>35146</v>
      </c>
      <c r="J1134" s="89"/>
    </row>
    <row r="1135" spans="1:10" x14ac:dyDescent="0.3">
      <c r="A1135" s="96" t="s">
        <v>1137</v>
      </c>
      <c r="B1135" s="89" t="s">
        <v>549</v>
      </c>
      <c r="C1135" s="97" t="s">
        <v>550</v>
      </c>
      <c r="D1135" s="98" t="s">
        <v>85</v>
      </c>
      <c r="E1135" s="98" t="s">
        <v>86</v>
      </c>
      <c r="F1135" s="99">
        <v>0.5</v>
      </c>
      <c r="G1135" s="100">
        <v>41004</v>
      </c>
      <c r="H1135" s="100">
        <v>20502</v>
      </c>
      <c r="I1135" s="100"/>
      <c r="J1135" s="101" t="s">
        <v>2020</v>
      </c>
    </row>
    <row r="1136" spans="1:10" ht="26.4" x14ac:dyDescent="0.3">
      <c r="A1136" s="96" t="s">
        <v>1137</v>
      </c>
      <c r="B1136" s="89" t="s">
        <v>330</v>
      </c>
      <c r="C1136" s="97" t="s">
        <v>331</v>
      </c>
      <c r="D1136" s="98" t="s">
        <v>99</v>
      </c>
      <c r="E1136" s="98" t="s">
        <v>332</v>
      </c>
      <c r="F1136" s="99">
        <v>0.1</v>
      </c>
      <c r="G1136" s="100">
        <v>17302</v>
      </c>
      <c r="H1136" s="100">
        <v>1730</v>
      </c>
      <c r="I1136" s="100"/>
      <c r="J1136" s="101" t="s">
        <v>1742</v>
      </c>
    </row>
    <row r="1137" spans="1:10" x14ac:dyDescent="0.3">
      <c r="A1137" s="96" t="s">
        <v>1137</v>
      </c>
      <c r="B1137" s="89" t="s">
        <v>87</v>
      </c>
      <c r="C1137" s="97" t="s">
        <v>88</v>
      </c>
      <c r="D1137" s="98" t="s">
        <v>89</v>
      </c>
      <c r="E1137" s="98" t="s">
        <v>90</v>
      </c>
      <c r="F1137" s="99">
        <v>0.05</v>
      </c>
      <c r="G1137" s="100">
        <v>3623</v>
      </c>
      <c r="H1137" s="100">
        <v>181</v>
      </c>
      <c r="I1137" s="100"/>
      <c r="J1137" s="101" t="s">
        <v>1691</v>
      </c>
    </row>
    <row r="1138" spans="1:10" ht="26.4" x14ac:dyDescent="0.3">
      <c r="A1138" s="96" t="s">
        <v>1137</v>
      </c>
      <c r="B1138" s="89" t="s">
        <v>541</v>
      </c>
      <c r="C1138" s="97" t="s">
        <v>542</v>
      </c>
      <c r="D1138" s="98" t="s">
        <v>80</v>
      </c>
      <c r="E1138" s="98" t="s">
        <v>103</v>
      </c>
      <c r="F1138" s="99">
        <v>6.6666666666666666E-2</v>
      </c>
      <c r="G1138" s="100">
        <v>25896</v>
      </c>
      <c r="H1138" s="100">
        <v>1726</v>
      </c>
      <c r="I1138" s="100"/>
      <c r="J1138" s="101" t="s">
        <v>2021</v>
      </c>
    </row>
    <row r="1139" spans="1:10" x14ac:dyDescent="0.3">
      <c r="A1139" s="96" t="s">
        <v>1137</v>
      </c>
      <c r="B1139" s="89" t="s">
        <v>547</v>
      </c>
      <c r="C1139" s="97" t="s">
        <v>548</v>
      </c>
      <c r="D1139" s="98" t="s">
        <v>80</v>
      </c>
      <c r="E1139" s="98" t="s">
        <v>103</v>
      </c>
      <c r="F1139" s="99">
        <v>0.1</v>
      </c>
      <c r="G1139" s="100">
        <v>109096</v>
      </c>
      <c r="H1139" s="100">
        <v>10910</v>
      </c>
      <c r="I1139" s="100"/>
      <c r="J1139" s="101" t="s">
        <v>2027</v>
      </c>
    </row>
    <row r="1140" spans="1:10" x14ac:dyDescent="0.3">
      <c r="A1140" s="96" t="s">
        <v>1137</v>
      </c>
      <c r="B1140" s="89" t="s">
        <v>999</v>
      </c>
      <c r="C1140" s="97" t="s">
        <v>1000</v>
      </c>
      <c r="D1140" s="98" t="s">
        <v>80</v>
      </c>
      <c r="E1140" s="98" t="s">
        <v>90</v>
      </c>
      <c r="F1140" s="99">
        <v>0.02</v>
      </c>
      <c r="G1140" s="100">
        <v>4846</v>
      </c>
      <c r="H1140" s="100">
        <v>97</v>
      </c>
      <c r="I1140" s="100"/>
      <c r="J1140" s="101" t="s">
        <v>2022</v>
      </c>
    </row>
    <row r="1141" spans="1:10" ht="26.4" x14ac:dyDescent="0.3">
      <c r="A1141" s="90" t="s">
        <v>35</v>
      </c>
      <c r="B1141" s="91" t="s">
        <v>74</v>
      </c>
      <c r="C1141" s="92" t="s">
        <v>1141</v>
      </c>
      <c r="D1141" s="93" t="s">
        <v>131</v>
      </c>
      <c r="E1141" s="93" t="s">
        <v>132</v>
      </c>
      <c r="F1141" s="94"/>
      <c r="G1141" s="95"/>
      <c r="H1141" s="95"/>
      <c r="I1141" s="95">
        <v>20832</v>
      </c>
      <c r="J1141" s="89"/>
    </row>
    <row r="1142" spans="1:10" x14ac:dyDescent="0.3">
      <c r="A1142" s="96" t="s">
        <v>35</v>
      </c>
      <c r="B1142" s="89" t="s">
        <v>83</v>
      </c>
      <c r="C1142" s="97" t="s">
        <v>84</v>
      </c>
      <c r="D1142" s="98" t="s">
        <v>85</v>
      </c>
      <c r="E1142" s="98" t="s">
        <v>86</v>
      </c>
      <c r="F1142" s="99">
        <v>0.11</v>
      </c>
      <c r="G1142" s="100">
        <v>37863</v>
      </c>
      <c r="H1142" s="100">
        <v>4165</v>
      </c>
      <c r="I1142" s="100"/>
      <c r="J1142" s="101" t="s">
        <v>1687</v>
      </c>
    </row>
    <row r="1143" spans="1:10" x14ac:dyDescent="0.3">
      <c r="A1143" s="96" t="s">
        <v>35</v>
      </c>
      <c r="B1143" s="89" t="s">
        <v>150</v>
      </c>
      <c r="C1143" s="97" t="s">
        <v>151</v>
      </c>
      <c r="D1143" s="98" t="s">
        <v>99</v>
      </c>
      <c r="E1143" s="98" t="s">
        <v>100</v>
      </c>
      <c r="F1143" s="99">
        <v>6.3000000000000003E-4</v>
      </c>
      <c r="G1143" s="100">
        <v>187426</v>
      </c>
      <c r="H1143" s="100">
        <v>118</v>
      </c>
      <c r="I1143" s="100"/>
      <c r="J1143" s="101" t="s">
        <v>1705</v>
      </c>
    </row>
    <row r="1144" spans="1:10" x14ac:dyDescent="0.3">
      <c r="A1144" s="96" t="s">
        <v>35</v>
      </c>
      <c r="B1144" s="89" t="s">
        <v>87</v>
      </c>
      <c r="C1144" s="97" t="s">
        <v>88</v>
      </c>
      <c r="D1144" s="98" t="s">
        <v>89</v>
      </c>
      <c r="E1144" s="98" t="s">
        <v>90</v>
      </c>
      <c r="F1144" s="99">
        <v>0.05</v>
      </c>
      <c r="G1144" s="100">
        <v>3623</v>
      </c>
      <c r="H1144" s="100">
        <v>181</v>
      </c>
      <c r="I1144" s="100"/>
      <c r="J1144" s="101" t="s">
        <v>1691</v>
      </c>
    </row>
    <row r="1145" spans="1:10" x14ac:dyDescent="0.3">
      <c r="A1145" s="96" t="s">
        <v>35</v>
      </c>
      <c r="B1145" s="89" t="s">
        <v>91</v>
      </c>
      <c r="C1145" s="97" t="s">
        <v>92</v>
      </c>
      <c r="D1145" s="98" t="s">
        <v>80</v>
      </c>
      <c r="E1145" s="98" t="s">
        <v>90</v>
      </c>
      <c r="F1145" s="99">
        <v>0.11700000000000001</v>
      </c>
      <c r="G1145" s="100">
        <v>1897</v>
      </c>
      <c r="H1145" s="100">
        <v>222</v>
      </c>
      <c r="I1145" s="100"/>
      <c r="J1145" s="101" t="s">
        <v>1692</v>
      </c>
    </row>
    <row r="1146" spans="1:10" x14ac:dyDescent="0.3">
      <c r="A1146" s="96" t="s">
        <v>35</v>
      </c>
      <c r="B1146" s="89" t="s">
        <v>1142</v>
      </c>
      <c r="C1146" s="97" t="s">
        <v>1143</v>
      </c>
      <c r="D1146" s="98" t="s">
        <v>80</v>
      </c>
      <c r="E1146" s="98" t="s">
        <v>132</v>
      </c>
      <c r="F1146" s="99">
        <v>1</v>
      </c>
      <c r="G1146" s="100">
        <v>12983</v>
      </c>
      <c r="H1146" s="100">
        <v>12983</v>
      </c>
      <c r="I1146" s="100"/>
      <c r="J1146" s="101" t="s">
        <v>2028</v>
      </c>
    </row>
    <row r="1147" spans="1:10" x14ac:dyDescent="0.3">
      <c r="A1147" s="96" t="s">
        <v>35</v>
      </c>
      <c r="B1147" s="89" t="s">
        <v>1144</v>
      </c>
      <c r="C1147" s="97" t="s">
        <v>1145</v>
      </c>
      <c r="D1147" s="98" t="s">
        <v>80</v>
      </c>
      <c r="E1147" s="98" t="s">
        <v>93</v>
      </c>
      <c r="F1147" s="99">
        <v>2.5000000000000001E-2</v>
      </c>
      <c r="G1147" s="100">
        <v>126506</v>
      </c>
      <c r="H1147" s="100">
        <v>3163</v>
      </c>
      <c r="I1147" s="100"/>
      <c r="J1147" s="101" t="s">
        <v>2029</v>
      </c>
    </row>
    <row r="1148" spans="1:10" ht="39.6" x14ac:dyDescent="0.3">
      <c r="A1148" s="90" t="s">
        <v>1146</v>
      </c>
      <c r="B1148" s="91" t="s">
        <v>74</v>
      </c>
      <c r="C1148" s="92" t="s">
        <v>1147</v>
      </c>
      <c r="D1148" s="93" t="s">
        <v>131</v>
      </c>
      <c r="E1148" s="93" t="s">
        <v>132</v>
      </c>
      <c r="F1148" s="94"/>
      <c r="G1148" s="95"/>
      <c r="H1148" s="95"/>
      <c r="I1148" s="95">
        <v>122715</v>
      </c>
      <c r="J1148" s="89"/>
    </row>
    <row r="1149" spans="1:10" x14ac:dyDescent="0.3">
      <c r="A1149" s="96" t="s">
        <v>1146</v>
      </c>
      <c r="B1149" s="89" t="s">
        <v>83</v>
      </c>
      <c r="C1149" s="97" t="s">
        <v>84</v>
      </c>
      <c r="D1149" s="98" t="s">
        <v>85</v>
      </c>
      <c r="E1149" s="98" t="s">
        <v>86</v>
      </c>
      <c r="F1149" s="99">
        <v>1.1299999999999999</v>
      </c>
      <c r="G1149" s="100">
        <v>37863</v>
      </c>
      <c r="H1149" s="100">
        <v>42785</v>
      </c>
      <c r="I1149" s="100"/>
      <c r="J1149" s="101" t="s">
        <v>1687</v>
      </c>
    </row>
    <row r="1150" spans="1:10" x14ac:dyDescent="0.3">
      <c r="A1150" s="96" t="s">
        <v>1146</v>
      </c>
      <c r="B1150" s="89" t="s">
        <v>150</v>
      </c>
      <c r="C1150" s="97" t="s">
        <v>151</v>
      </c>
      <c r="D1150" s="98" t="s">
        <v>99</v>
      </c>
      <c r="E1150" s="98" t="s">
        <v>100</v>
      </c>
      <c r="F1150" s="99">
        <v>8.0000000000000002E-3</v>
      </c>
      <c r="G1150" s="100">
        <v>187426</v>
      </c>
      <c r="H1150" s="100">
        <v>1499</v>
      </c>
      <c r="I1150" s="100"/>
      <c r="J1150" s="101" t="s">
        <v>1705</v>
      </c>
    </row>
    <row r="1151" spans="1:10" x14ac:dyDescent="0.3">
      <c r="A1151" s="96" t="s">
        <v>1146</v>
      </c>
      <c r="B1151" s="89" t="s">
        <v>87</v>
      </c>
      <c r="C1151" s="97" t="s">
        <v>88</v>
      </c>
      <c r="D1151" s="98" t="s">
        <v>89</v>
      </c>
      <c r="E1151" s="98" t="s">
        <v>90</v>
      </c>
      <c r="F1151" s="99">
        <v>0.05</v>
      </c>
      <c r="G1151" s="100">
        <v>3623</v>
      </c>
      <c r="H1151" s="100">
        <v>181</v>
      </c>
      <c r="I1151" s="100"/>
      <c r="J1151" s="101" t="s">
        <v>1691</v>
      </c>
    </row>
    <row r="1152" spans="1:10" x14ac:dyDescent="0.3">
      <c r="A1152" s="96" t="s">
        <v>1146</v>
      </c>
      <c r="B1152" s="89" t="s">
        <v>91</v>
      </c>
      <c r="C1152" s="97" t="s">
        <v>92</v>
      </c>
      <c r="D1152" s="98" t="s">
        <v>80</v>
      </c>
      <c r="E1152" s="98" t="s">
        <v>90</v>
      </c>
      <c r="F1152" s="99">
        <v>1.2</v>
      </c>
      <c r="G1152" s="100">
        <v>1897</v>
      </c>
      <c r="H1152" s="100">
        <v>2276</v>
      </c>
      <c r="I1152" s="100"/>
      <c r="J1152" s="101" t="s">
        <v>1692</v>
      </c>
    </row>
    <row r="1153" spans="1:10" x14ac:dyDescent="0.3">
      <c r="A1153" s="96" t="s">
        <v>1146</v>
      </c>
      <c r="B1153" s="89" t="s">
        <v>1142</v>
      </c>
      <c r="C1153" s="97" t="s">
        <v>1143</v>
      </c>
      <c r="D1153" s="98" t="s">
        <v>80</v>
      </c>
      <c r="E1153" s="98" t="s">
        <v>132</v>
      </c>
      <c r="F1153" s="99">
        <v>1</v>
      </c>
      <c r="G1153" s="100">
        <v>12983</v>
      </c>
      <c r="H1153" s="100">
        <v>12983</v>
      </c>
      <c r="I1153" s="100"/>
      <c r="J1153" s="101" t="s">
        <v>2028</v>
      </c>
    </row>
    <row r="1154" spans="1:10" x14ac:dyDescent="0.3">
      <c r="A1154" s="96" t="s">
        <v>1146</v>
      </c>
      <c r="B1154" s="89" t="s">
        <v>1148</v>
      </c>
      <c r="C1154" s="97" t="s">
        <v>1149</v>
      </c>
      <c r="D1154" s="98" t="s">
        <v>80</v>
      </c>
      <c r="E1154" s="98" t="s">
        <v>90</v>
      </c>
      <c r="F1154" s="99">
        <v>12</v>
      </c>
      <c r="G1154" s="100">
        <v>4195</v>
      </c>
      <c r="H1154" s="100">
        <v>50340</v>
      </c>
      <c r="I1154" s="100"/>
      <c r="J1154" s="101" t="s">
        <v>2030</v>
      </c>
    </row>
    <row r="1155" spans="1:10" x14ac:dyDescent="0.3">
      <c r="A1155" s="96" t="s">
        <v>1146</v>
      </c>
      <c r="B1155" s="89" t="s">
        <v>1144</v>
      </c>
      <c r="C1155" s="97" t="s">
        <v>1145</v>
      </c>
      <c r="D1155" s="98" t="s">
        <v>80</v>
      </c>
      <c r="E1155" s="98" t="s">
        <v>93</v>
      </c>
      <c r="F1155" s="99">
        <v>0.1</v>
      </c>
      <c r="G1155" s="100">
        <v>126506</v>
      </c>
      <c r="H1155" s="100">
        <v>12651</v>
      </c>
      <c r="I1155" s="100"/>
      <c r="J1155" s="101" t="s">
        <v>2029</v>
      </c>
    </row>
    <row r="1156" spans="1:10" ht="39.6" x14ac:dyDescent="0.3">
      <c r="A1156" s="90" t="s">
        <v>1152</v>
      </c>
      <c r="B1156" s="91" t="s">
        <v>74</v>
      </c>
      <c r="C1156" s="92" t="s">
        <v>1153</v>
      </c>
      <c r="D1156" s="93" t="s">
        <v>131</v>
      </c>
      <c r="E1156" s="93" t="s">
        <v>168</v>
      </c>
      <c r="F1156" s="94"/>
      <c r="G1156" s="95"/>
      <c r="H1156" s="95"/>
      <c r="I1156" s="95">
        <v>132399</v>
      </c>
      <c r="J1156" s="89"/>
    </row>
    <row r="1157" spans="1:10" x14ac:dyDescent="0.3">
      <c r="A1157" s="96" t="s">
        <v>1152</v>
      </c>
      <c r="B1157" s="89" t="s">
        <v>108</v>
      </c>
      <c r="C1157" s="97" t="s">
        <v>109</v>
      </c>
      <c r="D1157" s="98" t="s">
        <v>76</v>
      </c>
      <c r="E1157" s="98" t="s">
        <v>93</v>
      </c>
      <c r="F1157" s="99">
        <v>4.4999999999999998E-2</v>
      </c>
      <c r="G1157" s="100">
        <v>597780</v>
      </c>
      <c r="H1157" s="100">
        <v>26900</v>
      </c>
      <c r="I1157" s="100"/>
      <c r="J1157" s="89"/>
    </row>
    <row r="1158" spans="1:10" x14ac:dyDescent="0.3">
      <c r="A1158" s="96" t="s">
        <v>1152</v>
      </c>
      <c r="B1158" s="89" t="s">
        <v>124</v>
      </c>
      <c r="C1158" s="97" t="s">
        <v>125</v>
      </c>
      <c r="D1158" s="98" t="s">
        <v>85</v>
      </c>
      <c r="E1158" s="98" t="s">
        <v>86</v>
      </c>
      <c r="F1158" s="99">
        <v>1.4</v>
      </c>
      <c r="G1158" s="100">
        <v>66987</v>
      </c>
      <c r="H1158" s="100">
        <v>93782</v>
      </c>
      <c r="I1158" s="100"/>
      <c r="J1158" s="101" t="s">
        <v>1767</v>
      </c>
    </row>
    <row r="1159" spans="1:10" ht="26.4" x14ac:dyDescent="0.3">
      <c r="A1159" s="96" t="s">
        <v>1152</v>
      </c>
      <c r="B1159" s="89" t="s">
        <v>1139</v>
      </c>
      <c r="C1159" s="97" t="s">
        <v>1140</v>
      </c>
      <c r="D1159" s="98" t="s">
        <v>99</v>
      </c>
      <c r="E1159" s="98" t="s">
        <v>100</v>
      </c>
      <c r="F1159" s="99">
        <v>4</v>
      </c>
      <c r="G1159" s="100">
        <v>936</v>
      </c>
      <c r="H1159" s="100">
        <v>3744</v>
      </c>
      <c r="I1159" s="100"/>
      <c r="J1159" s="101" t="s">
        <v>2031</v>
      </c>
    </row>
    <row r="1160" spans="1:10" x14ac:dyDescent="0.3">
      <c r="A1160" s="96" t="s">
        <v>1152</v>
      </c>
      <c r="B1160" s="89" t="s">
        <v>150</v>
      </c>
      <c r="C1160" s="97" t="s">
        <v>151</v>
      </c>
      <c r="D1160" s="98" t="s">
        <v>99</v>
      </c>
      <c r="E1160" s="98" t="s">
        <v>100</v>
      </c>
      <c r="F1160" s="99">
        <v>2.8999999999999998E-3</v>
      </c>
      <c r="G1160" s="100">
        <v>187426</v>
      </c>
      <c r="H1160" s="100">
        <v>544</v>
      </c>
      <c r="I1160" s="100"/>
      <c r="J1160" s="101" t="s">
        <v>1705</v>
      </c>
    </row>
    <row r="1161" spans="1:10" x14ac:dyDescent="0.3">
      <c r="A1161" s="96" t="s">
        <v>1152</v>
      </c>
      <c r="B1161" s="89" t="s">
        <v>87</v>
      </c>
      <c r="C1161" s="97" t="s">
        <v>88</v>
      </c>
      <c r="D1161" s="98" t="s">
        <v>89</v>
      </c>
      <c r="E1161" s="98" t="s">
        <v>90</v>
      </c>
      <c r="F1161" s="99">
        <v>0.3</v>
      </c>
      <c r="G1161" s="100">
        <v>3623</v>
      </c>
      <c r="H1161" s="100">
        <v>1087</v>
      </c>
      <c r="I1161" s="100"/>
      <c r="J1161" s="101" t="s">
        <v>1691</v>
      </c>
    </row>
    <row r="1162" spans="1:10" x14ac:dyDescent="0.3">
      <c r="A1162" s="96" t="s">
        <v>1152</v>
      </c>
      <c r="B1162" s="89" t="s">
        <v>91</v>
      </c>
      <c r="C1162" s="97" t="s">
        <v>92</v>
      </c>
      <c r="D1162" s="98" t="s">
        <v>80</v>
      </c>
      <c r="E1162" s="98" t="s">
        <v>90</v>
      </c>
      <c r="F1162" s="99">
        <v>2.6</v>
      </c>
      <c r="G1162" s="100">
        <v>1897</v>
      </c>
      <c r="H1162" s="100">
        <v>4932</v>
      </c>
      <c r="I1162" s="100"/>
      <c r="J1162" s="101" t="s">
        <v>1692</v>
      </c>
    </row>
    <row r="1163" spans="1:10" ht="26.4" x14ac:dyDescent="0.3">
      <c r="A1163" s="96" t="s">
        <v>1152</v>
      </c>
      <c r="B1163" s="89" t="s">
        <v>112</v>
      </c>
      <c r="C1163" s="97" t="s">
        <v>113</v>
      </c>
      <c r="D1163" s="98" t="s">
        <v>80</v>
      </c>
      <c r="E1163" s="98" t="s">
        <v>77</v>
      </c>
      <c r="F1163" s="99">
        <v>0.09</v>
      </c>
      <c r="G1163" s="100">
        <v>15666</v>
      </c>
      <c r="H1163" s="100">
        <v>1410</v>
      </c>
      <c r="I1163" s="100"/>
      <c r="J1163" s="101" t="s">
        <v>2032</v>
      </c>
    </row>
    <row r="1164" spans="1:10" ht="39.6" x14ac:dyDescent="0.3">
      <c r="A1164" s="90" t="s">
        <v>1159</v>
      </c>
      <c r="B1164" s="91" t="s">
        <v>74</v>
      </c>
      <c r="C1164" s="92" t="s">
        <v>1160</v>
      </c>
      <c r="D1164" s="93" t="s">
        <v>131</v>
      </c>
      <c r="E1164" s="93" t="s">
        <v>90</v>
      </c>
      <c r="F1164" s="94"/>
      <c r="G1164" s="95"/>
      <c r="H1164" s="95"/>
      <c r="I1164" s="95">
        <v>2954003</v>
      </c>
      <c r="J1164" s="89"/>
    </row>
    <row r="1165" spans="1:10" x14ac:dyDescent="0.3">
      <c r="A1165" s="96" t="s">
        <v>1159</v>
      </c>
      <c r="B1165" s="89" t="s">
        <v>108</v>
      </c>
      <c r="C1165" s="97" t="s">
        <v>109</v>
      </c>
      <c r="D1165" s="98" t="s">
        <v>76</v>
      </c>
      <c r="E1165" s="98" t="s">
        <v>93</v>
      </c>
      <c r="F1165" s="99">
        <v>0.05</v>
      </c>
      <c r="G1165" s="100">
        <v>597780</v>
      </c>
      <c r="H1165" s="100">
        <v>29889</v>
      </c>
      <c r="I1165" s="100"/>
      <c r="J1165" s="89"/>
    </row>
    <row r="1166" spans="1:10" x14ac:dyDescent="0.3">
      <c r="A1166" s="96" t="s">
        <v>1159</v>
      </c>
      <c r="B1166" s="89" t="s">
        <v>459</v>
      </c>
      <c r="C1166" s="97" t="s">
        <v>460</v>
      </c>
      <c r="D1166" s="98" t="s">
        <v>85</v>
      </c>
      <c r="E1166" s="98" t="s">
        <v>86</v>
      </c>
      <c r="F1166" s="99">
        <v>11</v>
      </c>
      <c r="G1166" s="100">
        <v>74500</v>
      </c>
      <c r="H1166" s="100">
        <v>819500</v>
      </c>
      <c r="I1166" s="100"/>
      <c r="J1166" s="101" t="s">
        <v>1793</v>
      </c>
    </row>
    <row r="1167" spans="1:10" ht="26.4" x14ac:dyDescent="0.3">
      <c r="A1167" s="96" t="s">
        <v>1159</v>
      </c>
      <c r="B1167" s="89" t="s">
        <v>330</v>
      </c>
      <c r="C1167" s="97" t="s">
        <v>331</v>
      </c>
      <c r="D1167" s="98" t="s">
        <v>99</v>
      </c>
      <c r="E1167" s="98" t="s">
        <v>332</v>
      </c>
      <c r="F1167" s="99">
        <v>0.5</v>
      </c>
      <c r="G1167" s="100">
        <v>17302</v>
      </c>
      <c r="H1167" s="100">
        <v>8651</v>
      </c>
      <c r="I1167" s="100"/>
      <c r="J1167" s="101" t="s">
        <v>1742</v>
      </c>
    </row>
    <row r="1168" spans="1:10" x14ac:dyDescent="0.3">
      <c r="A1168" s="96" t="s">
        <v>1159</v>
      </c>
      <c r="B1168" s="89" t="s">
        <v>150</v>
      </c>
      <c r="C1168" s="97" t="s">
        <v>151</v>
      </c>
      <c r="D1168" s="98" t="s">
        <v>99</v>
      </c>
      <c r="E1168" s="98" t="s">
        <v>100</v>
      </c>
      <c r="F1168" s="99">
        <v>0.2</v>
      </c>
      <c r="G1168" s="100">
        <v>187426</v>
      </c>
      <c r="H1168" s="100">
        <v>37485</v>
      </c>
      <c r="I1168" s="100"/>
      <c r="J1168" s="101" t="s">
        <v>1705</v>
      </c>
    </row>
    <row r="1169" spans="1:10" x14ac:dyDescent="0.3">
      <c r="A1169" s="96" t="s">
        <v>1159</v>
      </c>
      <c r="B1169" s="89" t="s">
        <v>203</v>
      </c>
      <c r="C1169" s="97" t="s">
        <v>204</v>
      </c>
      <c r="D1169" s="98" t="s">
        <v>99</v>
      </c>
      <c r="E1169" s="98" t="s">
        <v>147</v>
      </c>
      <c r="F1169" s="99">
        <v>1</v>
      </c>
      <c r="G1169" s="100">
        <v>237208</v>
      </c>
      <c r="H1169" s="100">
        <v>237208</v>
      </c>
      <c r="I1169" s="100"/>
      <c r="J1169" s="101" t="s">
        <v>1703</v>
      </c>
    </row>
    <row r="1170" spans="1:10" x14ac:dyDescent="0.3">
      <c r="A1170" s="96" t="s">
        <v>1159</v>
      </c>
      <c r="B1170" s="89" t="s">
        <v>438</v>
      </c>
      <c r="C1170" s="97" t="s">
        <v>439</v>
      </c>
      <c r="D1170" s="98" t="s">
        <v>99</v>
      </c>
      <c r="E1170" s="98" t="s">
        <v>86</v>
      </c>
      <c r="F1170" s="99">
        <v>4</v>
      </c>
      <c r="G1170" s="100">
        <v>46854</v>
      </c>
      <c r="H1170" s="100">
        <v>187416</v>
      </c>
      <c r="I1170" s="100"/>
      <c r="J1170" s="101" t="s">
        <v>1783</v>
      </c>
    </row>
    <row r="1171" spans="1:10" x14ac:dyDescent="0.3">
      <c r="A1171" s="96" t="s">
        <v>1159</v>
      </c>
      <c r="B1171" s="89" t="s">
        <v>87</v>
      </c>
      <c r="C1171" s="97" t="s">
        <v>88</v>
      </c>
      <c r="D1171" s="98" t="s">
        <v>89</v>
      </c>
      <c r="E1171" s="98" t="s">
        <v>90</v>
      </c>
      <c r="F1171" s="99">
        <v>3</v>
      </c>
      <c r="G1171" s="100">
        <v>3623</v>
      </c>
      <c r="H1171" s="100">
        <v>10869</v>
      </c>
      <c r="I1171" s="100"/>
      <c r="J1171" s="101" t="s">
        <v>1691</v>
      </c>
    </row>
    <row r="1172" spans="1:10" ht="52.8" x14ac:dyDescent="0.3">
      <c r="A1172" s="96" t="s">
        <v>1159</v>
      </c>
      <c r="B1172" s="89" t="s">
        <v>927</v>
      </c>
      <c r="C1172" s="97" t="s">
        <v>928</v>
      </c>
      <c r="D1172" s="98" t="s">
        <v>80</v>
      </c>
      <c r="E1172" s="98" t="s">
        <v>103</v>
      </c>
      <c r="F1172" s="99">
        <v>1</v>
      </c>
      <c r="G1172" s="100">
        <v>196676</v>
      </c>
      <c r="H1172" s="100">
        <v>196676</v>
      </c>
      <c r="I1172" s="100"/>
      <c r="J1172" s="101" t="s">
        <v>2033</v>
      </c>
    </row>
    <row r="1173" spans="1:10" x14ac:dyDescent="0.3">
      <c r="A1173" s="96" t="s">
        <v>1159</v>
      </c>
      <c r="B1173" s="89" t="s">
        <v>1068</v>
      </c>
      <c r="C1173" s="97" t="s">
        <v>1069</v>
      </c>
      <c r="D1173" s="98" t="s">
        <v>80</v>
      </c>
      <c r="E1173" s="98" t="s">
        <v>103</v>
      </c>
      <c r="F1173" s="99">
        <v>1</v>
      </c>
      <c r="G1173" s="100">
        <v>225374</v>
      </c>
      <c r="H1173" s="100">
        <v>225374</v>
      </c>
      <c r="I1173" s="100"/>
      <c r="J1173" s="101" t="s">
        <v>2034</v>
      </c>
    </row>
    <row r="1174" spans="1:10" x14ac:dyDescent="0.3">
      <c r="A1174" s="96" t="s">
        <v>1159</v>
      </c>
      <c r="B1174" s="89" t="s">
        <v>91</v>
      </c>
      <c r="C1174" s="97" t="s">
        <v>92</v>
      </c>
      <c r="D1174" s="98" t="s">
        <v>80</v>
      </c>
      <c r="E1174" s="98" t="s">
        <v>90</v>
      </c>
      <c r="F1174" s="99">
        <v>3</v>
      </c>
      <c r="G1174" s="100">
        <v>1897</v>
      </c>
      <c r="H1174" s="100">
        <v>5691</v>
      </c>
      <c r="I1174" s="100"/>
      <c r="J1174" s="101" t="s">
        <v>1692</v>
      </c>
    </row>
    <row r="1175" spans="1:10" x14ac:dyDescent="0.3">
      <c r="A1175" s="96" t="s">
        <v>1159</v>
      </c>
      <c r="B1175" s="89" t="s">
        <v>1074</v>
      </c>
      <c r="C1175" s="97" t="s">
        <v>1075</v>
      </c>
      <c r="D1175" s="98" t="s">
        <v>80</v>
      </c>
      <c r="E1175" s="98" t="s">
        <v>132</v>
      </c>
      <c r="F1175" s="99">
        <v>11</v>
      </c>
      <c r="G1175" s="100">
        <v>26895</v>
      </c>
      <c r="H1175" s="100">
        <v>295845</v>
      </c>
      <c r="I1175" s="100"/>
      <c r="J1175" s="101" t="s">
        <v>2035</v>
      </c>
    </row>
    <row r="1176" spans="1:10" x14ac:dyDescent="0.3">
      <c r="A1176" s="96" t="s">
        <v>1159</v>
      </c>
      <c r="B1176" s="89" t="s">
        <v>1076</v>
      </c>
      <c r="C1176" s="97" t="s">
        <v>1077</v>
      </c>
      <c r="D1176" s="98" t="s">
        <v>80</v>
      </c>
      <c r="E1176" s="98" t="s">
        <v>90</v>
      </c>
      <c r="F1176" s="99">
        <v>1</v>
      </c>
      <c r="G1176" s="100">
        <v>32119</v>
      </c>
      <c r="H1176" s="100">
        <v>32119</v>
      </c>
      <c r="I1176" s="100"/>
      <c r="J1176" s="101" t="s">
        <v>2036</v>
      </c>
    </row>
    <row r="1177" spans="1:10" x14ac:dyDescent="0.3">
      <c r="A1177" s="96" t="s">
        <v>1159</v>
      </c>
      <c r="B1177" s="89" t="s">
        <v>1161</v>
      </c>
      <c r="C1177" s="97" t="s">
        <v>1162</v>
      </c>
      <c r="D1177" s="98" t="s">
        <v>80</v>
      </c>
      <c r="E1177" s="98" t="s">
        <v>90</v>
      </c>
      <c r="F1177" s="99">
        <v>1</v>
      </c>
      <c r="G1177" s="100">
        <v>128237</v>
      </c>
      <c r="H1177" s="100">
        <v>128237</v>
      </c>
      <c r="I1177" s="100"/>
      <c r="J1177" s="101" t="s">
        <v>2037</v>
      </c>
    </row>
    <row r="1178" spans="1:10" x14ac:dyDescent="0.3">
      <c r="A1178" s="96" t="s">
        <v>1159</v>
      </c>
      <c r="B1178" s="89" t="s">
        <v>1163</v>
      </c>
      <c r="C1178" s="97" t="s">
        <v>1164</v>
      </c>
      <c r="D1178" s="98" t="s">
        <v>80</v>
      </c>
      <c r="E1178" s="98" t="s">
        <v>90</v>
      </c>
      <c r="F1178" s="99">
        <v>1</v>
      </c>
      <c r="G1178" s="100">
        <v>213923</v>
      </c>
      <c r="H1178" s="100">
        <v>213923</v>
      </c>
      <c r="I1178" s="100"/>
      <c r="J1178" s="101" t="s">
        <v>2038</v>
      </c>
    </row>
    <row r="1179" spans="1:10" x14ac:dyDescent="0.3">
      <c r="A1179" s="96" t="s">
        <v>1159</v>
      </c>
      <c r="B1179" s="89" t="s">
        <v>263</v>
      </c>
      <c r="C1179" s="97" t="s">
        <v>264</v>
      </c>
      <c r="D1179" s="98" t="s">
        <v>80</v>
      </c>
      <c r="E1179" s="98" t="s">
        <v>140</v>
      </c>
      <c r="F1179" s="99">
        <v>15</v>
      </c>
      <c r="G1179" s="100">
        <v>21973</v>
      </c>
      <c r="H1179" s="100">
        <v>329595</v>
      </c>
      <c r="I1179" s="100"/>
      <c r="J1179" s="101" t="s">
        <v>1721</v>
      </c>
    </row>
    <row r="1180" spans="1:10" x14ac:dyDescent="0.3">
      <c r="A1180" s="96" t="s">
        <v>1159</v>
      </c>
      <c r="B1180" s="89" t="s">
        <v>519</v>
      </c>
      <c r="C1180" s="97" t="s">
        <v>520</v>
      </c>
      <c r="D1180" s="98" t="s">
        <v>80</v>
      </c>
      <c r="E1180" s="98" t="s">
        <v>521</v>
      </c>
      <c r="F1180" s="99">
        <v>0.2</v>
      </c>
      <c r="G1180" s="100">
        <v>9880</v>
      </c>
      <c r="H1180" s="100">
        <v>1976</v>
      </c>
      <c r="I1180" s="100"/>
      <c r="J1180" s="101" t="s">
        <v>2039</v>
      </c>
    </row>
    <row r="1181" spans="1:10" x14ac:dyDescent="0.3">
      <c r="A1181" s="96" t="s">
        <v>1159</v>
      </c>
      <c r="B1181" s="89" t="s">
        <v>1165</v>
      </c>
      <c r="C1181" s="97" t="s">
        <v>1166</v>
      </c>
      <c r="D1181" s="98" t="s">
        <v>80</v>
      </c>
      <c r="E1181" s="98" t="s">
        <v>77</v>
      </c>
      <c r="F1181" s="99">
        <v>7</v>
      </c>
      <c r="G1181" s="100">
        <v>4555</v>
      </c>
      <c r="H1181" s="100">
        <v>31885</v>
      </c>
      <c r="I1181" s="100"/>
      <c r="J1181" s="101" t="s">
        <v>2040</v>
      </c>
    </row>
    <row r="1182" spans="1:10" ht="26.4" x14ac:dyDescent="0.3">
      <c r="A1182" s="96" t="s">
        <v>1159</v>
      </c>
      <c r="B1182" s="89" t="s">
        <v>259</v>
      </c>
      <c r="C1182" s="97" t="s">
        <v>260</v>
      </c>
      <c r="D1182" s="98" t="s">
        <v>80</v>
      </c>
      <c r="E1182" s="98" t="s">
        <v>77</v>
      </c>
      <c r="F1182" s="99">
        <v>3</v>
      </c>
      <c r="G1182" s="100">
        <v>22500</v>
      </c>
      <c r="H1182" s="100">
        <v>67500</v>
      </c>
      <c r="I1182" s="100"/>
      <c r="J1182" s="101" t="s">
        <v>1718</v>
      </c>
    </row>
    <row r="1183" spans="1:10" x14ac:dyDescent="0.3">
      <c r="A1183" s="96" t="s">
        <v>1159</v>
      </c>
      <c r="B1183" s="89" t="s">
        <v>1070</v>
      </c>
      <c r="C1183" s="97" t="s">
        <v>1071</v>
      </c>
      <c r="D1183" s="98" t="s">
        <v>80</v>
      </c>
      <c r="E1183" s="98" t="s">
        <v>140</v>
      </c>
      <c r="F1183" s="99">
        <v>6</v>
      </c>
      <c r="G1183" s="100">
        <v>15694</v>
      </c>
      <c r="H1183" s="100">
        <v>94164</v>
      </c>
      <c r="I1183" s="100"/>
      <c r="J1183" s="101" t="s">
        <v>2041</v>
      </c>
    </row>
    <row r="1184" spans="1:10" ht="26.4" x14ac:dyDescent="0.3">
      <c r="A1184" s="90" t="s">
        <v>1167</v>
      </c>
      <c r="B1184" s="91" t="s">
        <v>74</v>
      </c>
      <c r="C1184" s="92" t="s">
        <v>1168</v>
      </c>
      <c r="D1184" s="93" t="s">
        <v>131</v>
      </c>
      <c r="E1184" s="93" t="s">
        <v>90</v>
      </c>
      <c r="F1184" s="94"/>
      <c r="G1184" s="95"/>
      <c r="H1184" s="95"/>
      <c r="I1184" s="95">
        <v>2556340</v>
      </c>
      <c r="J1184" s="89"/>
    </row>
    <row r="1185" spans="1:10" x14ac:dyDescent="0.3">
      <c r="A1185" s="96" t="s">
        <v>1167</v>
      </c>
      <c r="B1185" s="89" t="s">
        <v>108</v>
      </c>
      <c r="C1185" s="97" t="s">
        <v>109</v>
      </c>
      <c r="D1185" s="98" t="s">
        <v>76</v>
      </c>
      <c r="E1185" s="98" t="s">
        <v>93</v>
      </c>
      <c r="F1185" s="99">
        <v>0.05</v>
      </c>
      <c r="G1185" s="100">
        <v>597780</v>
      </c>
      <c r="H1185" s="100">
        <v>29889</v>
      </c>
      <c r="I1185" s="100"/>
      <c r="J1185" s="89"/>
    </row>
    <row r="1186" spans="1:10" x14ac:dyDescent="0.3">
      <c r="A1186" s="96" t="s">
        <v>1167</v>
      </c>
      <c r="B1186" s="89" t="s">
        <v>459</v>
      </c>
      <c r="C1186" s="97" t="s">
        <v>460</v>
      </c>
      <c r="D1186" s="98" t="s">
        <v>85</v>
      </c>
      <c r="E1186" s="98" t="s">
        <v>86</v>
      </c>
      <c r="F1186" s="99">
        <v>11</v>
      </c>
      <c r="G1186" s="100">
        <v>74500</v>
      </c>
      <c r="H1186" s="100">
        <v>819500</v>
      </c>
      <c r="I1186" s="100"/>
      <c r="J1186" s="101" t="s">
        <v>1793</v>
      </c>
    </row>
    <row r="1187" spans="1:10" ht="26.4" x14ac:dyDescent="0.3">
      <c r="A1187" s="96" t="s">
        <v>1167</v>
      </c>
      <c r="B1187" s="89" t="s">
        <v>330</v>
      </c>
      <c r="C1187" s="97" t="s">
        <v>331</v>
      </c>
      <c r="D1187" s="98" t="s">
        <v>99</v>
      </c>
      <c r="E1187" s="98" t="s">
        <v>332</v>
      </c>
      <c r="F1187" s="99">
        <v>0.5</v>
      </c>
      <c r="G1187" s="100">
        <v>17302</v>
      </c>
      <c r="H1187" s="100">
        <v>8651</v>
      </c>
      <c r="I1187" s="100"/>
      <c r="J1187" s="101" t="s">
        <v>1742</v>
      </c>
    </row>
    <row r="1188" spans="1:10" x14ac:dyDescent="0.3">
      <c r="A1188" s="96" t="s">
        <v>1167</v>
      </c>
      <c r="B1188" s="89" t="s">
        <v>150</v>
      </c>
      <c r="C1188" s="97" t="s">
        <v>151</v>
      </c>
      <c r="D1188" s="98" t="s">
        <v>99</v>
      </c>
      <c r="E1188" s="98" t="s">
        <v>100</v>
      </c>
      <c r="F1188" s="99">
        <v>0.2</v>
      </c>
      <c r="G1188" s="100">
        <v>187426</v>
      </c>
      <c r="H1188" s="100">
        <v>37485</v>
      </c>
      <c r="I1188" s="100"/>
      <c r="J1188" s="101" t="s">
        <v>1705</v>
      </c>
    </row>
    <row r="1189" spans="1:10" x14ac:dyDescent="0.3">
      <c r="A1189" s="96" t="s">
        <v>1167</v>
      </c>
      <c r="B1189" s="89" t="s">
        <v>203</v>
      </c>
      <c r="C1189" s="97" t="s">
        <v>204</v>
      </c>
      <c r="D1189" s="98" t="s">
        <v>99</v>
      </c>
      <c r="E1189" s="98" t="s">
        <v>147</v>
      </c>
      <c r="F1189" s="99">
        <v>1</v>
      </c>
      <c r="G1189" s="100">
        <v>237208</v>
      </c>
      <c r="H1189" s="100">
        <v>237208</v>
      </c>
      <c r="I1189" s="100"/>
      <c r="J1189" s="101" t="s">
        <v>1703</v>
      </c>
    </row>
    <row r="1190" spans="1:10" x14ac:dyDescent="0.3">
      <c r="A1190" s="96" t="s">
        <v>1167</v>
      </c>
      <c r="B1190" s="89" t="s">
        <v>438</v>
      </c>
      <c r="C1190" s="97" t="s">
        <v>439</v>
      </c>
      <c r="D1190" s="98" t="s">
        <v>99</v>
      </c>
      <c r="E1190" s="98" t="s">
        <v>86</v>
      </c>
      <c r="F1190" s="99">
        <v>4</v>
      </c>
      <c r="G1190" s="100">
        <v>46854</v>
      </c>
      <c r="H1190" s="100">
        <v>187416</v>
      </c>
      <c r="I1190" s="100"/>
      <c r="J1190" s="101" t="s">
        <v>1783</v>
      </c>
    </row>
    <row r="1191" spans="1:10" x14ac:dyDescent="0.3">
      <c r="A1191" s="96" t="s">
        <v>1167</v>
      </c>
      <c r="B1191" s="89" t="s">
        <v>87</v>
      </c>
      <c r="C1191" s="97" t="s">
        <v>88</v>
      </c>
      <c r="D1191" s="98" t="s">
        <v>89</v>
      </c>
      <c r="E1191" s="98" t="s">
        <v>90</v>
      </c>
      <c r="F1191" s="99">
        <v>3</v>
      </c>
      <c r="G1191" s="100">
        <v>3623</v>
      </c>
      <c r="H1191" s="100">
        <v>10869</v>
      </c>
      <c r="I1191" s="100"/>
      <c r="J1191" s="101" t="s">
        <v>1691</v>
      </c>
    </row>
    <row r="1192" spans="1:10" ht="52.8" x14ac:dyDescent="0.3">
      <c r="A1192" s="96" t="s">
        <v>1167</v>
      </c>
      <c r="B1192" s="89" t="s">
        <v>927</v>
      </c>
      <c r="C1192" s="97" t="s">
        <v>928</v>
      </c>
      <c r="D1192" s="98" t="s">
        <v>80</v>
      </c>
      <c r="E1192" s="98" t="s">
        <v>103</v>
      </c>
      <c r="F1192" s="99">
        <v>1</v>
      </c>
      <c r="G1192" s="100">
        <v>196676</v>
      </c>
      <c r="H1192" s="100">
        <v>196676</v>
      </c>
      <c r="I1192" s="100"/>
      <c r="J1192" s="101" t="s">
        <v>2033</v>
      </c>
    </row>
    <row r="1193" spans="1:10" x14ac:dyDescent="0.3">
      <c r="A1193" s="96" t="s">
        <v>1167</v>
      </c>
      <c r="B1193" s="89" t="s">
        <v>1068</v>
      </c>
      <c r="C1193" s="97" t="s">
        <v>1069</v>
      </c>
      <c r="D1193" s="98" t="s">
        <v>80</v>
      </c>
      <c r="E1193" s="98" t="s">
        <v>103</v>
      </c>
      <c r="F1193" s="99">
        <v>1</v>
      </c>
      <c r="G1193" s="100">
        <v>225374</v>
      </c>
      <c r="H1193" s="100">
        <v>225374</v>
      </c>
      <c r="I1193" s="100"/>
      <c r="J1193" s="101" t="s">
        <v>2034</v>
      </c>
    </row>
    <row r="1194" spans="1:10" x14ac:dyDescent="0.3">
      <c r="A1194" s="96" t="s">
        <v>1167</v>
      </c>
      <c r="B1194" s="89" t="s">
        <v>91</v>
      </c>
      <c r="C1194" s="97" t="s">
        <v>92</v>
      </c>
      <c r="D1194" s="98" t="s">
        <v>80</v>
      </c>
      <c r="E1194" s="98" t="s">
        <v>90</v>
      </c>
      <c r="F1194" s="99">
        <v>3</v>
      </c>
      <c r="G1194" s="100">
        <v>1897</v>
      </c>
      <c r="H1194" s="100">
        <v>5691</v>
      </c>
      <c r="I1194" s="100"/>
      <c r="J1194" s="101" t="s">
        <v>1692</v>
      </c>
    </row>
    <row r="1195" spans="1:10" x14ac:dyDescent="0.3">
      <c r="A1195" s="96" t="s">
        <v>1167</v>
      </c>
      <c r="B1195" s="89" t="s">
        <v>1074</v>
      </c>
      <c r="C1195" s="97" t="s">
        <v>1075</v>
      </c>
      <c r="D1195" s="98" t="s">
        <v>80</v>
      </c>
      <c r="E1195" s="98" t="s">
        <v>132</v>
      </c>
      <c r="F1195" s="99">
        <v>11</v>
      </c>
      <c r="G1195" s="100">
        <v>26895</v>
      </c>
      <c r="H1195" s="100">
        <v>295845</v>
      </c>
      <c r="I1195" s="100"/>
      <c r="J1195" s="101" t="s">
        <v>2035</v>
      </c>
    </row>
    <row r="1196" spans="1:10" ht="26.4" x14ac:dyDescent="0.3">
      <c r="A1196" s="96" t="s">
        <v>1167</v>
      </c>
      <c r="B1196" s="89" t="s">
        <v>465</v>
      </c>
      <c r="C1196" s="97" t="s">
        <v>466</v>
      </c>
      <c r="D1196" s="98" t="s">
        <v>80</v>
      </c>
      <c r="E1196" s="98" t="s">
        <v>77</v>
      </c>
      <c r="F1196" s="99">
        <v>3</v>
      </c>
      <c r="G1196" s="100">
        <v>15364</v>
      </c>
      <c r="H1196" s="100">
        <v>46092</v>
      </c>
      <c r="I1196" s="100"/>
      <c r="J1196" s="101" t="s">
        <v>1795</v>
      </c>
    </row>
    <row r="1197" spans="1:10" x14ac:dyDescent="0.3">
      <c r="A1197" s="96" t="s">
        <v>1167</v>
      </c>
      <c r="B1197" s="89" t="s">
        <v>263</v>
      </c>
      <c r="C1197" s="97" t="s">
        <v>264</v>
      </c>
      <c r="D1197" s="98" t="s">
        <v>80</v>
      </c>
      <c r="E1197" s="98" t="s">
        <v>140</v>
      </c>
      <c r="F1197" s="99">
        <v>15</v>
      </c>
      <c r="G1197" s="100">
        <v>21973</v>
      </c>
      <c r="H1197" s="100">
        <v>329595</v>
      </c>
      <c r="I1197" s="100"/>
      <c r="J1197" s="101" t="s">
        <v>1721</v>
      </c>
    </row>
    <row r="1198" spans="1:10" x14ac:dyDescent="0.3">
      <c r="A1198" s="96" t="s">
        <v>1167</v>
      </c>
      <c r="B1198" s="89" t="s">
        <v>1165</v>
      </c>
      <c r="C1198" s="97" t="s">
        <v>1166</v>
      </c>
      <c r="D1198" s="98" t="s">
        <v>80</v>
      </c>
      <c r="E1198" s="98" t="s">
        <v>77</v>
      </c>
      <c r="F1198" s="99">
        <v>7</v>
      </c>
      <c r="G1198" s="100">
        <v>4555</v>
      </c>
      <c r="H1198" s="100">
        <v>31885</v>
      </c>
      <c r="I1198" s="100"/>
      <c r="J1198" s="101" t="s">
        <v>2040</v>
      </c>
    </row>
    <row r="1199" spans="1:10" x14ac:dyDescent="0.3">
      <c r="A1199" s="96" t="s">
        <v>1167</v>
      </c>
      <c r="B1199" s="89" t="s">
        <v>1070</v>
      </c>
      <c r="C1199" s="97" t="s">
        <v>1071</v>
      </c>
      <c r="D1199" s="98" t="s">
        <v>80</v>
      </c>
      <c r="E1199" s="98" t="s">
        <v>140</v>
      </c>
      <c r="F1199" s="99">
        <v>6</v>
      </c>
      <c r="G1199" s="100">
        <v>15694</v>
      </c>
      <c r="H1199" s="100">
        <v>94164</v>
      </c>
      <c r="I1199" s="100"/>
      <c r="J1199" s="101" t="s">
        <v>2041</v>
      </c>
    </row>
    <row r="1200" spans="1:10" ht="26.4" x14ac:dyDescent="0.3">
      <c r="A1200" s="90" t="s">
        <v>1169</v>
      </c>
      <c r="B1200" s="91" t="s">
        <v>74</v>
      </c>
      <c r="C1200" s="92" t="s">
        <v>1170</v>
      </c>
      <c r="D1200" s="93" t="s">
        <v>131</v>
      </c>
      <c r="E1200" s="93" t="s">
        <v>90</v>
      </c>
      <c r="F1200" s="94"/>
      <c r="G1200" s="95"/>
      <c r="H1200" s="95"/>
      <c r="I1200" s="95">
        <v>39673</v>
      </c>
      <c r="J1200" s="89"/>
    </row>
    <row r="1201" spans="1:10" x14ac:dyDescent="0.3">
      <c r="A1201" s="96" t="s">
        <v>1169</v>
      </c>
      <c r="B1201" s="89" t="s">
        <v>83</v>
      </c>
      <c r="C1201" s="97" t="s">
        <v>84</v>
      </c>
      <c r="D1201" s="98" t="s">
        <v>85</v>
      </c>
      <c r="E1201" s="98" t="s">
        <v>86</v>
      </c>
      <c r="F1201" s="99">
        <v>0.2</v>
      </c>
      <c r="G1201" s="100">
        <v>37863</v>
      </c>
      <c r="H1201" s="100">
        <v>7573</v>
      </c>
      <c r="I1201" s="100"/>
      <c r="J1201" s="101" t="s">
        <v>1687</v>
      </c>
    </row>
    <row r="1202" spans="1:10" ht="26.4" x14ac:dyDescent="0.3">
      <c r="A1202" s="96" t="s">
        <v>1169</v>
      </c>
      <c r="B1202" s="89" t="s">
        <v>1171</v>
      </c>
      <c r="C1202" s="97" t="s">
        <v>1172</v>
      </c>
      <c r="D1202" s="98" t="s">
        <v>80</v>
      </c>
      <c r="E1202" s="98" t="s">
        <v>90</v>
      </c>
      <c r="F1202" s="99">
        <v>1</v>
      </c>
      <c r="G1202" s="100">
        <v>29826</v>
      </c>
      <c r="H1202" s="100">
        <v>29826</v>
      </c>
      <c r="I1202" s="100"/>
      <c r="J1202" s="101" t="s">
        <v>2042</v>
      </c>
    </row>
    <row r="1203" spans="1:10" x14ac:dyDescent="0.3">
      <c r="A1203" s="96" t="s">
        <v>1169</v>
      </c>
      <c r="B1203" s="89" t="s">
        <v>451</v>
      </c>
      <c r="C1203" s="97" t="s">
        <v>452</v>
      </c>
      <c r="D1203" s="98" t="s">
        <v>80</v>
      </c>
      <c r="E1203" s="98" t="s">
        <v>93</v>
      </c>
      <c r="F1203" s="99">
        <v>0.02</v>
      </c>
      <c r="G1203" s="100">
        <v>110940</v>
      </c>
      <c r="H1203" s="100">
        <v>2219</v>
      </c>
      <c r="I1203" s="100"/>
      <c r="J1203" s="101" t="s">
        <v>2043</v>
      </c>
    </row>
    <row r="1204" spans="1:10" x14ac:dyDescent="0.3">
      <c r="A1204" s="96" t="s">
        <v>1169</v>
      </c>
      <c r="B1204" s="89" t="s">
        <v>87</v>
      </c>
      <c r="C1204" s="97" t="s">
        <v>88</v>
      </c>
      <c r="D1204" s="98" t="s">
        <v>89</v>
      </c>
      <c r="E1204" s="98" t="s">
        <v>90</v>
      </c>
      <c r="F1204" s="99">
        <v>0.01</v>
      </c>
      <c r="G1204" s="100">
        <v>3623</v>
      </c>
      <c r="H1204" s="100">
        <v>36</v>
      </c>
      <c r="I1204" s="100"/>
      <c r="J1204" s="101" t="s">
        <v>1691</v>
      </c>
    </row>
    <row r="1205" spans="1:10" x14ac:dyDescent="0.3">
      <c r="A1205" s="96" t="s">
        <v>1169</v>
      </c>
      <c r="B1205" s="89" t="s">
        <v>91</v>
      </c>
      <c r="C1205" s="97" t="s">
        <v>92</v>
      </c>
      <c r="D1205" s="98" t="s">
        <v>80</v>
      </c>
      <c r="E1205" s="98" t="s">
        <v>90</v>
      </c>
      <c r="F1205" s="99">
        <v>0.01</v>
      </c>
      <c r="G1205" s="100">
        <v>1897</v>
      </c>
      <c r="H1205" s="100">
        <v>19</v>
      </c>
      <c r="I1205" s="100"/>
      <c r="J1205" s="101" t="s">
        <v>1692</v>
      </c>
    </row>
    <row r="1206" spans="1:10" ht="26.4" x14ac:dyDescent="0.3">
      <c r="A1206" s="90" t="s">
        <v>1173</v>
      </c>
      <c r="B1206" s="91" t="s">
        <v>74</v>
      </c>
      <c r="C1206" s="92" t="s">
        <v>1174</v>
      </c>
      <c r="D1206" s="93" t="s">
        <v>131</v>
      </c>
      <c r="E1206" s="93" t="s">
        <v>267</v>
      </c>
      <c r="F1206" s="94"/>
      <c r="G1206" s="95"/>
      <c r="H1206" s="95"/>
      <c r="I1206" s="95">
        <v>187859</v>
      </c>
      <c r="J1206" s="89"/>
    </row>
    <row r="1207" spans="1:10" x14ac:dyDescent="0.3">
      <c r="A1207" s="96" t="s">
        <v>1173</v>
      </c>
      <c r="B1207" s="89" t="s">
        <v>87</v>
      </c>
      <c r="C1207" s="97" t="s">
        <v>88</v>
      </c>
      <c r="D1207" s="98" t="s">
        <v>89</v>
      </c>
      <c r="E1207" s="98" t="s">
        <v>90</v>
      </c>
      <c r="F1207" s="99">
        <v>0.44176234213547649</v>
      </c>
      <c r="G1207" s="100">
        <v>3623</v>
      </c>
      <c r="H1207" s="100">
        <v>1601</v>
      </c>
      <c r="I1207" s="100"/>
      <c r="J1207" s="101" t="s">
        <v>1691</v>
      </c>
    </row>
    <row r="1208" spans="1:10" x14ac:dyDescent="0.3">
      <c r="A1208" s="96" t="s">
        <v>1173</v>
      </c>
      <c r="B1208" s="89" t="s">
        <v>83</v>
      </c>
      <c r="C1208" s="97" t="s">
        <v>84</v>
      </c>
      <c r="D1208" s="98" t="s">
        <v>85</v>
      </c>
      <c r="E1208" s="98" t="s">
        <v>86</v>
      </c>
      <c r="F1208" s="99">
        <v>1</v>
      </c>
      <c r="G1208" s="100">
        <v>37863</v>
      </c>
      <c r="H1208" s="100">
        <v>37863</v>
      </c>
      <c r="I1208" s="100"/>
      <c r="J1208" s="101" t="s">
        <v>1687</v>
      </c>
    </row>
    <row r="1209" spans="1:10" x14ac:dyDescent="0.3">
      <c r="A1209" s="96" t="s">
        <v>1173</v>
      </c>
      <c r="B1209" s="89" t="s">
        <v>1175</v>
      </c>
      <c r="C1209" s="97" t="s">
        <v>1176</v>
      </c>
      <c r="D1209" s="98" t="s">
        <v>80</v>
      </c>
      <c r="E1209" s="98" t="s">
        <v>126</v>
      </c>
      <c r="F1209" s="99">
        <v>1</v>
      </c>
      <c r="G1209" s="100">
        <v>97657</v>
      </c>
      <c r="H1209" s="100">
        <v>97657</v>
      </c>
      <c r="I1209" s="100"/>
      <c r="J1209" s="101" t="s">
        <v>2044</v>
      </c>
    </row>
    <row r="1210" spans="1:10" x14ac:dyDescent="0.3">
      <c r="A1210" s="96" t="s">
        <v>1173</v>
      </c>
      <c r="B1210" s="89" t="s">
        <v>1144</v>
      </c>
      <c r="C1210" s="97" t="s">
        <v>1145</v>
      </c>
      <c r="D1210" s="98" t="s">
        <v>80</v>
      </c>
      <c r="E1210" s="98" t="s">
        <v>93</v>
      </c>
      <c r="F1210" s="99">
        <v>0.3</v>
      </c>
      <c r="G1210" s="100">
        <v>126506</v>
      </c>
      <c r="H1210" s="100">
        <v>37952</v>
      </c>
      <c r="I1210" s="100"/>
      <c r="J1210" s="101" t="s">
        <v>2029</v>
      </c>
    </row>
    <row r="1211" spans="1:10" x14ac:dyDescent="0.3">
      <c r="A1211" s="96" t="s">
        <v>1173</v>
      </c>
      <c r="B1211" s="89" t="s">
        <v>91</v>
      </c>
      <c r="C1211" s="97" t="s">
        <v>92</v>
      </c>
      <c r="D1211" s="98" t="s">
        <v>80</v>
      </c>
      <c r="E1211" s="98" t="s">
        <v>90</v>
      </c>
      <c r="F1211" s="99">
        <v>1.8</v>
      </c>
      <c r="G1211" s="100">
        <v>1897</v>
      </c>
      <c r="H1211" s="100">
        <v>3415</v>
      </c>
      <c r="I1211" s="100"/>
      <c r="J1211" s="101" t="s">
        <v>1692</v>
      </c>
    </row>
    <row r="1212" spans="1:10" x14ac:dyDescent="0.3">
      <c r="A1212" s="96" t="s">
        <v>1173</v>
      </c>
      <c r="B1212" s="89" t="s">
        <v>150</v>
      </c>
      <c r="C1212" s="97" t="s">
        <v>151</v>
      </c>
      <c r="D1212" s="98" t="s">
        <v>99</v>
      </c>
      <c r="E1212" s="98" t="s">
        <v>100</v>
      </c>
      <c r="F1212" s="99">
        <v>0.05</v>
      </c>
      <c r="G1212" s="100">
        <v>187426</v>
      </c>
      <c r="H1212" s="100">
        <v>9371</v>
      </c>
      <c r="I1212" s="100"/>
      <c r="J1212" s="101" t="s">
        <v>1705</v>
      </c>
    </row>
    <row r="1213" spans="1:10" ht="52.8" x14ac:dyDescent="0.3">
      <c r="A1213" s="90" t="s">
        <v>1177</v>
      </c>
      <c r="B1213" s="91" t="s">
        <v>74</v>
      </c>
      <c r="C1213" s="92" t="s">
        <v>1178</v>
      </c>
      <c r="D1213" s="93" t="s">
        <v>131</v>
      </c>
      <c r="E1213" s="93" t="s">
        <v>132</v>
      </c>
      <c r="F1213" s="94"/>
      <c r="G1213" s="95"/>
      <c r="H1213" s="95"/>
      <c r="I1213" s="95">
        <v>217001</v>
      </c>
      <c r="J1213" s="89"/>
    </row>
    <row r="1214" spans="1:10" x14ac:dyDescent="0.3">
      <c r="A1214" s="96" t="s">
        <v>1177</v>
      </c>
      <c r="B1214" s="89" t="s">
        <v>108</v>
      </c>
      <c r="C1214" s="97" t="s">
        <v>109</v>
      </c>
      <c r="D1214" s="98" t="s">
        <v>76</v>
      </c>
      <c r="E1214" s="98" t="s">
        <v>93</v>
      </c>
      <c r="F1214" s="99">
        <v>0.10500000000000001</v>
      </c>
      <c r="G1214" s="100">
        <v>597780</v>
      </c>
      <c r="H1214" s="100">
        <v>62767</v>
      </c>
      <c r="I1214" s="100"/>
      <c r="J1214" s="89"/>
    </row>
    <row r="1215" spans="1:10" x14ac:dyDescent="0.3">
      <c r="A1215" s="96" t="s">
        <v>1177</v>
      </c>
      <c r="B1215" s="89" t="s">
        <v>124</v>
      </c>
      <c r="C1215" s="97" t="s">
        <v>125</v>
      </c>
      <c r="D1215" s="98" t="s">
        <v>85</v>
      </c>
      <c r="E1215" s="98" t="s">
        <v>86</v>
      </c>
      <c r="F1215" s="99">
        <v>1.2</v>
      </c>
      <c r="G1215" s="100">
        <v>66987</v>
      </c>
      <c r="H1215" s="100">
        <v>80384</v>
      </c>
      <c r="I1215" s="100"/>
      <c r="J1215" s="101" t="s">
        <v>1767</v>
      </c>
    </row>
    <row r="1216" spans="1:10" x14ac:dyDescent="0.3">
      <c r="A1216" s="96" t="s">
        <v>1177</v>
      </c>
      <c r="B1216" s="89" t="s">
        <v>377</v>
      </c>
      <c r="C1216" s="97" t="s">
        <v>378</v>
      </c>
      <c r="D1216" s="98" t="s">
        <v>80</v>
      </c>
      <c r="E1216" s="98" t="s">
        <v>90</v>
      </c>
      <c r="F1216" s="99">
        <v>0.44333333333333336</v>
      </c>
      <c r="G1216" s="100">
        <v>15152</v>
      </c>
      <c r="H1216" s="100">
        <v>6717</v>
      </c>
      <c r="I1216" s="100"/>
      <c r="J1216" s="101" t="s">
        <v>1778</v>
      </c>
    </row>
    <row r="1217" spans="1:10" x14ac:dyDescent="0.3">
      <c r="A1217" s="96" t="s">
        <v>1177</v>
      </c>
      <c r="B1217" s="89" t="s">
        <v>150</v>
      </c>
      <c r="C1217" s="97" t="s">
        <v>151</v>
      </c>
      <c r="D1217" s="98" t="s">
        <v>99</v>
      </c>
      <c r="E1217" s="98" t="s">
        <v>100</v>
      </c>
      <c r="F1217" s="99">
        <v>5.8999999999999999E-3</v>
      </c>
      <c r="G1217" s="100">
        <v>187426</v>
      </c>
      <c r="H1217" s="100">
        <v>1106</v>
      </c>
      <c r="I1217" s="100"/>
      <c r="J1217" s="101" t="s">
        <v>1705</v>
      </c>
    </row>
    <row r="1218" spans="1:10" x14ac:dyDescent="0.3">
      <c r="A1218" s="96" t="s">
        <v>1177</v>
      </c>
      <c r="B1218" s="89" t="s">
        <v>87</v>
      </c>
      <c r="C1218" s="97" t="s">
        <v>88</v>
      </c>
      <c r="D1218" s="98" t="s">
        <v>89</v>
      </c>
      <c r="E1218" s="98" t="s">
        <v>90</v>
      </c>
      <c r="F1218" s="99">
        <v>1</v>
      </c>
      <c r="G1218" s="100">
        <v>3623</v>
      </c>
      <c r="H1218" s="100">
        <v>3623</v>
      </c>
      <c r="I1218" s="100"/>
      <c r="J1218" s="101" t="s">
        <v>1691</v>
      </c>
    </row>
    <row r="1219" spans="1:10" x14ac:dyDescent="0.3">
      <c r="A1219" s="96" t="s">
        <v>1177</v>
      </c>
      <c r="B1219" s="89" t="s">
        <v>91</v>
      </c>
      <c r="C1219" s="97" t="s">
        <v>92</v>
      </c>
      <c r="D1219" s="98" t="s">
        <v>80</v>
      </c>
      <c r="E1219" s="98" t="s">
        <v>90</v>
      </c>
      <c r="F1219" s="99">
        <v>0.8</v>
      </c>
      <c r="G1219" s="100">
        <v>1897</v>
      </c>
      <c r="H1219" s="100">
        <v>1518</v>
      </c>
      <c r="I1219" s="100"/>
      <c r="J1219" s="101" t="s">
        <v>1692</v>
      </c>
    </row>
    <row r="1220" spans="1:10" x14ac:dyDescent="0.3">
      <c r="A1220" s="96" t="s">
        <v>1177</v>
      </c>
      <c r="B1220" s="89" t="s">
        <v>158</v>
      </c>
      <c r="C1220" s="97" t="s">
        <v>159</v>
      </c>
      <c r="D1220" s="98" t="s">
        <v>80</v>
      </c>
      <c r="E1220" s="98" t="s">
        <v>140</v>
      </c>
      <c r="F1220" s="99">
        <v>2</v>
      </c>
      <c r="G1220" s="100">
        <v>4634</v>
      </c>
      <c r="H1220" s="100">
        <v>9268</v>
      </c>
      <c r="I1220" s="100"/>
      <c r="J1220" s="101" t="s">
        <v>1773</v>
      </c>
    </row>
    <row r="1221" spans="1:10" x14ac:dyDescent="0.3">
      <c r="A1221" s="96" t="s">
        <v>1177</v>
      </c>
      <c r="B1221" s="89" t="s">
        <v>135</v>
      </c>
      <c r="C1221" s="97" t="s">
        <v>136</v>
      </c>
      <c r="D1221" s="98" t="s">
        <v>80</v>
      </c>
      <c r="E1221" s="98" t="s">
        <v>137</v>
      </c>
      <c r="F1221" s="99">
        <v>0.3</v>
      </c>
      <c r="G1221" s="100">
        <v>5304</v>
      </c>
      <c r="H1221" s="100">
        <v>1591</v>
      </c>
      <c r="I1221" s="100"/>
      <c r="J1221" s="101" t="s">
        <v>1693</v>
      </c>
    </row>
    <row r="1222" spans="1:10" x14ac:dyDescent="0.3">
      <c r="A1222" s="96" t="s">
        <v>1177</v>
      </c>
      <c r="B1222" s="89" t="s">
        <v>81</v>
      </c>
      <c r="C1222" s="97" t="s">
        <v>82</v>
      </c>
      <c r="D1222" s="98" t="s">
        <v>80</v>
      </c>
      <c r="E1222" s="98" t="s">
        <v>77</v>
      </c>
      <c r="F1222" s="99">
        <v>0.2</v>
      </c>
      <c r="G1222" s="100">
        <v>6176</v>
      </c>
      <c r="H1222" s="100">
        <v>1235</v>
      </c>
      <c r="I1222" s="100"/>
      <c r="J1222" s="101" t="s">
        <v>1771</v>
      </c>
    </row>
    <row r="1223" spans="1:10" ht="26.4" x14ac:dyDescent="0.3">
      <c r="A1223" s="96" t="s">
        <v>1177</v>
      </c>
      <c r="B1223" s="89" t="s">
        <v>1179</v>
      </c>
      <c r="C1223" s="97" t="s">
        <v>1180</v>
      </c>
      <c r="D1223" s="98" t="s">
        <v>80</v>
      </c>
      <c r="E1223" s="98" t="s">
        <v>267</v>
      </c>
      <c r="F1223" s="99">
        <v>0.2</v>
      </c>
      <c r="G1223" s="100">
        <v>106080</v>
      </c>
      <c r="H1223" s="100">
        <v>21216</v>
      </c>
      <c r="I1223" s="100"/>
      <c r="J1223" s="101" t="s">
        <v>2045</v>
      </c>
    </row>
    <row r="1224" spans="1:10" x14ac:dyDescent="0.3">
      <c r="A1224" s="96" t="s">
        <v>1177</v>
      </c>
      <c r="B1224" s="89" t="s">
        <v>1181</v>
      </c>
      <c r="C1224" s="97" t="s">
        <v>1182</v>
      </c>
      <c r="D1224" s="98" t="s">
        <v>80</v>
      </c>
      <c r="E1224" s="98" t="s">
        <v>267</v>
      </c>
      <c r="F1224" s="99">
        <v>0.05</v>
      </c>
      <c r="G1224" s="100">
        <v>244400</v>
      </c>
      <c r="H1224" s="100">
        <v>12220</v>
      </c>
      <c r="I1224" s="100"/>
      <c r="J1224" s="101" t="s">
        <v>2046</v>
      </c>
    </row>
    <row r="1225" spans="1:10" x14ac:dyDescent="0.3">
      <c r="A1225" s="96" t="s">
        <v>1177</v>
      </c>
      <c r="B1225" s="89" t="s">
        <v>1183</v>
      </c>
      <c r="C1225" s="97" t="s">
        <v>1184</v>
      </c>
      <c r="D1225" s="98" t="s">
        <v>80</v>
      </c>
      <c r="E1225" s="98" t="s">
        <v>267</v>
      </c>
      <c r="F1225" s="99">
        <v>0.02</v>
      </c>
      <c r="G1225" s="100">
        <v>140400</v>
      </c>
      <c r="H1225" s="100">
        <v>2808</v>
      </c>
      <c r="I1225" s="100"/>
      <c r="J1225" s="101" t="s">
        <v>2047</v>
      </c>
    </row>
    <row r="1226" spans="1:10" x14ac:dyDescent="0.3">
      <c r="A1226" s="96" t="s">
        <v>1177</v>
      </c>
      <c r="B1226" s="89" t="s">
        <v>1185</v>
      </c>
      <c r="C1226" s="97" t="s">
        <v>1186</v>
      </c>
      <c r="D1226" s="98" t="s">
        <v>80</v>
      </c>
      <c r="E1226" s="98" t="s">
        <v>132</v>
      </c>
      <c r="F1226" s="99">
        <v>1.5</v>
      </c>
      <c r="G1226" s="100">
        <v>2590</v>
      </c>
      <c r="H1226" s="100">
        <v>3885</v>
      </c>
      <c r="I1226" s="100"/>
      <c r="J1226" s="101" t="s">
        <v>2048</v>
      </c>
    </row>
    <row r="1227" spans="1:10" x14ac:dyDescent="0.3">
      <c r="A1227" s="96" t="s">
        <v>1177</v>
      </c>
      <c r="B1227" s="89" t="s">
        <v>1187</v>
      </c>
      <c r="C1227" s="97" t="s">
        <v>1188</v>
      </c>
      <c r="D1227" s="98" t="s">
        <v>80</v>
      </c>
      <c r="E1227" s="98" t="s">
        <v>126</v>
      </c>
      <c r="F1227" s="99">
        <v>1</v>
      </c>
      <c r="G1227" s="100">
        <v>8663</v>
      </c>
      <c r="H1227" s="100">
        <v>8663</v>
      </c>
      <c r="I1227" s="100"/>
      <c r="J1227" s="101" t="s">
        <v>2049</v>
      </c>
    </row>
    <row r="1228" spans="1:10" ht="39.6" x14ac:dyDescent="0.3">
      <c r="A1228" s="90" t="s">
        <v>1189</v>
      </c>
      <c r="B1228" s="91" t="s">
        <v>74</v>
      </c>
      <c r="C1228" s="92" t="s">
        <v>1190</v>
      </c>
      <c r="D1228" s="93" t="s">
        <v>131</v>
      </c>
      <c r="E1228" s="93" t="s">
        <v>168</v>
      </c>
      <c r="F1228" s="94"/>
      <c r="G1228" s="95"/>
      <c r="H1228" s="95"/>
      <c r="I1228" s="95">
        <v>59807</v>
      </c>
      <c r="J1228" s="89"/>
    </row>
    <row r="1229" spans="1:10" x14ac:dyDescent="0.3">
      <c r="A1229" s="96" t="s">
        <v>1189</v>
      </c>
      <c r="B1229" s="89" t="s">
        <v>108</v>
      </c>
      <c r="C1229" s="97" t="s">
        <v>109</v>
      </c>
      <c r="D1229" s="98" t="s">
        <v>76</v>
      </c>
      <c r="E1229" s="98" t="s">
        <v>93</v>
      </c>
      <c r="F1229" s="99">
        <v>2.4905425252570206E-2</v>
      </c>
      <c r="G1229" s="100">
        <v>597780</v>
      </c>
      <c r="H1229" s="100">
        <v>14888</v>
      </c>
      <c r="I1229" s="100"/>
      <c r="J1229" s="89"/>
    </row>
    <row r="1230" spans="1:10" x14ac:dyDescent="0.3">
      <c r="A1230" s="96" t="s">
        <v>1189</v>
      </c>
      <c r="B1230" s="89" t="s">
        <v>124</v>
      </c>
      <c r="C1230" s="97" t="s">
        <v>125</v>
      </c>
      <c r="D1230" s="98" t="s">
        <v>85</v>
      </c>
      <c r="E1230" s="98" t="s">
        <v>86</v>
      </c>
      <c r="F1230" s="99">
        <v>0.50402130003672418</v>
      </c>
      <c r="G1230" s="100">
        <v>66987</v>
      </c>
      <c r="H1230" s="100">
        <v>33763</v>
      </c>
      <c r="I1230" s="100"/>
      <c r="J1230" s="101" t="s">
        <v>1767</v>
      </c>
    </row>
    <row r="1231" spans="1:10" x14ac:dyDescent="0.3">
      <c r="A1231" s="96" t="s">
        <v>1189</v>
      </c>
      <c r="B1231" s="89" t="s">
        <v>87</v>
      </c>
      <c r="C1231" s="97" t="s">
        <v>88</v>
      </c>
      <c r="D1231" s="98" t="s">
        <v>89</v>
      </c>
      <c r="E1231" s="98" t="s">
        <v>90</v>
      </c>
      <c r="F1231" s="99">
        <v>1.5</v>
      </c>
      <c r="G1231" s="100">
        <v>3623</v>
      </c>
      <c r="H1231" s="100">
        <v>5435</v>
      </c>
      <c r="I1231" s="100"/>
      <c r="J1231" s="101" t="s">
        <v>1691</v>
      </c>
    </row>
    <row r="1232" spans="1:10" x14ac:dyDescent="0.3">
      <c r="A1232" s="96" t="s">
        <v>1189</v>
      </c>
      <c r="B1232" s="89" t="s">
        <v>1154</v>
      </c>
      <c r="C1232" s="97" t="s">
        <v>1155</v>
      </c>
      <c r="D1232" s="98" t="s">
        <v>80</v>
      </c>
      <c r="E1232" s="98" t="s">
        <v>137</v>
      </c>
      <c r="F1232" s="99">
        <v>7.9354838709677425E-2</v>
      </c>
      <c r="G1232" s="100">
        <v>6448</v>
      </c>
      <c r="H1232" s="100">
        <v>512</v>
      </c>
      <c r="I1232" s="100"/>
      <c r="J1232" s="101" t="s">
        <v>2050</v>
      </c>
    </row>
    <row r="1233" spans="1:10" x14ac:dyDescent="0.3">
      <c r="A1233" s="96" t="s">
        <v>1189</v>
      </c>
      <c r="B1233" s="89" t="s">
        <v>1156</v>
      </c>
      <c r="C1233" s="97" t="s">
        <v>1157</v>
      </c>
      <c r="D1233" s="98" t="s">
        <v>80</v>
      </c>
      <c r="E1233" s="98" t="s">
        <v>1158</v>
      </c>
      <c r="F1233" s="99">
        <v>3.5799156765044075E-2</v>
      </c>
      <c r="G1233" s="100">
        <v>13567</v>
      </c>
      <c r="H1233" s="100">
        <v>486</v>
      </c>
      <c r="I1233" s="100"/>
      <c r="J1233" s="101" t="s">
        <v>2051</v>
      </c>
    </row>
    <row r="1234" spans="1:10" x14ac:dyDescent="0.3">
      <c r="A1234" s="96" t="s">
        <v>1189</v>
      </c>
      <c r="B1234" s="89" t="s">
        <v>158</v>
      </c>
      <c r="C1234" s="97" t="s">
        <v>159</v>
      </c>
      <c r="D1234" s="98" t="s">
        <v>80</v>
      </c>
      <c r="E1234" s="98" t="s">
        <v>140</v>
      </c>
      <c r="F1234" s="99">
        <v>0.30004488330341111</v>
      </c>
      <c r="G1234" s="100">
        <v>4634</v>
      </c>
      <c r="H1234" s="100">
        <v>1390</v>
      </c>
      <c r="I1234" s="100"/>
      <c r="J1234" s="101" t="s">
        <v>1773</v>
      </c>
    </row>
    <row r="1235" spans="1:10" x14ac:dyDescent="0.3">
      <c r="A1235" s="96" t="s">
        <v>1189</v>
      </c>
      <c r="B1235" s="89" t="s">
        <v>377</v>
      </c>
      <c r="C1235" s="97" t="s">
        <v>378</v>
      </c>
      <c r="D1235" s="98" t="s">
        <v>80</v>
      </c>
      <c r="E1235" s="98" t="s">
        <v>90</v>
      </c>
      <c r="F1235" s="99">
        <v>0.21998764499965681</v>
      </c>
      <c r="G1235" s="100">
        <v>15152</v>
      </c>
      <c r="H1235" s="100">
        <v>3333</v>
      </c>
      <c r="I1235" s="100"/>
      <c r="J1235" s="101" t="s">
        <v>1778</v>
      </c>
    </row>
    <row r="1236" spans="1:10" ht="118.8" x14ac:dyDescent="0.3">
      <c r="A1236" s="90" t="s">
        <v>1191</v>
      </c>
      <c r="B1236" s="91" t="s">
        <v>74</v>
      </c>
      <c r="C1236" s="92" t="s">
        <v>1192</v>
      </c>
      <c r="D1236" s="93" t="s">
        <v>131</v>
      </c>
      <c r="E1236" s="93" t="s">
        <v>168</v>
      </c>
      <c r="F1236" s="94"/>
      <c r="G1236" s="95"/>
      <c r="H1236" s="95"/>
      <c r="I1236" s="95">
        <v>1336610</v>
      </c>
      <c r="J1236" s="89"/>
    </row>
    <row r="1237" spans="1:10" x14ac:dyDescent="0.3">
      <c r="A1237" s="96" t="s">
        <v>1191</v>
      </c>
      <c r="B1237" s="89" t="s">
        <v>114</v>
      </c>
      <c r="C1237" s="97" t="s">
        <v>115</v>
      </c>
      <c r="D1237" s="98" t="s">
        <v>76</v>
      </c>
      <c r="E1237" s="98" t="s">
        <v>93</v>
      </c>
      <c r="F1237" s="99">
        <v>0.45</v>
      </c>
      <c r="G1237" s="100">
        <v>625196</v>
      </c>
      <c r="H1237" s="100">
        <v>281338</v>
      </c>
      <c r="I1237" s="100"/>
      <c r="J1237" s="89"/>
    </row>
    <row r="1238" spans="1:10" x14ac:dyDescent="0.3">
      <c r="A1238" s="96" t="s">
        <v>1191</v>
      </c>
      <c r="B1238" s="89" t="s">
        <v>459</v>
      </c>
      <c r="C1238" s="97" t="s">
        <v>460</v>
      </c>
      <c r="D1238" s="98" t="s">
        <v>85</v>
      </c>
      <c r="E1238" s="98" t="s">
        <v>86</v>
      </c>
      <c r="F1238" s="99">
        <v>2</v>
      </c>
      <c r="G1238" s="100">
        <v>74500</v>
      </c>
      <c r="H1238" s="100">
        <v>149000</v>
      </c>
      <c r="I1238" s="100"/>
      <c r="J1238" s="101" t="s">
        <v>1793</v>
      </c>
    </row>
    <row r="1239" spans="1:10" x14ac:dyDescent="0.3">
      <c r="A1239" s="96" t="s">
        <v>1191</v>
      </c>
      <c r="B1239" s="89" t="s">
        <v>627</v>
      </c>
      <c r="C1239" s="97" t="s">
        <v>628</v>
      </c>
      <c r="D1239" s="98" t="s">
        <v>85</v>
      </c>
      <c r="E1239" s="98" t="s">
        <v>86</v>
      </c>
      <c r="F1239" s="99">
        <v>1</v>
      </c>
      <c r="G1239" s="100">
        <v>45915</v>
      </c>
      <c r="H1239" s="100">
        <v>45915</v>
      </c>
      <c r="I1239" s="100"/>
      <c r="J1239" s="101" t="s">
        <v>1999</v>
      </c>
    </row>
    <row r="1240" spans="1:10" ht="39.6" x14ac:dyDescent="0.3">
      <c r="A1240" s="96" t="s">
        <v>1191</v>
      </c>
      <c r="B1240" s="89" t="s">
        <v>373</v>
      </c>
      <c r="C1240" s="97" t="s">
        <v>374</v>
      </c>
      <c r="D1240" s="98" t="s">
        <v>99</v>
      </c>
      <c r="E1240" s="98" t="s">
        <v>332</v>
      </c>
      <c r="F1240" s="99">
        <v>0.25</v>
      </c>
      <c r="G1240" s="100">
        <v>31485</v>
      </c>
      <c r="H1240" s="100">
        <v>7871</v>
      </c>
      <c r="I1240" s="100"/>
      <c r="J1240" s="101" t="s">
        <v>2052</v>
      </c>
    </row>
    <row r="1241" spans="1:10" x14ac:dyDescent="0.3">
      <c r="A1241" s="96" t="s">
        <v>1191</v>
      </c>
      <c r="B1241" s="89" t="s">
        <v>442</v>
      </c>
      <c r="C1241" s="97" t="s">
        <v>443</v>
      </c>
      <c r="D1241" s="98" t="s">
        <v>80</v>
      </c>
      <c r="E1241" s="98" t="s">
        <v>77</v>
      </c>
      <c r="F1241" s="99">
        <v>2</v>
      </c>
      <c r="G1241" s="100">
        <v>28600</v>
      </c>
      <c r="H1241" s="100">
        <v>57200</v>
      </c>
      <c r="I1241" s="100"/>
      <c r="J1241" s="101" t="s">
        <v>1787</v>
      </c>
    </row>
    <row r="1242" spans="1:10" x14ac:dyDescent="0.3">
      <c r="A1242" s="96" t="s">
        <v>1191</v>
      </c>
      <c r="B1242" s="89" t="s">
        <v>150</v>
      </c>
      <c r="C1242" s="97" t="s">
        <v>151</v>
      </c>
      <c r="D1242" s="98" t="s">
        <v>99</v>
      </c>
      <c r="E1242" s="98" t="s">
        <v>100</v>
      </c>
      <c r="F1242" s="99">
        <v>0.01</v>
      </c>
      <c r="G1242" s="100">
        <v>187426</v>
      </c>
      <c r="H1242" s="100">
        <v>1874</v>
      </c>
      <c r="I1242" s="100"/>
      <c r="J1242" s="101" t="s">
        <v>1705</v>
      </c>
    </row>
    <row r="1243" spans="1:10" x14ac:dyDescent="0.3">
      <c r="A1243" s="96" t="s">
        <v>1191</v>
      </c>
      <c r="B1243" s="89" t="s">
        <v>438</v>
      </c>
      <c r="C1243" s="97" t="s">
        <v>439</v>
      </c>
      <c r="D1243" s="98" t="s">
        <v>99</v>
      </c>
      <c r="E1243" s="98" t="s">
        <v>86</v>
      </c>
      <c r="F1243" s="99">
        <v>0.3</v>
      </c>
      <c r="G1243" s="100">
        <v>46854</v>
      </c>
      <c r="H1243" s="100">
        <v>14056</v>
      </c>
      <c r="I1243" s="100"/>
      <c r="J1243" s="101" t="s">
        <v>1783</v>
      </c>
    </row>
    <row r="1244" spans="1:10" x14ac:dyDescent="0.3">
      <c r="A1244" s="96" t="s">
        <v>1191</v>
      </c>
      <c r="B1244" s="89" t="s">
        <v>87</v>
      </c>
      <c r="C1244" s="97" t="s">
        <v>88</v>
      </c>
      <c r="D1244" s="98" t="s">
        <v>89</v>
      </c>
      <c r="E1244" s="98" t="s">
        <v>90</v>
      </c>
      <c r="F1244" s="99">
        <v>1</v>
      </c>
      <c r="G1244" s="100">
        <v>3623</v>
      </c>
      <c r="H1244" s="100">
        <v>3623</v>
      </c>
      <c r="I1244" s="100"/>
      <c r="J1244" s="101" t="s">
        <v>1691</v>
      </c>
    </row>
    <row r="1245" spans="1:10" ht="26.4" x14ac:dyDescent="0.3">
      <c r="A1245" s="96" t="s">
        <v>1191</v>
      </c>
      <c r="B1245" s="89" t="s">
        <v>1113</v>
      </c>
      <c r="C1245" s="97" t="s">
        <v>1114</v>
      </c>
      <c r="D1245" s="98" t="s">
        <v>80</v>
      </c>
      <c r="E1245" s="98" t="s">
        <v>1021</v>
      </c>
      <c r="F1245" s="99">
        <v>0.05</v>
      </c>
      <c r="G1245" s="100">
        <v>130208</v>
      </c>
      <c r="H1245" s="100">
        <v>6510</v>
      </c>
      <c r="I1245" s="100"/>
      <c r="J1245" s="101" t="s">
        <v>2053</v>
      </c>
    </row>
    <row r="1246" spans="1:10" x14ac:dyDescent="0.3">
      <c r="A1246" s="96" t="s">
        <v>1191</v>
      </c>
      <c r="B1246" s="89" t="s">
        <v>91</v>
      </c>
      <c r="C1246" s="97" t="s">
        <v>92</v>
      </c>
      <c r="D1246" s="98" t="s">
        <v>80</v>
      </c>
      <c r="E1246" s="98" t="s">
        <v>90</v>
      </c>
      <c r="F1246" s="99">
        <v>3</v>
      </c>
      <c r="G1246" s="100">
        <v>1897</v>
      </c>
      <c r="H1246" s="100">
        <v>5691</v>
      </c>
      <c r="I1246" s="100"/>
      <c r="J1246" s="101" t="s">
        <v>1692</v>
      </c>
    </row>
    <row r="1247" spans="1:10" x14ac:dyDescent="0.3">
      <c r="A1247" s="96" t="s">
        <v>1191</v>
      </c>
      <c r="B1247" s="89" t="s">
        <v>1115</v>
      </c>
      <c r="C1247" s="97" t="s">
        <v>1116</v>
      </c>
      <c r="D1247" s="98" t="s">
        <v>80</v>
      </c>
      <c r="E1247" s="98" t="s">
        <v>168</v>
      </c>
      <c r="F1247" s="99">
        <v>15</v>
      </c>
      <c r="G1247" s="100">
        <v>9256</v>
      </c>
      <c r="H1247" s="100">
        <v>138840</v>
      </c>
      <c r="I1247" s="100"/>
      <c r="J1247" s="101" t="s">
        <v>2054</v>
      </c>
    </row>
    <row r="1248" spans="1:10" x14ac:dyDescent="0.3">
      <c r="A1248" s="96" t="s">
        <v>1191</v>
      </c>
      <c r="B1248" s="89" t="s">
        <v>1117</v>
      </c>
      <c r="C1248" s="97" t="s">
        <v>1118</v>
      </c>
      <c r="D1248" s="98" t="s">
        <v>80</v>
      </c>
      <c r="E1248" s="98" t="s">
        <v>168</v>
      </c>
      <c r="F1248" s="99">
        <v>4</v>
      </c>
      <c r="G1248" s="100">
        <v>47450</v>
      </c>
      <c r="H1248" s="100">
        <v>189800</v>
      </c>
      <c r="I1248" s="100"/>
      <c r="J1248" s="101" t="s">
        <v>2055</v>
      </c>
    </row>
    <row r="1249" spans="1:10" x14ac:dyDescent="0.3">
      <c r="A1249" s="96" t="s">
        <v>1191</v>
      </c>
      <c r="B1249" s="89" t="s">
        <v>937</v>
      </c>
      <c r="C1249" s="97" t="s">
        <v>938</v>
      </c>
      <c r="D1249" s="98" t="s">
        <v>80</v>
      </c>
      <c r="E1249" s="98" t="s">
        <v>168</v>
      </c>
      <c r="F1249" s="99">
        <v>17</v>
      </c>
      <c r="G1249" s="100">
        <v>8476</v>
      </c>
      <c r="H1249" s="100">
        <v>144092</v>
      </c>
      <c r="I1249" s="100"/>
      <c r="J1249" s="101" t="s">
        <v>1913</v>
      </c>
    </row>
    <row r="1250" spans="1:10" x14ac:dyDescent="0.3">
      <c r="A1250" s="96" t="s">
        <v>1191</v>
      </c>
      <c r="B1250" s="89" t="s">
        <v>463</v>
      </c>
      <c r="C1250" s="97" t="s">
        <v>464</v>
      </c>
      <c r="D1250" s="98" t="s">
        <v>80</v>
      </c>
      <c r="E1250" s="98" t="s">
        <v>77</v>
      </c>
      <c r="F1250" s="99">
        <v>16</v>
      </c>
      <c r="G1250" s="100">
        <v>5949</v>
      </c>
      <c r="H1250" s="100">
        <v>95184</v>
      </c>
      <c r="I1250" s="100"/>
      <c r="J1250" s="101" t="s">
        <v>2004</v>
      </c>
    </row>
    <row r="1251" spans="1:10" x14ac:dyDescent="0.3">
      <c r="A1251" s="96" t="s">
        <v>1191</v>
      </c>
      <c r="B1251" s="89" t="s">
        <v>78</v>
      </c>
      <c r="C1251" s="97" t="s">
        <v>79</v>
      </c>
      <c r="D1251" s="98" t="s">
        <v>80</v>
      </c>
      <c r="E1251" s="98" t="s">
        <v>77</v>
      </c>
      <c r="F1251" s="99">
        <v>16</v>
      </c>
      <c r="G1251" s="100">
        <v>4423</v>
      </c>
      <c r="H1251" s="100">
        <v>70768</v>
      </c>
      <c r="I1251" s="100"/>
      <c r="J1251" s="101" t="s">
        <v>1719</v>
      </c>
    </row>
    <row r="1252" spans="1:10" x14ac:dyDescent="0.3">
      <c r="A1252" s="96" t="s">
        <v>1191</v>
      </c>
      <c r="B1252" s="89" t="s">
        <v>1074</v>
      </c>
      <c r="C1252" s="97" t="s">
        <v>1075</v>
      </c>
      <c r="D1252" s="98" t="s">
        <v>80</v>
      </c>
      <c r="E1252" s="98" t="s">
        <v>132</v>
      </c>
      <c r="F1252" s="99">
        <v>2.5</v>
      </c>
      <c r="G1252" s="100">
        <v>26895</v>
      </c>
      <c r="H1252" s="100">
        <v>67238</v>
      </c>
      <c r="I1252" s="100"/>
      <c r="J1252" s="101" t="s">
        <v>2035</v>
      </c>
    </row>
    <row r="1253" spans="1:10" x14ac:dyDescent="0.3">
      <c r="A1253" s="96" t="s">
        <v>1191</v>
      </c>
      <c r="B1253" s="89" t="s">
        <v>509</v>
      </c>
      <c r="C1253" s="97" t="s">
        <v>510</v>
      </c>
      <c r="D1253" s="98" t="s">
        <v>80</v>
      </c>
      <c r="E1253" s="98" t="s">
        <v>93</v>
      </c>
      <c r="F1253" s="99">
        <v>1.5E-3</v>
      </c>
      <c r="G1253" s="100">
        <v>716882</v>
      </c>
      <c r="H1253" s="100">
        <v>1075</v>
      </c>
      <c r="I1253" s="100"/>
      <c r="J1253" s="101" t="s">
        <v>2056</v>
      </c>
    </row>
    <row r="1254" spans="1:10" x14ac:dyDescent="0.3">
      <c r="A1254" s="96" t="s">
        <v>1191</v>
      </c>
      <c r="B1254" s="89" t="s">
        <v>1193</v>
      </c>
      <c r="C1254" s="97" t="s">
        <v>1194</v>
      </c>
      <c r="D1254" s="98" t="s">
        <v>80</v>
      </c>
      <c r="E1254" s="98" t="s">
        <v>168</v>
      </c>
      <c r="F1254" s="99">
        <v>3</v>
      </c>
      <c r="G1254" s="100">
        <v>5533</v>
      </c>
      <c r="H1254" s="100">
        <v>16599</v>
      </c>
      <c r="I1254" s="100"/>
      <c r="J1254" s="101" t="s">
        <v>2057</v>
      </c>
    </row>
    <row r="1255" spans="1:10" x14ac:dyDescent="0.3">
      <c r="A1255" s="96" t="s">
        <v>1191</v>
      </c>
      <c r="B1255" s="89" t="s">
        <v>1195</v>
      </c>
      <c r="C1255" s="97" t="s">
        <v>1196</v>
      </c>
      <c r="D1255" s="98" t="s">
        <v>80</v>
      </c>
      <c r="E1255" s="98" t="s">
        <v>267</v>
      </c>
      <c r="F1255" s="99">
        <v>3.2</v>
      </c>
      <c r="G1255" s="100">
        <v>12480</v>
      </c>
      <c r="H1255" s="100">
        <v>39936</v>
      </c>
      <c r="I1255" s="100"/>
      <c r="J1255" s="101" t="s">
        <v>2058</v>
      </c>
    </row>
    <row r="1256" spans="1:10" ht="66" x14ac:dyDescent="0.3">
      <c r="A1256" s="90" t="s">
        <v>1197</v>
      </c>
      <c r="B1256" s="91" t="s">
        <v>74</v>
      </c>
      <c r="C1256" s="92" t="s">
        <v>1198</v>
      </c>
      <c r="D1256" s="93" t="s">
        <v>131</v>
      </c>
      <c r="E1256" s="93" t="s">
        <v>132</v>
      </c>
      <c r="F1256" s="94"/>
      <c r="G1256" s="95"/>
      <c r="H1256" s="95"/>
      <c r="I1256" s="95">
        <v>173119</v>
      </c>
      <c r="J1256" s="89"/>
    </row>
    <row r="1257" spans="1:10" x14ac:dyDescent="0.3">
      <c r="A1257" s="96" t="s">
        <v>1197</v>
      </c>
      <c r="B1257" s="89" t="s">
        <v>627</v>
      </c>
      <c r="C1257" s="97" t="s">
        <v>628</v>
      </c>
      <c r="D1257" s="98" t="s">
        <v>85</v>
      </c>
      <c r="E1257" s="98" t="s">
        <v>86</v>
      </c>
      <c r="F1257" s="99">
        <v>1.3</v>
      </c>
      <c r="G1257" s="100">
        <v>45915</v>
      </c>
      <c r="H1257" s="100">
        <v>59690</v>
      </c>
      <c r="I1257" s="100"/>
      <c r="J1257" s="89"/>
    </row>
    <row r="1258" spans="1:10" x14ac:dyDescent="0.3">
      <c r="A1258" s="96" t="s">
        <v>1197</v>
      </c>
      <c r="B1258" s="89" t="s">
        <v>150</v>
      </c>
      <c r="C1258" s="97" t="s">
        <v>151</v>
      </c>
      <c r="D1258" s="98" t="s">
        <v>99</v>
      </c>
      <c r="E1258" s="98" t="s">
        <v>100</v>
      </c>
      <c r="F1258" s="99">
        <v>0.01</v>
      </c>
      <c r="G1258" s="100">
        <v>187426</v>
      </c>
      <c r="H1258" s="100">
        <v>1874</v>
      </c>
      <c r="I1258" s="100"/>
      <c r="J1258" s="101" t="s">
        <v>1705</v>
      </c>
    </row>
    <row r="1259" spans="1:10" x14ac:dyDescent="0.3">
      <c r="A1259" s="96" t="s">
        <v>1197</v>
      </c>
      <c r="B1259" s="89" t="s">
        <v>438</v>
      </c>
      <c r="C1259" s="97" t="s">
        <v>439</v>
      </c>
      <c r="D1259" s="98" t="s">
        <v>99</v>
      </c>
      <c r="E1259" s="98" t="s">
        <v>86</v>
      </c>
      <c r="F1259" s="99">
        <v>0.05</v>
      </c>
      <c r="G1259" s="100">
        <v>46854</v>
      </c>
      <c r="H1259" s="100">
        <v>2343</v>
      </c>
      <c r="I1259" s="100"/>
      <c r="J1259" s="101" t="s">
        <v>1783</v>
      </c>
    </row>
    <row r="1260" spans="1:10" x14ac:dyDescent="0.3">
      <c r="A1260" s="96" t="s">
        <v>1197</v>
      </c>
      <c r="B1260" s="89" t="s">
        <v>87</v>
      </c>
      <c r="C1260" s="97" t="s">
        <v>88</v>
      </c>
      <c r="D1260" s="98" t="s">
        <v>89</v>
      </c>
      <c r="E1260" s="98" t="s">
        <v>90</v>
      </c>
      <c r="F1260" s="99">
        <v>2</v>
      </c>
      <c r="G1260" s="100">
        <v>3623</v>
      </c>
      <c r="H1260" s="100">
        <v>7246</v>
      </c>
      <c r="I1260" s="100"/>
      <c r="J1260" s="101" t="s">
        <v>1691</v>
      </c>
    </row>
    <row r="1261" spans="1:10" x14ac:dyDescent="0.3">
      <c r="A1261" s="96" t="s">
        <v>1197</v>
      </c>
      <c r="B1261" s="89" t="s">
        <v>91</v>
      </c>
      <c r="C1261" s="97" t="s">
        <v>92</v>
      </c>
      <c r="D1261" s="98" t="s">
        <v>80</v>
      </c>
      <c r="E1261" s="98" t="s">
        <v>90</v>
      </c>
      <c r="F1261" s="99">
        <v>4</v>
      </c>
      <c r="G1261" s="100">
        <v>1897</v>
      </c>
      <c r="H1261" s="100">
        <v>7588</v>
      </c>
      <c r="I1261" s="100"/>
      <c r="J1261" s="101" t="s">
        <v>1692</v>
      </c>
    </row>
    <row r="1262" spans="1:10" x14ac:dyDescent="0.3">
      <c r="A1262" s="96" t="s">
        <v>1197</v>
      </c>
      <c r="B1262" s="89" t="s">
        <v>1150</v>
      </c>
      <c r="C1262" s="97" t="s">
        <v>1151</v>
      </c>
      <c r="D1262" s="98" t="s">
        <v>80</v>
      </c>
      <c r="E1262" s="98" t="s">
        <v>132</v>
      </c>
      <c r="F1262" s="99">
        <v>1.1000000000000001</v>
      </c>
      <c r="G1262" s="100">
        <v>21514</v>
      </c>
      <c r="H1262" s="100">
        <v>23665</v>
      </c>
      <c r="I1262" s="100"/>
      <c r="J1262" s="101" t="s">
        <v>2059</v>
      </c>
    </row>
    <row r="1263" spans="1:10" x14ac:dyDescent="0.3">
      <c r="A1263" s="96" t="s">
        <v>1197</v>
      </c>
      <c r="B1263" s="89" t="s">
        <v>545</v>
      </c>
      <c r="C1263" s="97" t="s">
        <v>546</v>
      </c>
      <c r="D1263" s="98" t="s">
        <v>80</v>
      </c>
      <c r="E1263" s="98" t="s">
        <v>77</v>
      </c>
      <c r="F1263" s="99">
        <v>0.15</v>
      </c>
      <c r="G1263" s="100">
        <v>9684</v>
      </c>
      <c r="H1263" s="100">
        <v>1453</v>
      </c>
      <c r="I1263" s="100"/>
      <c r="J1263" s="101" t="s">
        <v>2060</v>
      </c>
    </row>
    <row r="1264" spans="1:10" ht="26.4" x14ac:dyDescent="0.3">
      <c r="A1264" s="96" t="s">
        <v>1197</v>
      </c>
      <c r="B1264" s="89" t="s">
        <v>259</v>
      </c>
      <c r="C1264" s="97" t="s">
        <v>260</v>
      </c>
      <c r="D1264" s="98" t="s">
        <v>80</v>
      </c>
      <c r="E1264" s="98" t="s">
        <v>77</v>
      </c>
      <c r="F1264" s="99">
        <v>0.25</v>
      </c>
      <c r="G1264" s="100">
        <v>22500</v>
      </c>
      <c r="H1264" s="100">
        <v>5625</v>
      </c>
      <c r="I1264" s="100"/>
      <c r="J1264" s="101" t="s">
        <v>1718</v>
      </c>
    </row>
    <row r="1265" spans="1:10" ht="26.4" x14ac:dyDescent="0.3">
      <c r="A1265" s="96" t="s">
        <v>1197</v>
      </c>
      <c r="B1265" s="89" t="s">
        <v>1113</v>
      </c>
      <c r="C1265" s="97" t="s">
        <v>1114</v>
      </c>
      <c r="D1265" s="98" t="s">
        <v>80</v>
      </c>
      <c r="E1265" s="98" t="s">
        <v>1021</v>
      </c>
      <c r="F1265" s="99">
        <v>0.15</v>
      </c>
      <c r="G1265" s="100">
        <v>130208</v>
      </c>
      <c r="H1265" s="100">
        <v>19531</v>
      </c>
      <c r="I1265" s="100"/>
      <c r="J1265" s="101" t="s">
        <v>2053</v>
      </c>
    </row>
    <row r="1266" spans="1:10" x14ac:dyDescent="0.3">
      <c r="A1266" s="96" t="s">
        <v>1197</v>
      </c>
      <c r="B1266" s="89" t="s">
        <v>1165</v>
      </c>
      <c r="C1266" s="97" t="s">
        <v>1166</v>
      </c>
      <c r="D1266" s="98" t="s">
        <v>80</v>
      </c>
      <c r="E1266" s="98" t="s">
        <v>77</v>
      </c>
      <c r="F1266" s="99">
        <v>1.5</v>
      </c>
      <c r="G1266" s="100">
        <v>4555</v>
      </c>
      <c r="H1266" s="100">
        <v>6833</v>
      </c>
      <c r="I1266" s="100"/>
      <c r="J1266" s="101" t="s">
        <v>2040</v>
      </c>
    </row>
    <row r="1267" spans="1:10" ht="26.4" x14ac:dyDescent="0.3">
      <c r="A1267" s="96" t="s">
        <v>1197</v>
      </c>
      <c r="B1267" s="89" t="s">
        <v>330</v>
      </c>
      <c r="C1267" s="97" t="s">
        <v>331</v>
      </c>
      <c r="D1267" s="98" t="s">
        <v>99</v>
      </c>
      <c r="E1267" s="98" t="s">
        <v>332</v>
      </c>
      <c r="F1267" s="99">
        <v>0.3</v>
      </c>
      <c r="G1267" s="100">
        <v>17302</v>
      </c>
      <c r="H1267" s="100">
        <v>5191</v>
      </c>
      <c r="I1267" s="100"/>
      <c r="J1267" s="101" t="s">
        <v>1742</v>
      </c>
    </row>
    <row r="1268" spans="1:10" x14ac:dyDescent="0.3">
      <c r="A1268" s="96" t="s">
        <v>1197</v>
      </c>
      <c r="B1268" s="89" t="s">
        <v>1107</v>
      </c>
      <c r="C1268" s="97" t="s">
        <v>1108</v>
      </c>
      <c r="D1268" s="98" t="s">
        <v>80</v>
      </c>
      <c r="E1268" s="98" t="s">
        <v>140</v>
      </c>
      <c r="F1268" s="99">
        <v>2</v>
      </c>
      <c r="G1268" s="100">
        <v>16040</v>
      </c>
      <c r="H1268" s="100">
        <v>32080</v>
      </c>
      <c r="I1268" s="100"/>
      <c r="J1268" s="101" t="s">
        <v>2015</v>
      </c>
    </row>
    <row r="1269" spans="1:10" ht="26.4" x14ac:dyDescent="0.3">
      <c r="A1269" s="90" t="s">
        <v>1199</v>
      </c>
      <c r="B1269" s="91" t="s">
        <v>74</v>
      </c>
      <c r="C1269" s="92" t="s">
        <v>1200</v>
      </c>
      <c r="D1269" s="93" t="s">
        <v>131</v>
      </c>
      <c r="E1269" s="93" t="s">
        <v>132</v>
      </c>
      <c r="F1269" s="94"/>
      <c r="G1269" s="95"/>
      <c r="H1269" s="95"/>
      <c r="I1269" s="95">
        <v>6286</v>
      </c>
      <c r="J1269" s="89"/>
    </row>
    <row r="1270" spans="1:10" x14ac:dyDescent="0.3">
      <c r="A1270" s="96" t="s">
        <v>1199</v>
      </c>
      <c r="B1270" s="89" t="s">
        <v>127</v>
      </c>
      <c r="C1270" s="97" t="s">
        <v>128</v>
      </c>
      <c r="D1270" s="98" t="s">
        <v>85</v>
      </c>
      <c r="E1270" s="98" t="s">
        <v>86</v>
      </c>
      <c r="F1270" s="99">
        <v>2E-3</v>
      </c>
      <c r="G1270" s="100">
        <v>52425</v>
      </c>
      <c r="H1270" s="100">
        <v>105</v>
      </c>
      <c r="I1270" s="100"/>
      <c r="J1270" s="101" t="s">
        <v>1770</v>
      </c>
    </row>
    <row r="1271" spans="1:10" x14ac:dyDescent="0.3">
      <c r="A1271" s="96" t="s">
        <v>1199</v>
      </c>
      <c r="B1271" s="89" t="s">
        <v>150</v>
      </c>
      <c r="C1271" s="97" t="s">
        <v>151</v>
      </c>
      <c r="D1271" s="98" t="s">
        <v>99</v>
      </c>
      <c r="E1271" s="98" t="s">
        <v>100</v>
      </c>
      <c r="F1271" s="99">
        <v>5.0000000000000001E-4</v>
      </c>
      <c r="G1271" s="100">
        <v>187426</v>
      </c>
      <c r="H1271" s="100">
        <v>94</v>
      </c>
      <c r="I1271" s="100"/>
      <c r="J1271" s="101" t="s">
        <v>1705</v>
      </c>
    </row>
    <row r="1272" spans="1:10" x14ac:dyDescent="0.3">
      <c r="A1272" s="96" t="s">
        <v>1199</v>
      </c>
      <c r="B1272" s="89" t="s">
        <v>1201</v>
      </c>
      <c r="C1272" s="97" t="s">
        <v>1202</v>
      </c>
      <c r="D1272" s="98" t="s">
        <v>99</v>
      </c>
      <c r="E1272" s="98" t="s">
        <v>86</v>
      </c>
      <c r="F1272" s="99">
        <v>2E-3</v>
      </c>
      <c r="G1272" s="100">
        <v>150000</v>
      </c>
      <c r="H1272" s="100">
        <v>300</v>
      </c>
      <c r="I1272" s="100"/>
      <c r="J1272" s="101" t="s">
        <v>2061</v>
      </c>
    </row>
    <row r="1273" spans="1:10" ht="26.4" x14ac:dyDescent="0.3">
      <c r="A1273" s="96" t="s">
        <v>1199</v>
      </c>
      <c r="B1273" s="89" t="s">
        <v>1203</v>
      </c>
      <c r="C1273" s="97" t="s">
        <v>1204</v>
      </c>
      <c r="D1273" s="98" t="s">
        <v>99</v>
      </c>
      <c r="E1273" s="98" t="s">
        <v>86</v>
      </c>
      <c r="F1273" s="99">
        <v>2E-3</v>
      </c>
      <c r="G1273" s="100">
        <v>106741</v>
      </c>
      <c r="H1273" s="100">
        <v>213</v>
      </c>
      <c r="I1273" s="100"/>
      <c r="J1273" s="101" t="s">
        <v>2062</v>
      </c>
    </row>
    <row r="1274" spans="1:10" x14ac:dyDescent="0.3">
      <c r="A1274" s="96" t="s">
        <v>1199</v>
      </c>
      <c r="B1274" s="89" t="s">
        <v>87</v>
      </c>
      <c r="C1274" s="97" t="s">
        <v>88</v>
      </c>
      <c r="D1274" s="98" t="s">
        <v>89</v>
      </c>
      <c r="E1274" s="98" t="s">
        <v>90</v>
      </c>
      <c r="F1274" s="99">
        <v>1E-3</v>
      </c>
      <c r="G1274" s="100">
        <v>3623</v>
      </c>
      <c r="H1274" s="100">
        <v>4</v>
      </c>
      <c r="I1274" s="100"/>
      <c r="J1274" s="101" t="s">
        <v>1691</v>
      </c>
    </row>
    <row r="1275" spans="1:10" x14ac:dyDescent="0.3">
      <c r="A1275" s="96" t="s">
        <v>1199</v>
      </c>
      <c r="B1275" s="89" t="s">
        <v>91</v>
      </c>
      <c r="C1275" s="97" t="s">
        <v>92</v>
      </c>
      <c r="D1275" s="98" t="s">
        <v>80</v>
      </c>
      <c r="E1275" s="98" t="s">
        <v>90</v>
      </c>
      <c r="F1275" s="99">
        <v>2.3E-3</v>
      </c>
      <c r="G1275" s="100">
        <v>1897</v>
      </c>
      <c r="H1275" s="100">
        <v>4</v>
      </c>
      <c r="I1275" s="100"/>
      <c r="J1275" s="101" t="s">
        <v>1692</v>
      </c>
    </row>
    <row r="1276" spans="1:10" x14ac:dyDescent="0.3">
      <c r="A1276" s="96" t="s">
        <v>1199</v>
      </c>
      <c r="B1276" s="89" t="s">
        <v>1003</v>
      </c>
      <c r="C1276" s="97" t="s">
        <v>1004</v>
      </c>
      <c r="D1276" s="98" t="s">
        <v>80</v>
      </c>
      <c r="E1276" s="98" t="s">
        <v>98</v>
      </c>
      <c r="F1276" s="99">
        <v>1</v>
      </c>
      <c r="G1276" s="100">
        <v>5566</v>
      </c>
      <c r="H1276" s="100">
        <v>5566</v>
      </c>
      <c r="I1276" s="100"/>
      <c r="J1276" s="101" t="s">
        <v>2063</v>
      </c>
    </row>
    <row r="1277" spans="1:10" ht="26.4" x14ac:dyDescent="0.3">
      <c r="A1277" s="90" t="s">
        <v>1205</v>
      </c>
      <c r="B1277" s="91" t="s">
        <v>74</v>
      </c>
      <c r="C1277" s="92" t="s">
        <v>1206</v>
      </c>
      <c r="D1277" s="93" t="s">
        <v>131</v>
      </c>
      <c r="E1277" s="93" t="s">
        <v>93</v>
      </c>
      <c r="F1277" s="94"/>
      <c r="G1277" s="95"/>
      <c r="H1277" s="95"/>
      <c r="I1277" s="95">
        <v>126709</v>
      </c>
      <c r="J1277" s="89"/>
    </row>
    <row r="1278" spans="1:10" x14ac:dyDescent="0.3">
      <c r="A1278" s="96" t="s">
        <v>1205</v>
      </c>
      <c r="B1278" s="89" t="s">
        <v>124</v>
      </c>
      <c r="C1278" s="97" t="s">
        <v>125</v>
      </c>
      <c r="D1278" s="98" t="s">
        <v>85</v>
      </c>
      <c r="E1278" s="98" t="s">
        <v>86</v>
      </c>
      <c r="F1278" s="99">
        <v>0.61083333333333334</v>
      </c>
      <c r="G1278" s="100">
        <v>66987</v>
      </c>
      <c r="H1278" s="100">
        <v>40918</v>
      </c>
      <c r="I1278" s="100"/>
      <c r="J1278" s="101" t="s">
        <v>1767</v>
      </c>
    </row>
    <row r="1279" spans="1:10" x14ac:dyDescent="0.3">
      <c r="A1279" s="96" t="s">
        <v>1205</v>
      </c>
      <c r="B1279" s="89" t="s">
        <v>212</v>
      </c>
      <c r="C1279" s="97" t="s">
        <v>213</v>
      </c>
      <c r="D1279" s="98" t="s">
        <v>99</v>
      </c>
      <c r="E1279" s="98" t="s">
        <v>100</v>
      </c>
      <c r="F1279" s="99">
        <v>8.3333333333333329E-2</v>
      </c>
      <c r="G1279" s="100">
        <v>47771</v>
      </c>
      <c r="H1279" s="100">
        <v>3981</v>
      </c>
      <c r="I1279" s="100"/>
      <c r="J1279" s="101" t="s">
        <v>1708</v>
      </c>
    </row>
    <row r="1280" spans="1:10" x14ac:dyDescent="0.3">
      <c r="A1280" s="96" t="s">
        <v>1205</v>
      </c>
      <c r="B1280" s="89" t="s">
        <v>87</v>
      </c>
      <c r="C1280" s="97" t="s">
        <v>88</v>
      </c>
      <c r="D1280" s="98" t="s">
        <v>89</v>
      </c>
      <c r="E1280" s="98" t="s">
        <v>90</v>
      </c>
      <c r="F1280" s="99">
        <v>0.02</v>
      </c>
      <c r="G1280" s="100">
        <v>3623</v>
      </c>
      <c r="H1280" s="100">
        <v>72</v>
      </c>
      <c r="I1280" s="100"/>
      <c r="J1280" s="101" t="s">
        <v>1691</v>
      </c>
    </row>
    <row r="1281" spans="1:10" x14ac:dyDescent="0.3">
      <c r="A1281" s="96" t="s">
        <v>1205</v>
      </c>
      <c r="B1281" s="89" t="s">
        <v>91</v>
      </c>
      <c r="C1281" s="97" t="s">
        <v>92</v>
      </c>
      <c r="D1281" s="98" t="s">
        <v>80</v>
      </c>
      <c r="E1281" s="98" t="s">
        <v>90</v>
      </c>
      <c r="F1281" s="99">
        <v>0.6</v>
      </c>
      <c r="G1281" s="100">
        <v>1897</v>
      </c>
      <c r="H1281" s="100">
        <v>1138</v>
      </c>
      <c r="I1281" s="100"/>
      <c r="J1281" s="101" t="s">
        <v>1692</v>
      </c>
    </row>
    <row r="1282" spans="1:10" x14ac:dyDescent="0.3">
      <c r="A1282" s="96" t="s">
        <v>1205</v>
      </c>
      <c r="B1282" s="89" t="s">
        <v>236</v>
      </c>
      <c r="C1282" s="97" t="s">
        <v>237</v>
      </c>
      <c r="D1282" s="98" t="s">
        <v>80</v>
      </c>
      <c r="E1282" s="98" t="s">
        <v>93</v>
      </c>
      <c r="F1282" s="99">
        <v>1.3</v>
      </c>
      <c r="G1282" s="100">
        <v>62000</v>
      </c>
      <c r="H1282" s="100">
        <v>80600</v>
      </c>
      <c r="I1282" s="100"/>
      <c r="J1282" s="101" t="s">
        <v>2064</v>
      </c>
    </row>
    <row r="1283" spans="1:10" ht="52.8" x14ac:dyDescent="0.3">
      <c r="A1283" s="90" t="s">
        <v>1211</v>
      </c>
      <c r="B1283" s="91" t="s">
        <v>74</v>
      </c>
      <c r="C1283" s="92" t="s">
        <v>1212</v>
      </c>
      <c r="D1283" s="93" t="s">
        <v>131</v>
      </c>
      <c r="E1283" s="93" t="s">
        <v>168</v>
      </c>
      <c r="F1283" s="94"/>
      <c r="G1283" s="95"/>
      <c r="H1283" s="95"/>
      <c r="I1283" s="95">
        <v>574202</v>
      </c>
      <c r="J1283" s="89"/>
    </row>
    <row r="1284" spans="1:10" x14ac:dyDescent="0.3">
      <c r="A1284" s="96" t="s">
        <v>1211</v>
      </c>
      <c r="B1284" s="89" t="s">
        <v>124</v>
      </c>
      <c r="C1284" s="97" t="s">
        <v>125</v>
      </c>
      <c r="D1284" s="98" t="s">
        <v>85</v>
      </c>
      <c r="E1284" s="98" t="s">
        <v>86</v>
      </c>
      <c r="F1284" s="99">
        <v>3</v>
      </c>
      <c r="G1284" s="100">
        <v>66987</v>
      </c>
      <c r="H1284" s="100">
        <v>200961</v>
      </c>
      <c r="I1284" s="100"/>
      <c r="J1284" s="101" t="s">
        <v>1767</v>
      </c>
    </row>
    <row r="1285" spans="1:10" x14ac:dyDescent="0.3">
      <c r="A1285" s="96" t="s">
        <v>1211</v>
      </c>
      <c r="B1285" s="89" t="s">
        <v>87</v>
      </c>
      <c r="C1285" s="97" t="s">
        <v>88</v>
      </c>
      <c r="D1285" s="98" t="s">
        <v>89</v>
      </c>
      <c r="E1285" s="98" t="s">
        <v>90</v>
      </c>
      <c r="F1285" s="99">
        <v>1</v>
      </c>
      <c r="G1285" s="100">
        <v>3623</v>
      </c>
      <c r="H1285" s="100">
        <v>3623</v>
      </c>
      <c r="I1285" s="100"/>
      <c r="J1285" s="101" t="s">
        <v>1691</v>
      </c>
    </row>
    <row r="1286" spans="1:10" x14ac:dyDescent="0.3">
      <c r="A1286" s="96" t="s">
        <v>1211</v>
      </c>
      <c r="B1286" s="89" t="s">
        <v>91</v>
      </c>
      <c r="C1286" s="97" t="s">
        <v>92</v>
      </c>
      <c r="D1286" s="98" t="s">
        <v>80</v>
      </c>
      <c r="E1286" s="98" t="s">
        <v>90</v>
      </c>
      <c r="F1286" s="99">
        <v>1</v>
      </c>
      <c r="G1286" s="100">
        <v>1897</v>
      </c>
      <c r="H1286" s="100">
        <v>1897</v>
      </c>
      <c r="I1286" s="100"/>
      <c r="J1286" s="101" t="s">
        <v>1692</v>
      </c>
    </row>
    <row r="1287" spans="1:10" x14ac:dyDescent="0.3">
      <c r="A1287" s="96" t="s">
        <v>1211</v>
      </c>
      <c r="B1287" s="89" t="s">
        <v>377</v>
      </c>
      <c r="C1287" s="97" t="s">
        <v>378</v>
      </c>
      <c r="D1287" s="98" t="s">
        <v>80</v>
      </c>
      <c r="E1287" s="98" t="s">
        <v>90</v>
      </c>
      <c r="F1287" s="99">
        <v>2</v>
      </c>
      <c r="G1287" s="100">
        <v>15152</v>
      </c>
      <c r="H1287" s="100">
        <v>30304</v>
      </c>
      <c r="I1287" s="100"/>
      <c r="J1287" s="101" t="s">
        <v>1778</v>
      </c>
    </row>
    <row r="1288" spans="1:10" x14ac:dyDescent="0.3">
      <c r="A1288" s="96" t="s">
        <v>1211</v>
      </c>
      <c r="B1288" s="89" t="s">
        <v>1119</v>
      </c>
      <c r="C1288" s="97" t="s">
        <v>1120</v>
      </c>
      <c r="D1288" s="98" t="s">
        <v>80</v>
      </c>
      <c r="E1288" s="98" t="s">
        <v>90</v>
      </c>
      <c r="F1288" s="99">
        <v>2</v>
      </c>
      <c r="G1288" s="100">
        <v>3316</v>
      </c>
      <c r="H1288" s="100">
        <v>6632</v>
      </c>
      <c r="I1288" s="100"/>
      <c r="J1288" s="101" t="s">
        <v>2065</v>
      </c>
    </row>
    <row r="1289" spans="1:10" x14ac:dyDescent="0.3">
      <c r="A1289" s="96" t="s">
        <v>1211</v>
      </c>
      <c r="B1289" s="89" t="s">
        <v>135</v>
      </c>
      <c r="C1289" s="97" t="s">
        <v>136</v>
      </c>
      <c r="D1289" s="98" t="s">
        <v>80</v>
      </c>
      <c r="E1289" s="98" t="s">
        <v>137</v>
      </c>
      <c r="F1289" s="99">
        <v>0.5</v>
      </c>
      <c r="G1289" s="100">
        <v>5304</v>
      </c>
      <c r="H1289" s="100">
        <v>2652</v>
      </c>
      <c r="I1289" s="100"/>
      <c r="J1289" s="101" t="s">
        <v>1693</v>
      </c>
    </row>
    <row r="1290" spans="1:10" x14ac:dyDescent="0.3">
      <c r="A1290" s="96" t="s">
        <v>1211</v>
      </c>
      <c r="B1290" s="89" t="s">
        <v>365</v>
      </c>
      <c r="C1290" s="97" t="s">
        <v>366</v>
      </c>
      <c r="D1290" s="98" t="s">
        <v>80</v>
      </c>
      <c r="E1290" s="98" t="s">
        <v>140</v>
      </c>
      <c r="F1290" s="99">
        <v>0.5</v>
      </c>
      <c r="G1290" s="100">
        <v>4457</v>
      </c>
      <c r="H1290" s="100">
        <v>2229</v>
      </c>
      <c r="I1290" s="100"/>
      <c r="J1290" s="101" t="s">
        <v>1757</v>
      </c>
    </row>
    <row r="1291" spans="1:10" x14ac:dyDescent="0.3">
      <c r="A1291" s="96" t="s">
        <v>1211</v>
      </c>
      <c r="B1291" s="89" t="s">
        <v>1209</v>
      </c>
      <c r="C1291" s="97" t="s">
        <v>1210</v>
      </c>
      <c r="D1291" s="98" t="s">
        <v>80</v>
      </c>
      <c r="E1291" s="98" t="s">
        <v>77</v>
      </c>
      <c r="F1291" s="99">
        <v>8</v>
      </c>
      <c r="G1291" s="100">
        <v>5200</v>
      </c>
      <c r="H1291" s="100">
        <v>41600</v>
      </c>
      <c r="I1291" s="100"/>
      <c r="J1291" s="101" t="s">
        <v>2066</v>
      </c>
    </row>
    <row r="1292" spans="1:10" x14ac:dyDescent="0.3">
      <c r="A1292" s="96" t="s">
        <v>1211</v>
      </c>
      <c r="B1292" s="89" t="s">
        <v>108</v>
      </c>
      <c r="C1292" s="97" t="s">
        <v>109</v>
      </c>
      <c r="D1292" s="98" t="s">
        <v>76</v>
      </c>
      <c r="E1292" s="98" t="s">
        <v>93</v>
      </c>
      <c r="F1292" s="99">
        <v>0.47250000000000009</v>
      </c>
      <c r="G1292" s="100">
        <v>597780</v>
      </c>
      <c r="H1292" s="100">
        <v>282451</v>
      </c>
      <c r="I1292" s="100"/>
      <c r="J1292" s="101" t="s">
        <v>2067</v>
      </c>
    </row>
    <row r="1293" spans="1:10" x14ac:dyDescent="0.3">
      <c r="A1293" s="96" t="s">
        <v>1211</v>
      </c>
      <c r="B1293" s="89" t="s">
        <v>81</v>
      </c>
      <c r="C1293" s="97" t="s">
        <v>82</v>
      </c>
      <c r="D1293" s="98" t="s">
        <v>80</v>
      </c>
      <c r="E1293" s="98" t="s">
        <v>77</v>
      </c>
      <c r="F1293" s="99">
        <v>0.3</v>
      </c>
      <c r="G1293" s="100">
        <v>6176</v>
      </c>
      <c r="H1293" s="100">
        <v>1853</v>
      </c>
      <c r="I1293" s="100"/>
      <c r="J1293" s="101" t="s">
        <v>1771</v>
      </c>
    </row>
    <row r="1294" spans="1:10" ht="52.8" x14ac:dyDescent="0.3">
      <c r="A1294" s="90" t="s">
        <v>1213</v>
      </c>
      <c r="B1294" s="91" t="s">
        <v>74</v>
      </c>
      <c r="C1294" s="92" t="s">
        <v>1214</v>
      </c>
      <c r="D1294" s="93" t="s">
        <v>131</v>
      </c>
      <c r="E1294" s="93" t="s">
        <v>168</v>
      </c>
      <c r="F1294" s="94"/>
      <c r="G1294" s="95"/>
      <c r="H1294" s="95"/>
      <c r="I1294" s="95">
        <v>675528</v>
      </c>
      <c r="J1294" s="89"/>
    </row>
    <row r="1295" spans="1:10" x14ac:dyDescent="0.3">
      <c r="A1295" s="96" t="s">
        <v>1213</v>
      </c>
      <c r="B1295" s="89" t="s">
        <v>124</v>
      </c>
      <c r="C1295" s="97" t="s">
        <v>125</v>
      </c>
      <c r="D1295" s="98" t="s">
        <v>85</v>
      </c>
      <c r="E1295" s="98" t="s">
        <v>86</v>
      </c>
      <c r="F1295" s="99">
        <v>3.2</v>
      </c>
      <c r="G1295" s="100">
        <v>66987</v>
      </c>
      <c r="H1295" s="100">
        <v>214358</v>
      </c>
      <c r="I1295" s="100"/>
      <c r="J1295" s="101" t="s">
        <v>1767</v>
      </c>
    </row>
    <row r="1296" spans="1:10" x14ac:dyDescent="0.3">
      <c r="A1296" s="96" t="s">
        <v>1213</v>
      </c>
      <c r="B1296" s="89" t="s">
        <v>87</v>
      </c>
      <c r="C1296" s="97" t="s">
        <v>88</v>
      </c>
      <c r="D1296" s="98" t="s">
        <v>89</v>
      </c>
      <c r="E1296" s="98" t="s">
        <v>90</v>
      </c>
      <c r="F1296" s="99">
        <v>1</v>
      </c>
      <c r="G1296" s="100">
        <v>3623</v>
      </c>
      <c r="H1296" s="100">
        <v>3623</v>
      </c>
      <c r="I1296" s="100"/>
      <c r="J1296" s="101" t="s">
        <v>1691</v>
      </c>
    </row>
    <row r="1297" spans="1:10" x14ac:dyDescent="0.3">
      <c r="A1297" s="96" t="s">
        <v>1213</v>
      </c>
      <c r="B1297" s="89" t="s">
        <v>91</v>
      </c>
      <c r="C1297" s="97" t="s">
        <v>92</v>
      </c>
      <c r="D1297" s="98" t="s">
        <v>80</v>
      </c>
      <c r="E1297" s="98" t="s">
        <v>90</v>
      </c>
      <c r="F1297" s="99">
        <v>1</v>
      </c>
      <c r="G1297" s="100">
        <v>1897</v>
      </c>
      <c r="H1297" s="100">
        <v>1897</v>
      </c>
      <c r="I1297" s="100"/>
      <c r="J1297" s="101" t="s">
        <v>1692</v>
      </c>
    </row>
    <row r="1298" spans="1:10" x14ac:dyDescent="0.3">
      <c r="A1298" s="96" t="s">
        <v>1213</v>
      </c>
      <c r="B1298" s="89" t="s">
        <v>377</v>
      </c>
      <c r="C1298" s="97" t="s">
        <v>378</v>
      </c>
      <c r="D1298" s="98" t="s">
        <v>80</v>
      </c>
      <c r="E1298" s="98" t="s">
        <v>90</v>
      </c>
      <c r="F1298" s="99">
        <v>2.5</v>
      </c>
      <c r="G1298" s="100">
        <v>15152</v>
      </c>
      <c r="H1298" s="100">
        <v>37880</v>
      </c>
      <c r="I1298" s="100"/>
      <c r="J1298" s="101" t="s">
        <v>1778</v>
      </c>
    </row>
    <row r="1299" spans="1:10" x14ac:dyDescent="0.3">
      <c r="A1299" s="96" t="s">
        <v>1213</v>
      </c>
      <c r="B1299" s="89" t="s">
        <v>1119</v>
      </c>
      <c r="C1299" s="97" t="s">
        <v>1120</v>
      </c>
      <c r="D1299" s="98" t="s">
        <v>80</v>
      </c>
      <c r="E1299" s="98" t="s">
        <v>90</v>
      </c>
      <c r="F1299" s="99">
        <v>2.5</v>
      </c>
      <c r="G1299" s="100">
        <v>3316</v>
      </c>
      <c r="H1299" s="100">
        <v>8290</v>
      </c>
      <c r="I1299" s="100"/>
      <c r="J1299" s="101" t="s">
        <v>2065</v>
      </c>
    </row>
    <row r="1300" spans="1:10" x14ac:dyDescent="0.3">
      <c r="A1300" s="96" t="s">
        <v>1213</v>
      </c>
      <c r="B1300" s="89" t="s">
        <v>135</v>
      </c>
      <c r="C1300" s="97" t="s">
        <v>136</v>
      </c>
      <c r="D1300" s="98" t="s">
        <v>80</v>
      </c>
      <c r="E1300" s="98" t="s">
        <v>137</v>
      </c>
      <c r="F1300" s="99">
        <v>0.6</v>
      </c>
      <c r="G1300" s="100">
        <v>5304</v>
      </c>
      <c r="H1300" s="100">
        <v>3182</v>
      </c>
      <c r="I1300" s="100"/>
      <c r="J1300" s="101" t="s">
        <v>1693</v>
      </c>
    </row>
    <row r="1301" spans="1:10" x14ac:dyDescent="0.3">
      <c r="A1301" s="96" t="s">
        <v>1213</v>
      </c>
      <c r="B1301" s="89" t="s">
        <v>365</v>
      </c>
      <c r="C1301" s="97" t="s">
        <v>366</v>
      </c>
      <c r="D1301" s="98" t="s">
        <v>80</v>
      </c>
      <c r="E1301" s="98" t="s">
        <v>140</v>
      </c>
      <c r="F1301" s="99">
        <v>1</v>
      </c>
      <c r="G1301" s="100">
        <v>4457</v>
      </c>
      <c r="H1301" s="100">
        <v>4457</v>
      </c>
      <c r="I1301" s="100"/>
      <c r="J1301" s="101" t="s">
        <v>1757</v>
      </c>
    </row>
    <row r="1302" spans="1:10" x14ac:dyDescent="0.3">
      <c r="A1302" s="96" t="s">
        <v>1213</v>
      </c>
      <c r="B1302" s="89" t="s">
        <v>1209</v>
      </c>
      <c r="C1302" s="97" t="s">
        <v>1210</v>
      </c>
      <c r="D1302" s="98" t="s">
        <v>80</v>
      </c>
      <c r="E1302" s="98" t="s">
        <v>77</v>
      </c>
      <c r="F1302" s="99">
        <v>8</v>
      </c>
      <c r="G1302" s="100">
        <v>5200</v>
      </c>
      <c r="H1302" s="100">
        <v>41600</v>
      </c>
      <c r="I1302" s="100"/>
      <c r="J1302" s="101" t="s">
        <v>2066</v>
      </c>
    </row>
    <row r="1303" spans="1:10" x14ac:dyDescent="0.3">
      <c r="A1303" s="96" t="s">
        <v>1213</v>
      </c>
      <c r="B1303" s="89" t="s">
        <v>108</v>
      </c>
      <c r="C1303" s="97" t="s">
        <v>109</v>
      </c>
      <c r="D1303" s="98" t="s">
        <v>76</v>
      </c>
      <c r="E1303" s="98" t="s">
        <v>93</v>
      </c>
      <c r="F1303" s="99">
        <v>0.59850000000000014</v>
      </c>
      <c r="G1303" s="100">
        <v>597780</v>
      </c>
      <c r="H1303" s="100">
        <v>357771</v>
      </c>
      <c r="I1303" s="100"/>
      <c r="J1303" s="101" t="s">
        <v>2067</v>
      </c>
    </row>
    <row r="1304" spans="1:10" x14ac:dyDescent="0.3">
      <c r="A1304" s="96" t="s">
        <v>1213</v>
      </c>
      <c r="B1304" s="89" t="s">
        <v>81</v>
      </c>
      <c r="C1304" s="97" t="s">
        <v>82</v>
      </c>
      <c r="D1304" s="98" t="s">
        <v>80</v>
      </c>
      <c r="E1304" s="98" t="s">
        <v>77</v>
      </c>
      <c r="F1304" s="99">
        <v>0.4</v>
      </c>
      <c r="G1304" s="100">
        <v>6176</v>
      </c>
      <c r="H1304" s="100">
        <v>2470</v>
      </c>
      <c r="I1304" s="100"/>
      <c r="J1304" s="101" t="s">
        <v>1771</v>
      </c>
    </row>
    <row r="1305" spans="1:10" ht="52.8" x14ac:dyDescent="0.3">
      <c r="A1305" s="90" t="s">
        <v>1215</v>
      </c>
      <c r="B1305" s="91" t="s">
        <v>74</v>
      </c>
      <c r="C1305" s="92" t="s">
        <v>1216</v>
      </c>
      <c r="D1305" s="93" t="s">
        <v>131</v>
      </c>
      <c r="E1305" s="93" t="s">
        <v>90</v>
      </c>
      <c r="F1305" s="94"/>
      <c r="G1305" s="95"/>
      <c r="H1305" s="95"/>
      <c r="I1305" s="95">
        <v>207230</v>
      </c>
      <c r="J1305" s="89"/>
    </row>
    <row r="1306" spans="1:10" x14ac:dyDescent="0.3">
      <c r="A1306" s="96" t="s">
        <v>1215</v>
      </c>
      <c r="B1306" s="89" t="s">
        <v>124</v>
      </c>
      <c r="C1306" s="97" t="s">
        <v>125</v>
      </c>
      <c r="D1306" s="98" t="s">
        <v>85</v>
      </c>
      <c r="E1306" s="98" t="s">
        <v>86</v>
      </c>
      <c r="F1306" s="99">
        <v>1.3</v>
      </c>
      <c r="G1306" s="100">
        <v>66987</v>
      </c>
      <c r="H1306" s="100">
        <v>87083</v>
      </c>
      <c r="I1306" s="100"/>
      <c r="J1306" s="101" t="s">
        <v>1767</v>
      </c>
    </row>
    <row r="1307" spans="1:10" x14ac:dyDescent="0.3">
      <c r="A1307" s="96" t="s">
        <v>1215</v>
      </c>
      <c r="B1307" s="89" t="s">
        <v>87</v>
      </c>
      <c r="C1307" s="97" t="s">
        <v>88</v>
      </c>
      <c r="D1307" s="98" t="s">
        <v>89</v>
      </c>
      <c r="E1307" s="98" t="s">
        <v>90</v>
      </c>
      <c r="F1307" s="99">
        <v>1</v>
      </c>
      <c r="G1307" s="100">
        <v>3623</v>
      </c>
      <c r="H1307" s="100">
        <v>3623</v>
      </c>
      <c r="I1307" s="100"/>
      <c r="J1307" s="101" t="s">
        <v>1691</v>
      </c>
    </row>
    <row r="1308" spans="1:10" x14ac:dyDescent="0.3">
      <c r="A1308" s="96" t="s">
        <v>1215</v>
      </c>
      <c r="B1308" s="89" t="s">
        <v>91</v>
      </c>
      <c r="C1308" s="97" t="s">
        <v>92</v>
      </c>
      <c r="D1308" s="98" t="s">
        <v>80</v>
      </c>
      <c r="E1308" s="98" t="s">
        <v>90</v>
      </c>
      <c r="F1308" s="99">
        <v>1</v>
      </c>
      <c r="G1308" s="100">
        <v>1897</v>
      </c>
      <c r="H1308" s="100">
        <v>1897</v>
      </c>
      <c r="I1308" s="100"/>
      <c r="J1308" s="101" t="s">
        <v>1692</v>
      </c>
    </row>
    <row r="1309" spans="1:10" x14ac:dyDescent="0.3">
      <c r="A1309" s="96" t="s">
        <v>1215</v>
      </c>
      <c r="B1309" s="89" t="s">
        <v>377</v>
      </c>
      <c r="C1309" s="97" t="s">
        <v>378</v>
      </c>
      <c r="D1309" s="98" t="s">
        <v>80</v>
      </c>
      <c r="E1309" s="98" t="s">
        <v>90</v>
      </c>
      <c r="F1309" s="99">
        <v>0.5</v>
      </c>
      <c r="G1309" s="100">
        <v>15152</v>
      </c>
      <c r="H1309" s="100">
        <v>7576</v>
      </c>
      <c r="I1309" s="100"/>
      <c r="J1309" s="101" t="s">
        <v>1778</v>
      </c>
    </row>
    <row r="1310" spans="1:10" x14ac:dyDescent="0.3">
      <c r="A1310" s="96" t="s">
        <v>1215</v>
      </c>
      <c r="B1310" s="89" t="s">
        <v>1119</v>
      </c>
      <c r="C1310" s="97" t="s">
        <v>1120</v>
      </c>
      <c r="D1310" s="98" t="s">
        <v>80</v>
      </c>
      <c r="E1310" s="98" t="s">
        <v>90</v>
      </c>
      <c r="F1310" s="99">
        <v>0.5</v>
      </c>
      <c r="G1310" s="100">
        <v>3316</v>
      </c>
      <c r="H1310" s="100">
        <v>1658</v>
      </c>
      <c r="I1310" s="100"/>
      <c r="J1310" s="101" t="s">
        <v>2065</v>
      </c>
    </row>
    <row r="1311" spans="1:10" x14ac:dyDescent="0.3">
      <c r="A1311" s="96" t="s">
        <v>1215</v>
      </c>
      <c r="B1311" s="89" t="s">
        <v>135</v>
      </c>
      <c r="C1311" s="97" t="s">
        <v>136</v>
      </c>
      <c r="D1311" s="98" t="s">
        <v>80</v>
      </c>
      <c r="E1311" s="98" t="s">
        <v>137</v>
      </c>
      <c r="F1311" s="99">
        <v>0.2</v>
      </c>
      <c r="G1311" s="100">
        <v>5304</v>
      </c>
      <c r="H1311" s="100">
        <v>1061</v>
      </c>
      <c r="I1311" s="100"/>
      <c r="J1311" s="101" t="s">
        <v>1693</v>
      </c>
    </row>
    <row r="1312" spans="1:10" x14ac:dyDescent="0.3">
      <c r="A1312" s="96" t="s">
        <v>1215</v>
      </c>
      <c r="B1312" s="89" t="s">
        <v>236</v>
      </c>
      <c r="C1312" s="97" t="s">
        <v>237</v>
      </c>
      <c r="D1312" s="98" t="s">
        <v>80</v>
      </c>
      <c r="E1312" s="98" t="s">
        <v>93</v>
      </c>
      <c r="F1312" s="99">
        <v>8.1000000000000016E-2</v>
      </c>
      <c r="G1312" s="100">
        <v>62000</v>
      </c>
      <c r="H1312" s="100">
        <v>5022</v>
      </c>
      <c r="I1312" s="100"/>
      <c r="J1312" s="101" t="s">
        <v>2064</v>
      </c>
    </row>
    <row r="1313" spans="1:10" x14ac:dyDescent="0.3">
      <c r="A1313" s="96" t="s">
        <v>1215</v>
      </c>
      <c r="B1313" s="89" t="s">
        <v>108</v>
      </c>
      <c r="C1313" s="97" t="s">
        <v>109</v>
      </c>
      <c r="D1313" s="98" t="s">
        <v>76</v>
      </c>
      <c r="E1313" s="98" t="s">
        <v>93</v>
      </c>
      <c r="F1313" s="99">
        <v>0.16200000000000003</v>
      </c>
      <c r="G1313" s="100">
        <v>597780</v>
      </c>
      <c r="H1313" s="100">
        <v>96840</v>
      </c>
      <c r="I1313" s="100"/>
      <c r="J1313" s="101" t="s">
        <v>2067</v>
      </c>
    </row>
    <row r="1314" spans="1:10" x14ac:dyDescent="0.3">
      <c r="A1314" s="96" t="s">
        <v>1215</v>
      </c>
      <c r="B1314" s="89" t="s">
        <v>81</v>
      </c>
      <c r="C1314" s="97" t="s">
        <v>82</v>
      </c>
      <c r="D1314" s="98" t="s">
        <v>80</v>
      </c>
      <c r="E1314" s="98" t="s">
        <v>77</v>
      </c>
      <c r="F1314" s="99">
        <v>0.4</v>
      </c>
      <c r="G1314" s="100">
        <v>6176</v>
      </c>
      <c r="H1314" s="100">
        <v>2470</v>
      </c>
      <c r="I1314" s="100"/>
      <c r="J1314" s="101" t="s">
        <v>1771</v>
      </c>
    </row>
    <row r="1315" spans="1:10" ht="39.6" x14ac:dyDescent="0.3">
      <c r="A1315" s="90" t="s">
        <v>1217</v>
      </c>
      <c r="B1315" s="91" t="s">
        <v>74</v>
      </c>
      <c r="C1315" s="92" t="s">
        <v>1218</v>
      </c>
      <c r="D1315" s="93" t="s">
        <v>131</v>
      </c>
      <c r="E1315" s="93" t="s">
        <v>90</v>
      </c>
      <c r="F1315" s="94"/>
      <c r="G1315" s="95"/>
      <c r="H1315" s="95"/>
      <c r="I1315" s="95">
        <v>270931</v>
      </c>
      <c r="J1315" s="89"/>
    </row>
    <row r="1316" spans="1:10" x14ac:dyDescent="0.3">
      <c r="A1316" s="96" t="s">
        <v>1217</v>
      </c>
      <c r="B1316" s="89" t="s">
        <v>124</v>
      </c>
      <c r="C1316" s="97" t="s">
        <v>125</v>
      </c>
      <c r="D1316" s="98" t="s">
        <v>85</v>
      </c>
      <c r="E1316" s="98" t="s">
        <v>86</v>
      </c>
      <c r="F1316" s="99">
        <v>1.5</v>
      </c>
      <c r="G1316" s="100">
        <v>66987</v>
      </c>
      <c r="H1316" s="100">
        <v>100481</v>
      </c>
      <c r="I1316" s="100"/>
      <c r="J1316" s="101" t="s">
        <v>1767</v>
      </c>
    </row>
    <row r="1317" spans="1:10" x14ac:dyDescent="0.3">
      <c r="A1317" s="96" t="s">
        <v>1217</v>
      </c>
      <c r="B1317" s="89" t="s">
        <v>87</v>
      </c>
      <c r="C1317" s="97" t="s">
        <v>88</v>
      </c>
      <c r="D1317" s="98" t="s">
        <v>89</v>
      </c>
      <c r="E1317" s="98" t="s">
        <v>90</v>
      </c>
      <c r="F1317" s="99">
        <v>1</v>
      </c>
      <c r="G1317" s="100">
        <v>3623</v>
      </c>
      <c r="H1317" s="100">
        <v>3623</v>
      </c>
      <c r="I1317" s="100"/>
      <c r="J1317" s="101" t="s">
        <v>1691</v>
      </c>
    </row>
    <row r="1318" spans="1:10" x14ac:dyDescent="0.3">
      <c r="A1318" s="96" t="s">
        <v>1217</v>
      </c>
      <c r="B1318" s="89" t="s">
        <v>91</v>
      </c>
      <c r="C1318" s="97" t="s">
        <v>92</v>
      </c>
      <c r="D1318" s="98" t="s">
        <v>80</v>
      </c>
      <c r="E1318" s="98" t="s">
        <v>90</v>
      </c>
      <c r="F1318" s="99">
        <v>1</v>
      </c>
      <c r="G1318" s="100">
        <v>1897</v>
      </c>
      <c r="H1318" s="100">
        <v>1897</v>
      </c>
      <c r="I1318" s="100"/>
      <c r="J1318" s="101" t="s">
        <v>1692</v>
      </c>
    </row>
    <row r="1319" spans="1:10" x14ac:dyDescent="0.3">
      <c r="A1319" s="96" t="s">
        <v>1217</v>
      </c>
      <c r="B1319" s="89" t="s">
        <v>377</v>
      </c>
      <c r="C1319" s="97" t="s">
        <v>378</v>
      </c>
      <c r="D1319" s="98" t="s">
        <v>80</v>
      </c>
      <c r="E1319" s="98" t="s">
        <v>90</v>
      </c>
      <c r="F1319" s="99">
        <v>0.5</v>
      </c>
      <c r="G1319" s="100">
        <v>15152</v>
      </c>
      <c r="H1319" s="100">
        <v>7576</v>
      </c>
      <c r="I1319" s="100"/>
      <c r="J1319" s="101" t="s">
        <v>1778</v>
      </c>
    </row>
    <row r="1320" spans="1:10" x14ac:dyDescent="0.3">
      <c r="A1320" s="96" t="s">
        <v>1217</v>
      </c>
      <c r="B1320" s="89" t="s">
        <v>1119</v>
      </c>
      <c r="C1320" s="97" t="s">
        <v>1120</v>
      </c>
      <c r="D1320" s="98" t="s">
        <v>80</v>
      </c>
      <c r="E1320" s="98" t="s">
        <v>90</v>
      </c>
      <c r="F1320" s="99">
        <v>0.5</v>
      </c>
      <c r="G1320" s="100">
        <v>3316</v>
      </c>
      <c r="H1320" s="100">
        <v>1658</v>
      </c>
      <c r="I1320" s="100"/>
      <c r="J1320" s="101" t="s">
        <v>2065</v>
      </c>
    </row>
    <row r="1321" spans="1:10" x14ac:dyDescent="0.3">
      <c r="A1321" s="96" t="s">
        <v>1217</v>
      </c>
      <c r="B1321" s="89" t="s">
        <v>135</v>
      </c>
      <c r="C1321" s="97" t="s">
        <v>136</v>
      </c>
      <c r="D1321" s="98" t="s">
        <v>80</v>
      </c>
      <c r="E1321" s="98" t="s">
        <v>137</v>
      </c>
      <c r="F1321" s="99">
        <v>0.2</v>
      </c>
      <c r="G1321" s="100">
        <v>5304</v>
      </c>
      <c r="H1321" s="100">
        <v>1061</v>
      </c>
      <c r="I1321" s="100"/>
      <c r="J1321" s="101" t="s">
        <v>1693</v>
      </c>
    </row>
    <row r="1322" spans="1:10" x14ac:dyDescent="0.3">
      <c r="A1322" s="96" t="s">
        <v>1217</v>
      </c>
      <c r="B1322" s="89" t="s">
        <v>236</v>
      </c>
      <c r="C1322" s="97" t="s">
        <v>237</v>
      </c>
      <c r="D1322" s="98" t="s">
        <v>80</v>
      </c>
      <c r="E1322" s="98" t="s">
        <v>93</v>
      </c>
      <c r="F1322" s="99">
        <v>0.12100000000000002</v>
      </c>
      <c r="G1322" s="100">
        <v>62000</v>
      </c>
      <c r="H1322" s="100">
        <v>7502</v>
      </c>
      <c r="I1322" s="100"/>
      <c r="J1322" s="101" t="s">
        <v>2064</v>
      </c>
    </row>
    <row r="1323" spans="1:10" x14ac:dyDescent="0.3">
      <c r="A1323" s="96" t="s">
        <v>1217</v>
      </c>
      <c r="B1323" s="89" t="s">
        <v>108</v>
      </c>
      <c r="C1323" s="97" t="s">
        <v>109</v>
      </c>
      <c r="D1323" s="98" t="s">
        <v>76</v>
      </c>
      <c r="E1323" s="98" t="s">
        <v>93</v>
      </c>
      <c r="F1323" s="99">
        <v>0.24200000000000005</v>
      </c>
      <c r="G1323" s="100">
        <v>597780</v>
      </c>
      <c r="H1323" s="100">
        <v>144663</v>
      </c>
      <c r="I1323" s="100"/>
      <c r="J1323" s="101" t="s">
        <v>2067</v>
      </c>
    </row>
    <row r="1324" spans="1:10" x14ac:dyDescent="0.3">
      <c r="A1324" s="96" t="s">
        <v>1217</v>
      </c>
      <c r="B1324" s="89" t="s">
        <v>81</v>
      </c>
      <c r="C1324" s="97" t="s">
        <v>82</v>
      </c>
      <c r="D1324" s="98" t="s">
        <v>80</v>
      </c>
      <c r="E1324" s="98" t="s">
        <v>77</v>
      </c>
      <c r="F1324" s="99">
        <v>0.4</v>
      </c>
      <c r="G1324" s="100">
        <v>6176</v>
      </c>
      <c r="H1324" s="100">
        <v>2470</v>
      </c>
      <c r="I1324" s="100"/>
      <c r="J1324" s="101" t="s">
        <v>1771</v>
      </c>
    </row>
    <row r="1325" spans="1:10" ht="66" x14ac:dyDescent="0.3">
      <c r="A1325" s="90" t="s">
        <v>1219</v>
      </c>
      <c r="B1325" s="91" t="s">
        <v>74</v>
      </c>
      <c r="C1325" s="92" t="s">
        <v>1220</v>
      </c>
      <c r="D1325" s="93" t="s">
        <v>131</v>
      </c>
      <c r="E1325" s="93" t="s">
        <v>90</v>
      </c>
      <c r="F1325" s="94"/>
      <c r="G1325" s="95"/>
      <c r="H1325" s="95"/>
      <c r="I1325" s="95">
        <v>210467</v>
      </c>
      <c r="J1325" s="89"/>
    </row>
    <row r="1326" spans="1:10" x14ac:dyDescent="0.3">
      <c r="A1326" s="96" t="s">
        <v>1219</v>
      </c>
      <c r="B1326" s="89" t="s">
        <v>83</v>
      </c>
      <c r="C1326" s="97" t="s">
        <v>84</v>
      </c>
      <c r="D1326" s="98" t="s">
        <v>85</v>
      </c>
      <c r="E1326" s="98" t="s">
        <v>86</v>
      </c>
      <c r="F1326" s="99">
        <v>1</v>
      </c>
      <c r="G1326" s="100">
        <v>37863</v>
      </c>
      <c r="H1326" s="100">
        <v>37863</v>
      </c>
      <c r="I1326" s="100"/>
      <c r="J1326" s="101" t="s">
        <v>1687</v>
      </c>
    </row>
    <row r="1327" spans="1:10" x14ac:dyDescent="0.3">
      <c r="A1327" s="96" t="s">
        <v>1219</v>
      </c>
      <c r="B1327" s="89" t="s">
        <v>87</v>
      </c>
      <c r="C1327" s="97" t="s">
        <v>88</v>
      </c>
      <c r="D1327" s="98" t="s">
        <v>89</v>
      </c>
      <c r="E1327" s="98" t="s">
        <v>90</v>
      </c>
      <c r="F1327" s="99">
        <v>1</v>
      </c>
      <c r="G1327" s="100">
        <v>3623</v>
      </c>
      <c r="H1327" s="100">
        <v>3623</v>
      </c>
      <c r="I1327" s="100"/>
      <c r="J1327" s="101" t="s">
        <v>1691</v>
      </c>
    </row>
    <row r="1328" spans="1:10" x14ac:dyDescent="0.3">
      <c r="A1328" s="96" t="s">
        <v>1219</v>
      </c>
      <c r="B1328" s="89" t="s">
        <v>91</v>
      </c>
      <c r="C1328" s="97" t="s">
        <v>92</v>
      </c>
      <c r="D1328" s="98" t="s">
        <v>80</v>
      </c>
      <c r="E1328" s="98" t="s">
        <v>90</v>
      </c>
      <c r="F1328" s="99">
        <v>1</v>
      </c>
      <c r="G1328" s="100">
        <v>1897</v>
      </c>
      <c r="H1328" s="100">
        <v>1897</v>
      </c>
      <c r="I1328" s="100"/>
      <c r="J1328" s="101" t="s">
        <v>1692</v>
      </c>
    </row>
    <row r="1329" spans="1:10" x14ac:dyDescent="0.3">
      <c r="A1329" s="96" t="s">
        <v>1219</v>
      </c>
      <c r="B1329" s="89" t="s">
        <v>263</v>
      </c>
      <c r="C1329" s="97" t="s">
        <v>264</v>
      </c>
      <c r="D1329" s="98" t="s">
        <v>80</v>
      </c>
      <c r="E1329" s="98" t="s">
        <v>140</v>
      </c>
      <c r="F1329" s="99">
        <v>5.6</v>
      </c>
      <c r="G1329" s="100">
        <v>21973</v>
      </c>
      <c r="H1329" s="100">
        <v>123049</v>
      </c>
      <c r="I1329" s="100"/>
      <c r="J1329" s="101" t="s">
        <v>1721</v>
      </c>
    </row>
    <row r="1330" spans="1:10" x14ac:dyDescent="0.3">
      <c r="A1330" s="96" t="s">
        <v>1219</v>
      </c>
      <c r="B1330" s="89" t="s">
        <v>1207</v>
      </c>
      <c r="C1330" s="97" t="s">
        <v>1208</v>
      </c>
      <c r="D1330" s="98" t="s">
        <v>80</v>
      </c>
      <c r="E1330" s="98" t="s">
        <v>90</v>
      </c>
      <c r="F1330" s="99">
        <v>0.7</v>
      </c>
      <c r="G1330" s="100">
        <v>14834</v>
      </c>
      <c r="H1330" s="100">
        <v>10384</v>
      </c>
      <c r="I1330" s="100"/>
      <c r="J1330" s="101" t="s">
        <v>2068</v>
      </c>
    </row>
    <row r="1331" spans="1:10" x14ac:dyDescent="0.3">
      <c r="A1331" s="96" t="s">
        <v>1219</v>
      </c>
      <c r="B1331" s="89" t="s">
        <v>1221</v>
      </c>
      <c r="C1331" s="97" t="s">
        <v>1222</v>
      </c>
      <c r="D1331" s="98" t="s">
        <v>80</v>
      </c>
      <c r="E1331" s="98" t="s">
        <v>267</v>
      </c>
      <c r="F1331" s="99">
        <v>0.16666666666666666</v>
      </c>
      <c r="G1331" s="100">
        <v>40501</v>
      </c>
      <c r="H1331" s="100">
        <v>6750</v>
      </c>
      <c r="I1331" s="100"/>
      <c r="J1331" s="101" t="s">
        <v>2069</v>
      </c>
    </row>
    <row r="1332" spans="1:10" x14ac:dyDescent="0.3">
      <c r="A1332" s="96" t="s">
        <v>1219</v>
      </c>
      <c r="B1332" s="89" t="s">
        <v>868</v>
      </c>
      <c r="C1332" s="97" t="s">
        <v>869</v>
      </c>
      <c r="D1332" s="98" t="s">
        <v>80</v>
      </c>
      <c r="E1332" s="98" t="s">
        <v>77</v>
      </c>
      <c r="F1332" s="99">
        <v>0.05</v>
      </c>
      <c r="G1332" s="100">
        <v>22500</v>
      </c>
      <c r="H1332" s="100">
        <v>1125</v>
      </c>
      <c r="I1332" s="100"/>
      <c r="J1332" s="101" t="s">
        <v>2014</v>
      </c>
    </row>
    <row r="1333" spans="1:10" x14ac:dyDescent="0.3">
      <c r="A1333" s="96" t="s">
        <v>1219</v>
      </c>
      <c r="B1333" s="89" t="s">
        <v>108</v>
      </c>
      <c r="C1333" s="97" t="s">
        <v>109</v>
      </c>
      <c r="D1333" s="98" t="s">
        <v>76</v>
      </c>
      <c r="E1333" s="98" t="s">
        <v>93</v>
      </c>
      <c r="F1333" s="99">
        <v>3.9199999999999999E-2</v>
      </c>
      <c r="G1333" s="100">
        <v>597780</v>
      </c>
      <c r="H1333" s="100">
        <v>23433</v>
      </c>
      <c r="I1333" s="100"/>
      <c r="J1333" s="101" t="s">
        <v>2067</v>
      </c>
    </row>
    <row r="1334" spans="1:10" x14ac:dyDescent="0.3">
      <c r="A1334" s="96" t="s">
        <v>1219</v>
      </c>
      <c r="B1334" s="89" t="s">
        <v>438</v>
      </c>
      <c r="C1334" s="97" t="s">
        <v>439</v>
      </c>
      <c r="D1334" s="98" t="s">
        <v>99</v>
      </c>
      <c r="E1334" s="98" t="s">
        <v>86</v>
      </c>
      <c r="F1334" s="99">
        <v>0.05</v>
      </c>
      <c r="G1334" s="100">
        <v>46854</v>
      </c>
      <c r="H1334" s="100">
        <v>2343</v>
      </c>
      <c r="I1334" s="100"/>
      <c r="J1334" s="101" t="s">
        <v>1783</v>
      </c>
    </row>
    <row r="1335" spans="1:10" ht="66" x14ac:dyDescent="0.3">
      <c r="A1335" s="90" t="s">
        <v>1223</v>
      </c>
      <c r="B1335" s="91" t="s">
        <v>74</v>
      </c>
      <c r="C1335" s="92" t="s">
        <v>1224</v>
      </c>
      <c r="D1335" s="93" t="s">
        <v>131</v>
      </c>
      <c r="E1335" s="93" t="s">
        <v>90</v>
      </c>
      <c r="F1335" s="94"/>
      <c r="G1335" s="95"/>
      <c r="H1335" s="95"/>
      <c r="I1335" s="95">
        <v>272355</v>
      </c>
      <c r="J1335" s="89"/>
    </row>
    <row r="1336" spans="1:10" x14ac:dyDescent="0.3">
      <c r="A1336" s="96" t="s">
        <v>1223</v>
      </c>
      <c r="B1336" s="89" t="s">
        <v>83</v>
      </c>
      <c r="C1336" s="97" t="s">
        <v>84</v>
      </c>
      <c r="D1336" s="98" t="s">
        <v>85</v>
      </c>
      <c r="E1336" s="98" t="s">
        <v>86</v>
      </c>
      <c r="F1336" s="99">
        <v>1.1000000000000001</v>
      </c>
      <c r="G1336" s="100">
        <v>37863</v>
      </c>
      <c r="H1336" s="100">
        <v>41649</v>
      </c>
      <c r="I1336" s="100"/>
      <c r="J1336" s="101" t="s">
        <v>1687</v>
      </c>
    </row>
    <row r="1337" spans="1:10" x14ac:dyDescent="0.3">
      <c r="A1337" s="96" t="s">
        <v>1223</v>
      </c>
      <c r="B1337" s="89" t="s">
        <v>87</v>
      </c>
      <c r="C1337" s="97" t="s">
        <v>88</v>
      </c>
      <c r="D1337" s="98" t="s">
        <v>89</v>
      </c>
      <c r="E1337" s="98" t="s">
        <v>90</v>
      </c>
      <c r="F1337" s="99">
        <v>1</v>
      </c>
      <c r="G1337" s="100">
        <v>3623</v>
      </c>
      <c r="H1337" s="100">
        <v>3623</v>
      </c>
      <c r="I1337" s="100"/>
      <c r="J1337" s="101" t="s">
        <v>1691</v>
      </c>
    </row>
    <row r="1338" spans="1:10" x14ac:dyDescent="0.3">
      <c r="A1338" s="96" t="s">
        <v>1223</v>
      </c>
      <c r="B1338" s="89" t="s">
        <v>91</v>
      </c>
      <c r="C1338" s="97" t="s">
        <v>92</v>
      </c>
      <c r="D1338" s="98" t="s">
        <v>80</v>
      </c>
      <c r="E1338" s="98" t="s">
        <v>90</v>
      </c>
      <c r="F1338" s="99">
        <v>1</v>
      </c>
      <c r="G1338" s="100">
        <v>1897</v>
      </c>
      <c r="H1338" s="100">
        <v>1897</v>
      </c>
      <c r="I1338" s="100"/>
      <c r="J1338" s="101" t="s">
        <v>1692</v>
      </c>
    </row>
    <row r="1339" spans="1:10" x14ac:dyDescent="0.3">
      <c r="A1339" s="96" t="s">
        <v>1223</v>
      </c>
      <c r="B1339" s="89" t="s">
        <v>263</v>
      </c>
      <c r="C1339" s="97" t="s">
        <v>264</v>
      </c>
      <c r="D1339" s="98" t="s">
        <v>80</v>
      </c>
      <c r="E1339" s="98" t="s">
        <v>140</v>
      </c>
      <c r="F1339" s="99">
        <v>7.2</v>
      </c>
      <c r="G1339" s="100">
        <v>21973</v>
      </c>
      <c r="H1339" s="100">
        <v>158206</v>
      </c>
      <c r="I1339" s="100"/>
      <c r="J1339" s="101" t="s">
        <v>1721</v>
      </c>
    </row>
    <row r="1340" spans="1:10" x14ac:dyDescent="0.3">
      <c r="A1340" s="96" t="s">
        <v>1223</v>
      </c>
      <c r="B1340" s="89" t="s">
        <v>1207</v>
      </c>
      <c r="C1340" s="97" t="s">
        <v>1208</v>
      </c>
      <c r="D1340" s="98" t="s">
        <v>80</v>
      </c>
      <c r="E1340" s="98" t="s">
        <v>90</v>
      </c>
      <c r="F1340" s="99">
        <v>1.2</v>
      </c>
      <c r="G1340" s="100">
        <v>14834</v>
      </c>
      <c r="H1340" s="100">
        <v>17801</v>
      </c>
      <c r="I1340" s="100"/>
      <c r="J1340" s="101" t="s">
        <v>2068</v>
      </c>
    </row>
    <row r="1341" spans="1:10" x14ac:dyDescent="0.3">
      <c r="A1341" s="96" t="s">
        <v>1223</v>
      </c>
      <c r="B1341" s="89" t="s">
        <v>1221</v>
      </c>
      <c r="C1341" s="97" t="s">
        <v>1222</v>
      </c>
      <c r="D1341" s="98" t="s">
        <v>80</v>
      </c>
      <c r="E1341" s="98" t="s">
        <v>267</v>
      </c>
      <c r="F1341" s="99">
        <v>0.16666666666666666</v>
      </c>
      <c r="G1341" s="100">
        <v>40501</v>
      </c>
      <c r="H1341" s="100">
        <v>6750</v>
      </c>
      <c r="I1341" s="100"/>
      <c r="J1341" s="101" t="s">
        <v>2069</v>
      </c>
    </row>
    <row r="1342" spans="1:10" x14ac:dyDescent="0.3">
      <c r="A1342" s="96" t="s">
        <v>1223</v>
      </c>
      <c r="B1342" s="89" t="s">
        <v>868</v>
      </c>
      <c r="C1342" s="97" t="s">
        <v>869</v>
      </c>
      <c r="D1342" s="98" t="s">
        <v>80</v>
      </c>
      <c r="E1342" s="98" t="s">
        <v>77</v>
      </c>
      <c r="F1342" s="99">
        <v>0.06</v>
      </c>
      <c r="G1342" s="100">
        <v>22500</v>
      </c>
      <c r="H1342" s="100">
        <v>1350</v>
      </c>
      <c r="I1342" s="100"/>
      <c r="J1342" s="101" t="s">
        <v>2014</v>
      </c>
    </row>
    <row r="1343" spans="1:10" x14ac:dyDescent="0.3">
      <c r="A1343" s="96" t="s">
        <v>1223</v>
      </c>
      <c r="B1343" s="89" t="s">
        <v>108</v>
      </c>
      <c r="C1343" s="97" t="s">
        <v>109</v>
      </c>
      <c r="D1343" s="98" t="s">
        <v>76</v>
      </c>
      <c r="E1343" s="98" t="s">
        <v>93</v>
      </c>
      <c r="F1343" s="99">
        <v>6.480000000000001E-2</v>
      </c>
      <c r="G1343" s="100">
        <v>597780</v>
      </c>
      <c r="H1343" s="100">
        <v>38736</v>
      </c>
      <c r="I1343" s="100"/>
      <c r="J1343" s="101" t="s">
        <v>2067</v>
      </c>
    </row>
    <row r="1344" spans="1:10" x14ac:dyDescent="0.3">
      <c r="A1344" s="96" t="s">
        <v>1223</v>
      </c>
      <c r="B1344" s="89" t="s">
        <v>438</v>
      </c>
      <c r="C1344" s="97" t="s">
        <v>439</v>
      </c>
      <c r="D1344" s="98" t="s">
        <v>99</v>
      </c>
      <c r="E1344" s="98" t="s">
        <v>86</v>
      </c>
      <c r="F1344" s="99">
        <v>0.05</v>
      </c>
      <c r="G1344" s="100">
        <v>46854</v>
      </c>
      <c r="H1344" s="100">
        <v>2343</v>
      </c>
      <c r="I1344" s="100"/>
      <c r="J1344" s="101" t="s">
        <v>1783</v>
      </c>
    </row>
    <row r="1345" spans="1:10" ht="118.8" x14ac:dyDescent="0.3">
      <c r="A1345" s="90" t="s">
        <v>1225</v>
      </c>
      <c r="B1345" s="91" t="s">
        <v>74</v>
      </c>
      <c r="C1345" s="92" t="s">
        <v>1226</v>
      </c>
      <c r="D1345" s="93" t="s">
        <v>131</v>
      </c>
      <c r="E1345" s="93" t="s">
        <v>90</v>
      </c>
      <c r="F1345" s="94"/>
      <c r="G1345" s="95"/>
      <c r="H1345" s="95"/>
      <c r="I1345" s="95">
        <v>11145228</v>
      </c>
      <c r="J1345" s="89"/>
    </row>
    <row r="1346" spans="1:10" ht="26.4" x14ac:dyDescent="0.3">
      <c r="A1346" s="96" t="s">
        <v>1225</v>
      </c>
      <c r="B1346" s="89" t="s">
        <v>813</v>
      </c>
      <c r="C1346" s="97" t="s">
        <v>814</v>
      </c>
      <c r="D1346" s="98" t="s">
        <v>85</v>
      </c>
      <c r="E1346" s="98" t="s">
        <v>86</v>
      </c>
      <c r="F1346" s="99">
        <v>1.5</v>
      </c>
      <c r="G1346" s="100">
        <v>184554</v>
      </c>
      <c r="H1346" s="100">
        <v>276831</v>
      </c>
      <c r="I1346" s="100"/>
      <c r="J1346" s="101" t="s">
        <v>2070</v>
      </c>
    </row>
    <row r="1347" spans="1:10" x14ac:dyDescent="0.3">
      <c r="A1347" s="96" t="s">
        <v>1225</v>
      </c>
      <c r="B1347" s="89" t="s">
        <v>150</v>
      </c>
      <c r="C1347" s="97" t="s">
        <v>151</v>
      </c>
      <c r="D1347" s="98" t="s">
        <v>99</v>
      </c>
      <c r="E1347" s="98" t="s">
        <v>100</v>
      </c>
      <c r="F1347" s="99">
        <v>1.0522</v>
      </c>
      <c r="G1347" s="100">
        <v>187426</v>
      </c>
      <c r="H1347" s="100">
        <v>197210</v>
      </c>
      <c r="I1347" s="100"/>
      <c r="J1347" s="101" t="s">
        <v>1705</v>
      </c>
    </row>
    <row r="1348" spans="1:10" x14ac:dyDescent="0.3">
      <c r="A1348" s="96" t="s">
        <v>1225</v>
      </c>
      <c r="B1348" s="89" t="s">
        <v>152</v>
      </c>
      <c r="C1348" s="97" t="s">
        <v>153</v>
      </c>
      <c r="D1348" s="98" t="s">
        <v>99</v>
      </c>
      <c r="E1348" s="98" t="s">
        <v>100</v>
      </c>
      <c r="F1348" s="99">
        <v>0.1</v>
      </c>
      <c r="G1348" s="100">
        <v>4348310</v>
      </c>
      <c r="H1348" s="100">
        <v>434831</v>
      </c>
      <c r="I1348" s="100"/>
      <c r="J1348" s="101" t="s">
        <v>2071</v>
      </c>
    </row>
    <row r="1349" spans="1:10" ht="92.4" x14ac:dyDescent="0.3">
      <c r="A1349" s="96" t="s">
        <v>1225</v>
      </c>
      <c r="B1349" s="89" t="s">
        <v>1227</v>
      </c>
      <c r="C1349" s="97" t="s">
        <v>1228</v>
      </c>
      <c r="D1349" s="98" t="s">
        <v>80</v>
      </c>
      <c r="E1349" s="98" t="s">
        <v>90</v>
      </c>
      <c r="F1349" s="99">
        <v>1</v>
      </c>
      <c r="G1349" s="100">
        <v>10220801</v>
      </c>
      <c r="H1349" s="100">
        <v>10220801</v>
      </c>
      <c r="I1349" s="100"/>
      <c r="J1349" s="101" t="s">
        <v>2072</v>
      </c>
    </row>
    <row r="1350" spans="1:10" x14ac:dyDescent="0.3">
      <c r="A1350" s="96" t="s">
        <v>1225</v>
      </c>
      <c r="B1350" s="89" t="s">
        <v>91</v>
      </c>
      <c r="C1350" s="97" t="s">
        <v>92</v>
      </c>
      <c r="D1350" s="98" t="s">
        <v>80</v>
      </c>
      <c r="E1350" s="98" t="s">
        <v>90</v>
      </c>
      <c r="F1350" s="99">
        <v>8.1999999999999993</v>
      </c>
      <c r="G1350" s="100">
        <v>1897</v>
      </c>
      <c r="H1350" s="100">
        <v>15555</v>
      </c>
      <c r="I1350" s="100"/>
      <c r="J1350" s="101" t="s">
        <v>1692</v>
      </c>
    </row>
    <row r="1351" spans="1:10" ht="39.6" x14ac:dyDescent="0.3">
      <c r="A1351" s="90" t="s">
        <v>1229</v>
      </c>
      <c r="B1351" s="91" t="s">
        <v>74</v>
      </c>
      <c r="C1351" s="92" t="s">
        <v>1230</v>
      </c>
      <c r="D1351" s="93" t="s">
        <v>131</v>
      </c>
      <c r="E1351" s="93" t="s">
        <v>168</v>
      </c>
      <c r="F1351" s="94"/>
      <c r="G1351" s="95"/>
      <c r="H1351" s="95"/>
      <c r="I1351" s="95">
        <v>79861</v>
      </c>
      <c r="J1351" s="89"/>
    </row>
    <row r="1352" spans="1:10" ht="26.4" x14ac:dyDescent="0.3">
      <c r="A1352" s="96" t="s">
        <v>1229</v>
      </c>
      <c r="B1352" s="89" t="s">
        <v>813</v>
      </c>
      <c r="C1352" s="97" t="s">
        <v>814</v>
      </c>
      <c r="D1352" s="98" t="s">
        <v>85</v>
      </c>
      <c r="E1352" s="98" t="s">
        <v>86</v>
      </c>
      <c r="F1352" s="99">
        <v>7.0000000000000007E-2</v>
      </c>
      <c r="G1352" s="100">
        <v>184554</v>
      </c>
      <c r="H1352" s="100">
        <v>12919</v>
      </c>
      <c r="I1352" s="100"/>
      <c r="J1352" s="101" t="s">
        <v>2070</v>
      </c>
    </row>
    <row r="1353" spans="1:10" x14ac:dyDescent="0.3">
      <c r="A1353" s="96" t="s">
        <v>1229</v>
      </c>
      <c r="B1353" s="89" t="s">
        <v>150</v>
      </c>
      <c r="C1353" s="97" t="s">
        <v>151</v>
      </c>
      <c r="D1353" s="98" t="s">
        <v>99</v>
      </c>
      <c r="E1353" s="98" t="s">
        <v>100</v>
      </c>
      <c r="F1353" s="99">
        <v>6.6E-3</v>
      </c>
      <c r="G1353" s="100">
        <v>187426</v>
      </c>
      <c r="H1353" s="100">
        <v>1237</v>
      </c>
      <c r="I1353" s="100"/>
      <c r="J1353" s="101" t="s">
        <v>1705</v>
      </c>
    </row>
    <row r="1354" spans="1:10" x14ac:dyDescent="0.3">
      <c r="A1354" s="96" t="s">
        <v>1229</v>
      </c>
      <c r="B1354" s="89" t="s">
        <v>87</v>
      </c>
      <c r="C1354" s="97" t="s">
        <v>88</v>
      </c>
      <c r="D1354" s="98" t="s">
        <v>89</v>
      </c>
      <c r="E1354" s="98" t="s">
        <v>90</v>
      </c>
      <c r="F1354" s="99">
        <v>0.1</v>
      </c>
      <c r="G1354" s="100">
        <v>3623</v>
      </c>
      <c r="H1354" s="100">
        <v>362</v>
      </c>
      <c r="I1354" s="100"/>
      <c r="J1354" s="101" t="s">
        <v>1691</v>
      </c>
    </row>
    <row r="1355" spans="1:10" ht="39.6" x14ac:dyDescent="0.3">
      <c r="A1355" s="96" t="s">
        <v>1229</v>
      </c>
      <c r="B1355" s="89" t="s">
        <v>1231</v>
      </c>
      <c r="C1355" s="97" t="s">
        <v>1232</v>
      </c>
      <c r="D1355" s="98" t="s">
        <v>80</v>
      </c>
      <c r="E1355" s="98" t="s">
        <v>140</v>
      </c>
      <c r="F1355" s="99">
        <v>1</v>
      </c>
      <c r="G1355" s="100">
        <v>64186</v>
      </c>
      <c r="H1355" s="100">
        <v>64186</v>
      </c>
      <c r="I1355" s="100"/>
      <c r="J1355" s="101" t="s">
        <v>2073</v>
      </c>
    </row>
    <row r="1356" spans="1:10" x14ac:dyDescent="0.3">
      <c r="A1356" s="96" t="s">
        <v>1229</v>
      </c>
      <c r="B1356" s="89" t="s">
        <v>91</v>
      </c>
      <c r="C1356" s="97" t="s">
        <v>92</v>
      </c>
      <c r="D1356" s="98" t="s">
        <v>80</v>
      </c>
      <c r="E1356" s="98" t="s">
        <v>90</v>
      </c>
      <c r="F1356" s="99">
        <v>0.61</v>
      </c>
      <c r="G1356" s="100">
        <v>1897</v>
      </c>
      <c r="H1356" s="100">
        <v>1157</v>
      </c>
      <c r="I1356" s="100"/>
      <c r="J1356" s="101" t="s">
        <v>1692</v>
      </c>
    </row>
    <row r="1357" spans="1:10" ht="39.6" x14ac:dyDescent="0.3">
      <c r="A1357" s="90" t="s">
        <v>1235</v>
      </c>
      <c r="B1357" s="91" t="s">
        <v>74</v>
      </c>
      <c r="C1357" s="92" t="s">
        <v>1236</v>
      </c>
      <c r="D1357" s="93" t="s">
        <v>131</v>
      </c>
      <c r="E1357" s="93" t="s">
        <v>168</v>
      </c>
      <c r="F1357" s="94"/>
      <c r="G1357" s="95"/>
      <c r="H1357" s="95"/>
      <c r="I1357" s="95">
        <v>160907</v>
      </c>
      <c r="J1357" s="89"/>
    </row>
    <row r="1358" spans="1:10" x14ac:dyDescent="0.3">
      <c r="A1358" s="96" t="s">
        <v>1235</v>
      </c>
      <c r="B1358" s="89" t="s">
        <v>181</v>
      </c>
      <c r="C1358" s="97" t="s">
        <v>182</v>
      </c>
      <c r="D1358" s="98" t="s">
        <v>85</v>
      </c>
      <c r="E1358" s="98" t="s">
        <v>86</v>
      </c>
      <c r="F1358" s="99">
        <v>0.38578947368421052</v>
      </c>
      <c r="G1358" s="100">
        <v>96111</v>
      </c>
      <c r="H1358" s="100">
        <v>37079</v>
      </c>
      <c r="I1358" s="100"/>
      <c r="J1358" s="101" t="s">
        <v>1713</v>
      </c>
    </row>
    <row r="1359" spans="1:10" x14ac:dyDescent="0.3">
      <c r="A1359" s="96" t="s">
        <v>1235</v>
      </c>
      <c r="B1359" s="89" t="s">
        <v>150</v>
      </c>
      <c r="C1359" s="97" t="s">
        <v>151</v>
      </c>
      <c r="D1359" s="98" t="s">
        <v>99</v>
      </c>
      <c r="E1359" s="98" t="s">
        <v>100</v>
      </c>
      <c r="F1359" s="99">
        <v>8.0000000000000002E-3</v>
      </c>
      <c r="G1359" s="100">
        <v>187426</v>
      </c>
      <c r="H1359" s="100">
        <v>1499</v>
      </c>
      <c r="I1359" s="100"/>
      <c r="J1359" s="101" t="s">
        <v>1705</v>
      </c>
    </row>
    <row r="1360" spans="1:10" x14ac:dyDescent="0.3">
      <c r="A1360" s="96" t="s">
        <v>1235</v>
      </c>
      <c r="B1360" s="89" t="s">
        <v>87</v>
      </c>
      <c r="C1360" s="97" t="s">
        <v>88</v>
      </c>
      <c r="D1360" s="98" t="s">
        <v>89</v>
      </c>
      <c r="E1360" s="98" t="s">
        <v>90</v>
      </c>
      <c r="F1360" s="99">
        <v>1.4</v>
      </c>
      <c r="G1360" s="100">
        <v>3623</v>
      </c>
      <c r="H1360" s="100">
        <v>5072</v>
      </c>
      <c r="I1360" s="100"/>
      <c r="J1360" s="101" t="s">
        <v>1691</v>
      </c>
    </row>
    <row r="1361" spans="1:10" x14ac:dyDescent="0.3">
      <c r="A1361" s="96" t="s">
        <v>1235</v>
      </c>
      <c r="B1361" s="89" t="s">
        <v>91</v>
      </c>
      <c r="C1361" s="97" t="s">
        <v>92</v>
      </c>
      <c r="D1361" s="98" t="s">
        <v>80</v>
      </c>
      <c r="E1361" s="98" t="s">
        <v>90</v>
      </c>
      <c r="F1361" s="99">
        <v>2</v>
      </c>
      <c r="G1361" s="100">
        <v>1897</v>
      </c>
      <c r="H1361" s="100">
        <v>3794</v>
      </c>
      <c r="I1361" s="100"/>
      <c r="J1361" s="101" t="s">
        <v>1692</v>
      </c>
    </row>
    <row r="1362" spans="1:10" x14ac:dyDescent="0.3">
      <c r="A1362" s="96" t="s">
        <v>1235</v>
      </c>
      <c r="B1362" s="89" t="s">
        <v>1233</v>
      </c>
      <c r="C1362" s="97" t="s">
        <v>1234</v>
      </c>
      <c r="D1362" s="98" t="s">
        <v>99</v>
      </c>
      <c r="E1362" s="98" t="s">
        <v>86</v>
      </c>
      <c r="F1362" s="99">
        <v>0.38578947368421052</v>
      </c>
      <c r="G1362" s="100">
        <v>220355</v>
      </c>
      <c r="H1362" s="100">
        <v>85011</v>
      </c>
      <c r="I1362" s="100"/>
      <c r="J1362" s="101" t="s">
        <v>2074</v>
      </c>
    </row>
    <row r="1363" spans="1:10" ht="39.6" x14ac:dyDescent="0.3">
      <c r="A1363" s="96" t="s">
        <v>1235</v>
      </c>
      <c r="B1363" s="89" t="s">
        <v>1237</v>
      </c>
      <c r="C1363" s="97" t="s">
        <v>1238</v>
      </c>
      <c r="D1363" s="98" t="s">
        <v>99</v>
      </c>
      <c r="E1363" s="98" t="s">
        <v>100</v>
      </c>
      <c r="F1363" s="99">
        <v>5.2631578947368418E-2</v>
      </c>
      <c r="G1363" s="100">
        <v>117062</v>
      </c>
      <c r="H1363" s="100">
        <v>6161</v>
      </c>
      <c r="I1363" s="100"/>
      <c r="J1363" s="101" t="s">
        <v>2075</v>
      </c>
    </row>
    <row r="1364" spans="1:10" ht="26.4" x14ac:dyDescent="0.3">
      <c r="A1364" s="96" t="s">
        <v>1235</v>
      </c>
      <c r="B1364" s="89" t="s">
        <v>1239</v>
      </c>
      <c r="C1364" s="97" t="s">
        <v>1240</v>
      </c>
      <c r="D1364" s="98" t="s">
        <v>99</v>
      </c>
      <c r="E1364" s="98" t="s">
        <v>100</v>
      </c>
      <c r="F1364" s="99">
        <v>5.2631578947368418E-2</v>
      </c>
      <c r="G1364" s="100">
        <v>62400</v>
      </c>
      <c r="H1364" s="100">
        <v>3284</v>
      </c>
      <c r="I1364" s="100"/>
      <c r="J1364" s="101" t="s">
        <v>2076</v>
      </c>
    </row>
    <row r="1365" spans="1:10" x14ac:dyDescent="0.3">
      <c r="A1365" s="96" t="s">
        <v>1235</v>
      </c>
      <c r="B1365" s="89" t="s">
        <v>280</v>
      </c>
      <c r="C1365" s="97" t="s">
        <v>281</v>
      </c>
      <c r="D1365" s="98" t="s">
        <v>80</v>
      </c>
      <c r="E1365" s="98" t="s">
        <v>140</v>
      </c>
      <c r="F1365" s="99">
        <v>1.1000000000000001</v>
      </c>
      <c r="G1365" s="100">
        <v>12810</v>
      </c>
      <c r="H1365" s="100">
        <v>14091</v>
      </c>
      <c r="I1365" s="100"/>
      <c r="J1365" s="101" t="s">
        <v>2077</v>
      </c>
    </row>
    <row r="1366" spans="1:10" x14ac:dyDescent="0.3">
      <c r="A1366" s="96" t="s">
        <v>1235</v>
      </c>
      <c r="B1366" s="89" t="s">
        <v>282</v>
      </c>
      <c r="C1366" s="97" t="s">
        <v>283</v>
      </c>
      <c r="D1366" s="98" t="s">
        <v>80</v>
      </c>
      <c r="E1366" s="98" t="s">
        <v>90</v>
      </c>
      <c r="F1366" s="99">
        <v>0.16666666666666666</v>
      </c>
      <c r="G1366" s="100">
        <v>5906</v>
      </c>
      <c r="H1366" s="100">
        <v>984</v>
      </c>
      <c r="I1366" s="100"/>
      <c r="J1366" s="101" t="s">
        <v>1733</v>
      </c>
    </row>
    <row r="1367" spans="1:10" x14ac:dyDescent="0.3">
      <c r="A1367" s="96" t="s">
        <v>1235</v>
      </c>
      <c r="B1367" s="89" t="s">
        <v>535</v>
      </c>
      <c r="C1367" s="97" t="s">
        <v>536</v>
      </c>
      <c r="D1367" s="98" t="s">
        <v>99</v>
      </c>
      <c r="E1367" s="98" t="s">
        <v>86</v>
      </c>
      <c r="F1367" s="99">
        <v>0.38578947368421052</v>
      </c>
      <c r="G1367" s="100">
        <v>10192</v>
      </c>
      <c r="H1367" s="100">
        <v>3932</v>
      </c>
      <c r="I1367" s="100"/>
      <c r="J1367" s="101" t="s">
        <v>1802</v>
      </c>
    </row>
    <row r="1368" spans="1:10" ht="26.4" x14ac:dyDescent="0.3">
      <c r="A1368" s="90" t="s">
        <v>1241</v>
      </c>
      <c r="B1368" s="91" t="s">
        <v>74</v>
      </c>
      <c r="C1368" s="92" t="s">
        <v>1242</v>
      </c>
      <c r="D1368" s="93" t="s">
        <v>131</v>
      </c>
      <c r="E1368" s="93" t="s">
        <v>132</v>
      </c>
      <c r="F1368" s="94"/>
      <c r="G1368" s="95"/>
      <c r="H1368" s="95"/>
      <c r="I1368" s="95">
        <v>32917</v>
      </c>
      <c r="J1368" s="89"/>
    </row>
    <row r="1369" spans="1:10" x14ac:dyDescent="0.3">
      <c r="A1369" s="96" t="s">
        <v>1241</v>
      </c>
      <c r="B1369" s="89" t="s">
        <v>124</v>
      </c>
      <c r="C1369" s="97" t="s">
        <v>125</v>
      </c>
      <c r="D1369" s="98" t="s">
        <v>85</v>
      </c>
      <c r="E1369" s="98" t="s">
        <v>86</v>
      </c>
      <c r="F1369" s="99">
        <v>0.14000000000000001</v>
      </c>
      <c r="G1369" s="100">
        <v>66987</v>
      </c>
      <c r="H1369" s="100">
        <v>9378</v>
      </c>
      <c r="I1369" s="100"/>
      <c r="J1369" s="101" t="s">
        <v>1767</v>
      </c>
    </row>
    <row r="1370" spans="1:10" ht="26.4" x14ac:dyDescent="0.3">
      <c r="A1370" s="96" t="s">
        <v>1241</v>
      </c>
      <c r="B1370" s="89" t="s">
        <v>154</v>
      </c>
      <c r="C1370" s="97" t="s">
        <v>155</v>
      </c>
      <c r="D1370" s="98" t="s">
        <v>99</v>
      </c>
      <c r="E1370" s="98" t="s">
        <v>147</v>
      </c>
      <c r="F1370" s="99">
        <v>3.3333333333333333E-2</v>
      </c>
      <c r="G1370" s="100">
        <v>322400</v>
      </c>
      <c r="H1370" s="100">
        <v>10747</v>
      </c>
      <c r="I1370" s="100"/>
      <c r="J1370" s="101" t="s">
        <v>1690</v>
      </c>
    </row>
    <row r="1371" spans="1:10" x14ac:dyDescent="0.3">
      <c r="A1371" s="96" t="s">
        <v>1241</v>
      </c>
      <c r="B1371" s="89" t="s">
        <v>214</v>
      </c>
      <c r="C1371" s="97" t="s">
        <v>215</v>
      </c>
      <c r="D1371" s="98" t="s">
        <v>99</v>
      </c>
      <c r="E1371" s="98" t="s">
        <v>86</v>
      </c>
      <c r="F1371" s="99">
        <v>0.15</v>
      </c>
      <c r="G1371" s="100">
        <v>79206</v>
      </c>
      <c r="H1371" s="100">
        <v>11881</v>
      </c>
      <c r="I1371" s="100"/>
      <c r="J1371" s="101" t="s">
        <v>2078</v>
      </c>
    </row>
    <row r="1372" spans="1:10" x14ac:dyDescent="0.3">
      <c r="A1372" s="96" t="s">
        <v>1241</v>
      </c>
      <c r="B1372" s="89" t="s">
        <v>87</v>
      </c>
      <c r="C1372" s="97" t="s">
        <v>88</v>
      </c>
      <c r="D1372" s="98" t="s">
        <v>89</v>
      </c>
      <c r="E1372" s="98" t="s">
        <v>90</v>
      </c>
      <c r="F1372" s="99">
        <v>0.14000000000000001</v>
      </c>
      <c r="G1372" s="100">
        <v>3623</v>
      </c>
      <c r="H1372" s="100">
        <v>507</v>
      </c>
      <c r="I1372" s="100"/>
      <c r="J1372" s="101" t="s">
        <v>1691</v>
      </c>
    </row>
    <row r="1373" spans="1:10" x14ac:dyDescent="0.3">
      <c r="A1373" s="96" t="s">
        <v>1241</v>
      </c>
      <c r="B1373" s="89" t="s">
        <v>91</v>
      </c>
      <c r="C1373" s="97" t="s">
        <v>92</v>
      </c>
      <c r="D1373" s="98" t="s">
        <v>80</v>
      </c>
      <c r="E1373" s="98" t="s">
        <v>90</v>
      </c>
      <c r="F1373" s="99">
        <v>0.21299999999999999</v>
      </c>
      <c r="G1373" s="100">
        <v>1897</v>
      </c>
      <c r="H1373" s="100">
        <v>404</v>
      </c>
      <c r="I1373" s="100"/>
      <c r="J1373" s="101" t="s">
        <v>1692</v>
      </c>
    </row>
    <row r="1374" spans="1:10" ht="26.4" x14ac:dyDescent="0.3">
      <c r="A1374" s="90" t="s">
        <v>1243</v>
      </c>
      <c r="B1374" s="91" t="s">
        <v>74</v>
      </c>
      <c r="C1374" s="92" t="s">
        <v>1244</v>
      </c>
      <c r="D1374" s="93" t="s">
        <v>131</v>
      </c>
      <c r="E1374" s="93" t="s">
        <v>168</v>
      </c>
      <c r="F1374" s="94"/>
      <c r="G1374" s="95"/>
      <c r="H1374" s="95"/>
      <c r="I1374" s="95">
        <v>9539</v>
      </c>
      <c r="J1374" s="89"/>
    </row>
    <row r="1375" spans="1:10" x14ac:dyDescent="0.3">
      <c r="A1375" s="96" t="s">
        <v>1243</v>
      </c>
      <c r="B1375" s="89" t="s">
        <v>83</v>
      </c>
      <c r="C1375" s="97" t="s">
        <v>84</v>
      </c>
      <c r="D1375" s="98" t="s">
        <v>85</v>
      </c>
      <c r="E1375" s="98" t="s">
        <v>86</v>
      </c>
      <c r="F1375" s="99">
        <v>0.03</v>
      </c>
      <c r="G1375" s="100">
        <v>37863</v>
      </c>
      <c r="H1375" s="100">
        <v>1136</v>
      </c>
      <c r="I1375" s="100"/>
      <c r="J1375" s="101" t="s">
        <v>1687</v>
      </c>
    </row>
    <row r="1376" spans="1:10" x14ac:dyDescent="0.3">
      <c r="A1376" s="96" t="s">
        <v>1243</v>
      </c>
      <c r="B1376" s="89" t="s">
        <v>187</v>
      </c>
      <c r="C1376" s="97" t="s">
        <v>188</v>
      </c>
      <c r="D1376" s="98" t="s">
        <v>99</v>
      </c>
      <c r="E1376" s="98" t="s">
        <v>168</v>
      </c>
      <c r="F1376" s="99">
        <v>1</v>
      </c>
      <c r="G1376" s="100">
        <v>7216</v>
      </c>
      <c r="H1376" s="100">
        <v>7216</v>
      </c>
      <c r="I1376" s="100"/>
      <c r="J1376" s="101" t="s">
        <v>2079</v>
      </c>
    </row>
    <row r="1377" spans="1:10" x14ac:dyDescent="0.3">
      <c r="A1377" s="96" t="s">
        <v>1243</v>
      </c>
      <c r="B1377" s="89" t="s">
        <v>87</v>
      </c>
      <c r="C1377" s="97" t="s">
        <v>88</v>
      </c>
      <c r="D1377" s="98" t="s">
        <v>89</v>
      </c>
      <c r="E1377" s="98" t="s">
        <v>90</v>
      </c>
      <c r="F1377" s="99">
        <v>0.25</v>
      </c>
      <c r="G1377" s="100">
        <v>3623</v>
      </c>
      <c r="H1377" s="100">
        <v>906</v>
      </c>
      <c r="I1377" s="100"/>
      <c r="J1377" s="101" t="s">
        <v>1691</v>
      </c>
    </row>
    <row r="1378" spans="1:10" x14ac:dyDescent="0.3">
      <c r="A1378" s="96" t="s">
        <v>1243</v>
      </c>
      <c r="B1378" s="89" t="s">
        <v>150</v>
      </c>
      <c r="C1378" s="97" t="s">
        <v>151</v>
      </c>
      <c r="D1378" s="98" t="s">
        <v>99</v>
      </c>
      <c r="E1378" s="98" t="s">
        <v>100</v>
      </c>
      <c r="F1378" s="99">
        <v>1.5E-3</v>
      </c>
      <c r="G1378" s="100">
        <v>187426</v>
      </c>
      <c r="H1378" s="100">
        <v>281</v>
      </c>
      <c r="I1378" s="100"/>
      <c r="J1378" s="101" t="s">
        <v>1705</v>
      </c>
    </row>
    <row r="1379" spans="1:10" ht="26.4" x14ac:dyDescent="0.3">
      <c r="A1379" s="90" t="s">
        <v>1245</v>
      </c>
      <c r="B1379" s="91" t="s">
        <v>74</v>
      </c>
      <c r="C1379" s="92" t="s">
        <v>1246</v>
      </c>
      <c r="D1379" s="93" t="s">
        <v>131</v>
      </c>
      <c r="E1379" s="93" t="s">
        <v>132</v>
      </c>
      <c r="F1379" s="94"/>
      <c r="G1379" s="95"/>
      <c r="H1379" s="95"/>
      <c r="I1379" s="95">
        <v>123330</v>
      </c>
      <c r="J1379" s="89"/>
    </row>
    <row r="1380" spans="1:10" x14ac:dyDescent="0.3">
      <c r="A1380" s="96" t="s">
        <v>1245</v>
      </c>
      <c r="B1380" s="89" t="s">
        <v>108</v>
      </c>
      <c r="C1380" s="97" t="s">
        <v>109</v>
      </c>
      <c r="D1380" s="98" t="s">
        <v>76</v>
      </c>
      <c r="E1380" s="98" t="s">
        <v>93</v>
      </c>
      <c r="F1380" s="99">
        <v>0.1</v>
      </c>
      <c r="G1380" s="100">
        <v>597780</v>
      </c>
      <c r="H1380" s="100">
        <v>59778</v>
      </c>
      <c r="I1380" s="100"/>
      <c r="J1380" s="89"/>
    </row>
    <row r="1381" spans="1:10" x14ac:dyDescent="0.3">
      <c r="A1381" s="96" t="s">
        <v>1245</v>
      </c>
      <c r="B1381" s="89" t="s">
        <v>124</v>
      </c>
      <c r="C1381" s="97" t="s">
        <v>125</v>
      </c>
      <c r="D1381" s="98" t="s">
        <v>85</v>
      </c>
      <c r="E1381" s="98" t="s">
        <v>86</v>
      </c>
      <c r="F1381" s="99">
        <v>0.7</v>
      </c>
      <c r="G1381" s="100">
        <v>66987</v>
      </c>
      <c r="H1381" s="100">
        <v>46891</v>
      </c>
      <c r="I1381" s="100"/>
      <c r="J1381" s="101" t="s">
        <v>1767</v>
      </c>
    </row>
    <row r="1382" spans="1:10" ht="26.4" x14ac:dyDescent="0.3">
      <c r="A1382" s="96" t="s">
        <v>1245</v>
      </c>
      <c r="B1382" s="89" t="s">
        <v>1139</v>
      </c>
      <c r="C1382" s="97" t="s">
        <v>1140</v>
      </c>
      <c r="D1382" s="98" t="s">
        <v>99</v>
      </c>
      <c r="E1382" s="98" t="s">
        <v>100</v>
      </c>
      <c r="F1382" s="99">
        <v>1.75</v>
      </c>
      <c r="G1382" s="100">
        <v>936</v>
      </c>
      <c r="H1382" s="100">
        <v>1638</v>
      </c>
      <c r="I1382" s="100"/>
      <c r="J1382" s="101" t="s">
        <v>2031</v>
      </c>
    </row>
    <row r="1383" spans="1:10" x14ac:dyDescent="0.3">
      <c r="A1383" s="96" t="s">
        <v>1245</v>
      </c>
      <c r="B1383" s="89" t="s">
        <v>150</v>
      </c>
      <c r="C1383" s="97" t="s">
        <v>151</v>
      </c>
      <c r="D1383" s="98" t="s">
        <v>99</v>
      </c>
      <c r="E1383" s="98" t="s">
        <v>100</v>
      </c>
      <c r="F1383" s="99">
        <v>7.1000000000000004E-3</v>
      </c>
      <c r="G1383" s="100">
        <v>187426</v>
      </c>
      <c r="H1383" s="100">
        <v>1331</v>
      </c>
      <c r="I1383" s="100"/>
      <c r="J1383" s="101" t="s">
        <v>1705</v>
      </c>
    </row>
    <row r="1384" spans="1:10" x14ac:dyDescent="0.3">
      <c r="A1384" s="96" t="s">
        <v>1245</v>
      </c>
      <c r="B1384" s="89" t="s">
        <v>87</v>
      </c>
      <c r="C1384" s="97" t="s">
        <v>88</v>
      </c>
      <c r="D1384" s="98" t="s">
        <v>89</v>
      </c>
      <c r="E1384" s="98" t="s">
        <v>90</v>
      </c>
      <c r="F1384" s="99">
        <v>0.4</v>
      </c>
      <c r="G1384" s="100">
        <v>3623</v>
      </c>
      <c r="H1384" s="100">
        <v>1449</v>
      </c>
      <c r="I1384" s="100"/>
      <c r="J1384" s="101" t="s">
        <v>1691</v>
      </c>
    </row>
    <row r="1385" spans="1:10" x14ac:dyDescent="0.3">
      <c r="A1385" s="96" t="s">
        <v>1245</v>
      </c>
      <c r="B1385" s="89" t="s">
        <v>91</v>
      </c>
      <c r="C1385" s="97" t="s">
        <v>92</v>
      </c>
      <c r="D1385" s="98" t="s">
        <v>80</v>
      </c>
      <c r="E1385" s="98" t="s">
        <v>90</v>
      </c>
      <c r="F1385" s="99">
        <v>1.8</v>
      </c>
      <c r="G1385" s="100">
        <v>1897</v>
      </c>
      <c r="H1385" s="100">
        <v>3415</v>
      </c>
      <c r="I1385" s="100"/>
      <c r="J1385" s="101" t="s">
        <v>1692</v>
      </c>
    </row>
    <row r="1386" spans="1:10" x14ac:dyDescent="0.3">
      <c r="A1386" s="96" t="s">
        <v>1245</v>
      </c>
      <c r="B1386" s="89" t="s">
        <v>408</v>
      </c>
      <c r="C1386" s="97" t="s">
        <v>409</v>
      </c>
      <c r="D1386" s="98" t="s">
        <v>80</v>
      </c>
      <c r="E1386" s="98" t="s">
        <v>132</v>
      </c>
      <c r="F1386" s="99">
        <v>1</v>
      </c>
      <c r="G1386" s="100">
        <v>5121</v>
      </c>
      <c r="H1386" s="100">
        <v>5121</v>
      </c>
      <c r="I1386" s="100"/>
      <c r="J1386" s="101" t="s">
        <v>1768</v>
      </c>
    </row>
    <row r="1387" spans="1:10" x14ac:dyDescent="0.3">
      <c r="A1387" s="96" t="s">
        <v>1245</v>
      </c>
      <c r="B1387" s="89" t="s">
        <v>158</v>
      </c>
      <c r="C1387" s="97" t="s">
        <v>159</v>
      </c>
      <c r="D1387" s="98" t="s">
        <v>80</v>
      </c>
      <c r="E1387" s="98" t="s">
        <v>140</v>
      </c>
      <c r="F1387" s="99">
        <v>0.8</v>
      </c>
      <c r="G1387" s="100">
        <v>4634</v>
      </c>
      <c r="H1387" s="100">
        <v>3707</v>
      </c>
      <c r="I1387" s="100"/>
      <c r="J1387" s="101" t="s">
        <v>1773</v>
      </c>
    </row>
    <row r="1388" spans="1:10" x14ac:dyDescent="0.3">
      <c r="A1388" s="90" t="s">
        <v>31</v>
      </c>
      <c r="B1388" s="91" t="s">
        <v>74</v>
      </c>
      <c r="C1388" s="92" t="s">
        <v>1247</v>
      </c>
      <c r="D1388" s="93" t="s">
        <v>131</v>
      </c>
      <c r="E1388" s="93" t="s">
        <v>132</v>
      </c>
      <c r="F1388" s="94"/>
      <c r="G1388" s="95"/>
      <c r="H1388" s="95"/>
      <c r="I1388" s="95">
        <v>4915</v>
      </c>
      <c r="J1388" s="89"/>
    </row>
    <row r="1389" spans="1:10" x14ac:dyDescent="0.3">
      <c r="A1389" s="96" t="s">
        <v>31</v>
      </c>
      <c r="B1389" s="89" t="s">
        <v>87</v>
      </c>
      <c r="C1389" s="97" t="s">
        <v>88</v>
      </c>
      <c r="D1389" s="98" t="s">
        <v>89</v>
      </c>
      <c r="E1389" s="98" t="s">
        <v>90</v>
      </c>
      <c r="F1389" s="99">
        <v>0.1</v>
      </c>
      <c r="G1389" s="100">
        <v>3623</v>
      </c>
      <c r="H1389" s="100">
        <v>362</v>
      </c>
      <c r="I1389" s="100"/>
      <c r="J1389" s="101" t="s">
        <v>1691</v>
      </c>
    </row>
    <row r="1390" spans="1:10" ht="39.6" x14ac:dyDescent="0.3">
      <c r="A1390" s="96" t="s">
        <v>31</v>
      </c>
      <c r="B1390" s="89" t="s">
        <v>133</v>
      </c>
      <c r="C1390" s="97" t="s">
        <v>134</v>
      </c>
      <c r="D1390" s="98" t="s">
        <v>80</v>
      </c>
      <c r="E1390" s="98" t="s">
        <v>132</v>
      </c>
      <c r="F1390" s="99">
        <v>1</v>
      </c>
      <c r="G1390" s="100">
        <v>2269</v>
      </c>
      <c r="H1390" s="100">
        <v>2269</v>
      </c>
      <c r="I1390" s="100"/>
      <c r="J1390" s="101" t="s">
        <v>2080</v>
      </c>
    </row>
    <row r="1391" spans="1:10" x14ac:dyDescent="0.3">
      <c r="A1391" s="96" t="s">
        <v>31</v>
      </c>
      <c r="B1391" s="89" t="s">
        <v>135</v>
      </c>
      <c r="C1391" s="97" t="s">
        <v>136</v>
      </c>
      <c r="D1391" s="98" t="s">
        <v>80</v>
      </c>
      <c r="E1391" s="98" t="s">
        <v>137</v>
      </c>
      <c r="F1391" s="99">
        <v>0.02</v>
      </c>
      <c r="G1391" s="100">
        <v>5304</v>
      </c>
      <c r="H1391" s="100">
        <v>106</v>
      </c>
      <c r="I1391" s="100"/>
      <c r="J1391" s="101" t="s">
        <v>1693</v>
      </c>
    </row>
    <row r="1392" spans="1:10" x14ac:dyDescent="0.3">
      <c r="A1392" s="96" t="s">
        <v>31</v>
      </c>
      <c r="B1392" s="89" t="s">
        <v>138</v>
      </c>
      <c r="C1392" s="97" t="s">
        <v>139</v>
      </c>
      <c r="D1392" s="98" t="s">
        <v>80</v>
      </c>
      <c r="E1392" s="98" t="s">
        <v>140</v>
      </c>
      <c r="F1392" s="99">
        <v>0.4</v>
      </c>
      <c r="G1392" s="100">
        <v>5444</v>
      </c>
      <c r="H1392" s="100">
        <v>2178</v>
      </c>
      <c r="I1392" s="100"/>
      <c r="J1392" s="101" t="s">
        <v>2081</v>
      </c>
    </row>
    <row r="1393" spans="1:10" x14ac:dyDescent="0.3">
      <c r="A1393" s="90" t="s">
        <v>1248</v>
      </c>
      <c r="B1393" s="91" t="s">
        <v>74</v>
      </c>
      <c r="C1393" s="92" t="s">
        <v>1249</v>
      </c>
      <c r="D1393" s="93" t="s">
        <v>131</v>
      </c>
      <c r="E1393" s="93" t="s">
        <v>168</v>
      </c>
      <c r="F1393" s="94"/>
      <c r="G1393" s="95"/>
      <c r="H1393" s="95"/>
      <c r="I1393" s="95">
        <v>76390</v>
      </c>
      <c r="J1393" s="89"/>
    </row>
    <row r="1394" spans="1:10" x14ac:dyDescent="0.3">
      <c r="A1394" s="96" t="s">
        <v>1248</v>
      </c>
      <c r="B1394" s="89" t="s">
        <v>83</v>
      </c>
      <c r="C1394" s="97" t="s">
        <v>84</v>
      </c>
      <c r="D1394" s="98" t="s">
        <v>85</v>
      </c>
      <c r="E1394" s="98" t="s">
        <v>86</v>
      </c>
      <c r="F1394" s="99">
        <v>1.8</v>
      </c>
      <c r="G1394" s="100">
        <v>37863</v>
      </c>
      <c r="H1394" s="100">
        <v>68153</v>
      </c>
      <c r="I1394" s="100"/>
      <c r="J1394" s="101" t="s">
        <v>1687</v>
      </c>
    </row>
    <row r="1395" spans="1:10" x14ac:dyDescent="0.3">
      <c r="A1395" s="96" t="s">
        <v>1248</v>
      </c>
      <c r="B1395" s="89" t="s">
        <v>87</v>
      </c>
      <c r="C1395" s="97" t="s">
        <v>88</v>
      </c>
      <c r="D1395" s="98" t="s">
        <v>89</v>
      </c>
      <c r="E1395" s="98" t="s">
        <v>90</v>
      </c>
      <c r="F1395" s="99">
        <v>1.75</v>
      </c>
      <c r="G1395" s="100">
        <v>3623</v>
      </c>
      <c r="H1395" s="100">
        <v>6340</v>
      </c>
      <c r="I1395" s="100"/>
      <c r="J1395" s="101" t="s">
        <v>1691</v>
      </c>
    </row>
    <row r="1396" spans="1:10" x14ac:dyDescent="0.3">
      <c r="A1396" s="96" t="s">
        <v>1248</v>
      </c>
      <c r="B1396" s="89" t="s">
        <v>91</v>
      </c>
      <c r="C1396" s="97" t="s">
        <v>92</v>
      </c>
      <c r="D1396" s="98" t="s">
        <v>80</v>
      </c>
      <c r="E1396" s="98" t="s">
        <v>90</v>
      </c>
      <c r="F1396" s="99">
        <v>1</v>
      </c>
      <c r="G1396" s="100">
        <v>1897</v>
      </c>
      <c r="H1396" s="100">
        <v>1897</v>
      </c>
      <c r="I1396" s="100"/>
      <c r="J1396" s="101" t="s">
        <v>1692</v>
      </c>
    </row>
    <row r="1397" spans="1:10" ht="39.6" x14ac:dyDescent="0.3">
      <c r="A1397" s="90" t="s">
        <v>1250</v>
      </c>
      <c r="B1397" s="91" t="s">
        <v>74</v>
      </c>
      <c r="C1397" s="92" t="s">
        <v>1251</v>
      </c>
      <c r="D1397" s="93" t="s">
        <v>131</v>
      </c>
      <c r="E1397" s="93" t="s">
        <v>168</v>
      </c>
      <c r="F1397" s="94"/>
      <c r="G1397" s="95"/>
      <c r="H1397" s="95"/>
      <c r="I1397" s="95">
        <v>656243</v>
      </c>
      <c r="J1397" s="89"/>
    </row>
    <row r="1398" spans="1:10" x14ac:dyDescent="0.3">
      <c r="A1398" s="96" t="s">
        <v>1250</v>
      </c>
      <c r="B1398" s="89" t="s">
        <v>83</v>
      </c>
      <c r="C1398" s="97" t="s">
        <v>84</v>
      </c>
      <c r="D1398" s="98" t="s">
        <v>85</v>
      </c>
      <c r="E1398" s="98" t="s">
        <v>86</v>
      </c>
      <c r="F1398" s="99">
        <v>0.37</v>
      </c>
      <c r="G1398" s="100">
        <v>37863</v>
      </c>
      <c r="H1398" s="100">
        <v>14009</v>
      </c>
      <c r="I1398" s="100"/>
      <c r="J1398" s="101" t="s">
        <v>1687</v>
      </c>
    </row>
    <row r="1399" spans="1:10" x14ac:dyDescent="0.3">
      <c r="A1399" s="96" t="s">
        <v>1250</v>
      </c>
      <c r="B1399" s="89" t="s">
        <v>87</v>
      </c>
      <c r="C1399" s="97" t="s">
        <v>88</v>
      </c>
      <c r="D1399" s="98" t="s">
        <v>89</v>
      </c>
      <c r="E1399" s="98" t="s">
        <v>90</v>
      </c>
      <c r="F1399" s="99">
        <v>0.15</v>
      </c>
      <c r="G1399" s="100">
        <v>3623</v>
      </c>
      <c r="H1399" s="100">
        <v>543</v>
      </c>
      <c r="I1399" s="100"/>
      <c r="J1399" s="101" t="s">
        <v>1691</v>
      </c>
    </row>
    <row r="1400" spans="1:10" x14ac:dyDescent="0.3">
      <c r="A1400" s="96" t="s">
        <v>1250</v>
      </c>
      <c r="B1400" s="89" t="s">
        <v>1252</v>
      </c>
      <c r="C1400" s="97" t="s">
        <v>1253</v>
      </c>
      <c r="D1400" s="98" t="s">
        <v>80</v>
      </c>
      <c r="E1400" s="98" t="s">
        <v>168</v>
      </c>
      <c r="F1400" s="99">
        <v>1</v>
      </c>
      <c r="G1400" s="100">
        <v>641691</v>
      </c>
      <c r="H1400" s="100">
        <v>641691</v>
      </c>
      <c r="I1400" s="100"/>
      <c r="J1400" s="101" t="s">
        <v>2082</v>
      </c>
    </row>
    <row r="1401" spans="1:10" ht="39.6" x14ac:dyDescent="0.3">
      <c r="A1401" s="90" t="s">
        <v>1254</v>
      </c>
      <c r="B1401" s="91" t="s">
        <v>74</v>
      </c>
      <c r="C1401" s="92" t="s">
        <v>1255</v>
      </c>
      <c r="D1401" s="93" t="s">
        <v>131</v>
      </c>
      <c r="E1401" s="93" t="s">
        <v>90</v>
      </c>
      <c r="F1401" s="94"/>
      <c r="G1401" s="95"/>
      <c r="H1401" s="95"/>
      <c r="I1401" s="95">
        <v>650132</v>
      </c>
      <c r="J1401" s="89"/>
    </row>
    <row r="1402" spans="1:10" x14ac:dyDescent="0.3">
      <c r="A1402" s="96" t="s">
        <v>1254</v>
      </c>
      <c r="B1402" s="89" t="s">
        <v>483</v>
      </c>
      <c r="C1402" s="97" t="s">
        <v>484</v>
      </c>
      <c r="D1402" s="98" t="s">
        <v>85</v>
      </c>
      <c r="E1402" s="98" t="s">
        <v>86</v>
      </c>
      <c r="F1402" s="99">
        <v>2</v>
      </c>
      <c r="G1402" s="100">
        <v>57752</v>
      </c>
      <c r="H1402" s="100">
        <v>115504</v>
      </c>
      <c r="I1402" s="100"/>
      <c r="J1402" s="101" t="s">
        <v>1967</v>
      </c>
    </row>
    <row r="1403" spans="1:10" x14ac:dyDescent="0.3">
      <c r="A1403" s="96" t="s">
        <v>1254</v>
      </c>
      <c r="B1403" s="89" t="s">
        <v>127</v>
      </c>
      <c r="C1403" s="97" t="s">
        <v>128</v>
      </c>
      <c r="D1403" s="98" t="s">
        <v>85</v>
      </c>
      <c r="E1403" s="98" t="s">
        <v>86</v>
      </c>
      <c r="F1403" s="99">
        <v>1</v>
      </c>
      <c r="G1403" s="100">
        <v>52425</v>
      </c>
      <c r="H1403" s="100">
        <v>52425</v>
      </c>
      <c r="I1403" s="100"/>
      <c r="J1403" s="101" t="s">
        <v>1770</v>
      </c>
    </row>
    <row r="1404" spans="1:10" x14ac:dyDescent="0.3">
      <c r="A1404" s="96" t="s">
        <v>1254</v>
      </c>
      <c r="B1404" s="89" t="s">
        <v>150</v>
      </c>
      <c r="C1404" s="97" t="s">
        <v>151</v>
      </c>
      <c r="D1404" s="98" t="s">
        <v>99</v>
      </c>
      <c r="E1404" s="98" t="s">
        <v>100</v>
      </c>
      <c r="F1404" s="99">
        <v>0.02</v>
      </c>
      <c r="G1404" s="100">
        <v>187426</v>
      </c>
      <c r="H1404" s="100">
        <v>3749</v>
      </c>
      <c r="I1404" s="100"/>
      <c r="J1404" s="101" t="s">
        <v>1705</v>
      </c>
    </row>
    <row r="1405" spans="1:10" x14ac:dyDescent="0.3">
      <c r="A1405" s="96" t="s">
        <v>1254</v>
      </c>
      <c r="B1405" s="89" t="s">
        <v>87</v>
      </c>
      <c r="C1405" s="97" t="s">
        <v>88</v>
      </c>
      <c r="D1405" s="98" t="s">
        <v>89</v>
      </c>
      <c r="E1405" s="98" t="s">
        <v>90</v>
      </c>
      <c r="F1405" s="99">
        <v>0.5</v>
      </c>
      <c r="G1405" s="100">
        <v>3623</v>
      </c>
      <c r="H1405" s="100">
        <v>1812</v>
      </c>
      <c r="I1405" s="100"/>
      <c r="J1405" s="101" t="s">
        <v>1691</v>
      </c>
    </row>
    <row r="1406" spans="1:10" x14ac:dyDescent="0.3">
      <c r="A1406" s="96" t="s">
        <v>1254</v>
      </c>
      <c r="B1406" s="89" t="s">
        <v>91</v>
      </c>
      <c r="C1406" s="97" t="s">
        <v>92</v>
      </c>
      <c r="D1406" s="98" t="s">
        <v>80</v>
      </c>
      <c r="E1406" s="98" t="s">
        <v>90</v>
      </c>
      <c r="F1406" s="99">
        <v>1</v>
      </c>
      <c r="G1406" s="100">
        <v>1897</v>
      </c>
      <c r="H1406" s="100">
        <v>1897</v>
      </c>
      <c r="I1406" s="100"/>
      <c r="J1406" s="101" t="s">
        <v>1692</v>
      </c>
    </row>
    <row r="1407" spans="1:10" ht="26.4" x14ac:dyDescent="0.3">
      <c r="A1407" s="96" t="s">
        <v>1254</v>
      </c>
      <c r="B1407" s="89" t="s">
        <v>1256</v>
      </c>
      <c r="C1407" s="97" t="s">
        <v>1257</v>
      </c>
      <c r="D1407" s="98" t="s">
        <v>80</v>
      </c>
      <c r="E1407" s="98" t="s">
        <v>90</v>
      </c>
      <c r="F1407" s="99">
        <v>1</v>
      </c>
      <c r="G1407" s="100">
        <v>474745</v>
      </c>
      <c r="H1407" s="100">
        <v>474745</v>
      </c>
      <c r="I1407" s="100"/>
      <c r="J1407" s="101" t="s">
        <v>2083</v>
      </c>
    </row>
    <row r="1408" spans="1:10" ht="92.4" x14ac:dyDescent="0.3">
      <c r="A1408" s="90" t="s">
        <v>1258</v>
      </c>
      <c r="B1408" s="91" t="s">
        <v>74</v>
      </c>
      <c r="C1408" s="92" t="s">
        <v>1259</v>
      </c>
      <c r="D1408" s="93" t="s">
        <v>131</v>
      </c>
      <c r="E1408" s="93" t="s">
        <v>132</v>
      </c>
      <c r="F1408" s="94"/>
      <c r="G1408" s="95"/>
      <c r="H1408" s="95"/>
      <c r="I1408" s="95">
        <v>142239</v>
      </c>
      <c r="J1408" s="89"/>
    </row>
    <row r="1409" spans="1:10" x14ac:dyDescent="0.3">
      <c r="A1409" s="96" t="s">
        <v>1258</v>
      </c>
      <c r="B1409" s="89" t="s">
        <v>150</v>
      </c>
      <c r="C1409" s="97" t="s">
        <v>151</v>
      </c>
      <c r="D1409" s="98" t="s">
        <v>99</v>
      </c>
      <c r="E1409" s="98" t="s">
        <v>100</v>
      </c>
      <c r="F1409" s="99">
        <v>2.0729999999999998E-2</v>
      </c>
      <c r="G1409" s="100">
        <v>187426</v>
      </c>
      <c r="H1409" s="100">
        <v>3885</v>
      </c>
      <c r="I1409" s="100"/>
      <c r="J1409" s="101" t="s">
        <v>1705</v>
      </c>
    </row>
    <row r="1410" spans="1:10" ht="26.4" x14ac:dyDescent="0.3">
      <c r="A1410" s="96" t="s">
        <v>1258</v>
      </c>
      <c r="B1410" s="89" t="s">
        <v>1260</v>
      </c>
      <c r="C1410" s="97" t="s">
        <v>1261</v>
      </c>
      <c r="D1410" s="98" t="s">
        <v>80</v>
      </c>
      <c r="E1410" s="98" t="s">
        <v>132</v>
      </c>
      <c r="F1410" s="99">
        <v>1</v>
      </c>
      <c r="G1410" s="100">
        <v>138354</v>
      </c>
      <c r="H1410" s="100">
        <v>138354</v>
      </c>
      <c r="I1410" s="100"/>
      <c r="J1410" s="101" t="s">
        <v>2084</v>
      </c>
    </row>
    <row r="1411" spans="1:10" ht="26.4" x14ac:dyDescent="0.3">
      <c r="A1411" s="90" t="s">
        <v>1262</v>
      </c>
      <c r="B1411" s="91" t="s">
        <v>74</v>
      </c>
      <c r="C1411" s="92" t="s">
        <v>1263</v>
      </c>
      <c r="D1411" s="93" t="s">
        <v>131</v>
      </c>
      <c r="E1411" s="93" t="s">
        <v>93</v>
      </c>
      <c r="F1411" s="94"/>
      <c r="G1411" s="95"/>
      <c r="H1411" s="95"/>
      <c r="I1411" s="95">
        <v>222463</v>
      </c>
      <c r="J1411" s="89"/>
    </row>
    <row r="1412" spans="1:10" x14ac:dyDescent="0.3">
      <c r="A1412" s="96" t="s">
        <v>1262</v>
      </c>
      <c r="B1412" s="89" t="s">
        <v>83</v>
      </c>
      <c r="C1412" s="97" t="s">
        <v>84</v>
      </c>
      <c r="D1412" s="98" t="s">
        <v>85</v>
      </c>
      <c r="E1412" s="98" t="s">
        <v>86</v>
      </c>
      <c r="F1412" s="99">
        <v>1</v>
      </c>
      <c r="G1412" s="100">
        <v>37863</v>
      </c>
      <c r="H1412" s="100">
        <v>37863</v>
      </c>
      <c r="I1412" s="100"/>
      <c r="J1412" s="101" t="s">
        <v>1687</v>
      </c>
    </row>
    <row r="1413" spans="1:10" x14ac:dyDescent="0.3">
      <c r="A1413" s="96" t="s">
        <v>1262</v>
      </c>
      <c r="B1413" s="89" t="s">
        <v>94</v>
      </c>
      <c r="C1413" s="97" t="s">
        <v>95</v>
      </c>
      <c r="D1413" s="98" t="s">
        <v>80</v>
      </c>
      <c r="E1413" s="98" t="s">
        <v>93</v>
      </c>
      <c r="F1413" s="99">
        <v>1.3</v>
      </c>
      <c r="G1413" s="100">
        <v>142000</v>
      </c>
      <c r="H1413" s="100">
        <v>184600</v>
      </c>
      <c r="I1413" s="100"/>
      <c r="J1413" s="101" t="s">
        <v>2085</v>
      </c>
    </row>
    <row r="1414" spans="1:10" ht="26.4" x14ac:dyDescent="0.3">
      <c r="A1414" s="90" t="s">
        <v>1264</v>
      </c>
      <c r="B1414" s="91" t="s">
        <v>74</v>
      </c>
      <c r="C1414" s="92" t="s">
        <v>1265</v>
      </c>
      <c r="D1414" s="93" t="s">
        <v>131</v>
      </c>
      <c r="E1414" s="93" t="s">
        <v>90</v>
      </c>
      <c r="F1414" s="94"/>
      <c r="G1414" s="95"/>
      <c r="H1414" s="95"/>
      <c r="I1414" s="95">
        <v>435446</v>
      </c>
      <c r="J1414" s="89"/>
    </row>
    <row r="1415" spans="1:10" ht="26.4" x14ac:dyDescent="0.3">
      <c r="A1415" s="96" t="s">
        <v>1264</v>
      </c>
      <c r="B1415" s="89" t="s">
        <v>1266</v>
      </c>
      <c r="C1415" s="97" t="s">
        <v>1265</v>
      </c>
      <c r="D1415" s="98" t="s">
        <v>80</v>
      </c>
      <c r="E1415" s="98" t="s">
        <v>90</v>
      </c>
      <c r="F1415" s="99">
        <v>1</v>
      </c>
      <c r="G1415" s="100">
        <v>435446</v>
      </c>
      <c r="H1415" s="100">
        <v>435446</v>
      </c>
      <c r="I1415" s="100"/>
      <c r="J1415" s="101" t="s">
        <v>2086</v>
      </c>
    </row>
    <row r="1416" spans="1:10" ht="39.6" x14ac:dyDescent="0.3">
      <c r="A1416" s="90" t="s">
        <v>1267</v>
      </c>
      <c r="B1416" s="91" t="s">
        <v>74</v>
      </c>
      <c r="C1416" s="92" t="s">
        <v>1268</v>
      </c>
      <c r="D1416" s="93" t="s">
        <v>131</v>
      </c>
      <c r="E1416" s="93" t="s">
        <v>132</v>
      </c>
      <c r="F1416" s="94"/>
      <c r="G1416" s="95"/>
      <c r="H1416" s="95"/>
      <c r="I1416" s="95">
        <v>11098</v>
      </c>
      <c r="J1416" s="89"/>
    </row>
    <row r="1417" spans="1:10" x14ac:dyDescent="0.3">
      <c r="A1417" s="96" t="s">
        <v>1267</v>
      </c>
      <c r="B1417" s="89" t="s">
        <v>127</v>
      </c>
      <c r="C1417" s="97" t="s">
        <v>128</v>
      </c>
      <c r="D1417" s="98" t="s">
        <v>85</v>
      </c>
      <c r="E1417" s="98" t="s">
        <v>86</v>
      </c>
      <c r="F1417" s="99">
        <v>0.08</v>
      </c>
      <c r="G1417" s="100">
        <v>52425</v>
      </c>
      <c r="H1417" s="100">
        <v>4194</v>
      </c>
      <c r="I1417" s="100"/>
      <c r="J1417" s="101" t="s">
        <v>1770</v>
      </c>
    </row>
    <row r="1418" spans="1:10" x14ac:dyDescent="0.3">
      <c r="A1418" s="96" t="s">
        <v>1267</v>
      </c>
      <c r="B1418" s="89" t="s">
        <v>150</v>
      </c>
      <c r="C1418" s="97" t="s">
        <v>151</v>
      </c>
      <c r="D1418" s="98" t="s">
        <v>99</v>
      </c>
      <c r="E1418" s="98" t="s">
        <v>100</v>
      </c>
      <c r="F1418" s="99">
        <v>5.9999999999999995E-4</v>
      </c>
      <c r="G1418" s="100">
        <v>187426</v>
      </c>
      <c r="H1418" s="100">
        <v>112</v>
      </c>
      <c r="I1418" s="100"/>
      <c r="J1418" s="101" t="s">
        <v>1705</v>
      </c>
    </row>
    <row r="1419" spans="1:10" x14ac:dyDescent="0.3">
      <c r="A1419" s="96" t="s">
        <v>1267</v>
      </c>
      <c r="B1419" s="89" t="s">
        <v>91</v>
      </c>
      <c r="C1419" s="97" t="s">
        <v>92</v>
      </c>
      <c r="D1419" s="98" t="s">
        <v>80</v>
      </c>
      <c r="E1419" s="98" t="s">
        <v>90</v>
      </c>
      <c r="F1419" s="99">
        <v>5.2999999999999999E-2</v>
      </c>
      <c r="G1419" s="100">
        <v>1897</v>
      </c>
      <c r="H1419" s="100">
        <v>101</v>
      </c>
      <c r="I1419" s="100"/>
      <c r="J1419" s="101" t="s">
        <v>1692</v>
      </c>
    </row>
    <row r="1420" spans="1:10" x14ac:dyDescent="0.3">
      <c r="A1420" s="96" t="s">
        <v>1267</v>
      </c>
      <c r="B1420" s="89" t="s">
        <v>81</v>
      </c>
      <c r="C1420" s="97" t="s">
        <v>82</v>
      </c>
      <c r="D1420" s="98" t="s">
        <v>80</v>
      </c>
      <c r="E1420" s="98" t="s">
        <v>77</v>
      </c>
      <c r="F1420" s="99">
        <v>3.1E-2</v>
      </c>
      <c r="G1420" s="100">
        <v>6176</v>
      </c>
      <c r="H1420" s="100">
        <v>191</v>
      </c>
      <c r="I1420" s="100"/>
      <c r="J1420" s="101" t="s">
        <v>1771</v>
      </c>
    </row>
    <row r="1421" spans="1:10" x14ac:dyDescent="0.3">
      <c r="A1421" s="96" t="s">
        <v>1267</v>
      </c>
      <c r="B1421" s="89" t="s">
        <v>129</v>
      </c>
      <c r="C1421" s="97" t="s">
        <v>130</v>
      </c>
      <c r="D1421" s="98" t="s">
        <v>80</v>
      </c>
      <c r="E1421" s="98" t="s">
        <v>77</v>
      </c>
      <c r="F1421" s="99">
        <v>1.25</v>
      </c>
      <c r="G1421" s="100">
        <v>5200</v>
      </c>
      <c r="H1421" s="100">
        <v>6500</v>
      </c>
      <c r="I1421" s="100"/>
      <c r="J1421" s="101" t="s">
        <v>1772</v>
      </c>
    </row>
    <row r="1422" spans="1:10" ht="52.8" x14ac:dyDescent="0.3">
      <c r="A1422" s="90" t="s">
        <v>1269</v>
      </c>
      <c r="B1422" s="91" t="s">
        <v>74</v>
      </c>
      <c r="C1422" s="92" t="s">
        <v>1270</v>
      </c>
      <c r="D1422" s="93" t="s">
        <v>131</v>
      </c>
      <c r="E1422" s="93" t="s">
        <v>132</v>
      </c>
      <c r="F1422" s="94"/>
      <c r="G1422" s="95"/>
      <c r="H1422" s="95"/>
      <c r="I1422" s="95">
        <v>11383</v>
      </c>
      <c r="J1422" s="89"/>
    </row>
    <row r="1423" spans="1:10" x14ac:dyDescent="0.3">
      <c r="A1423" s="96" t="s">
        <v>1269</v>
      </c>
      <c r="B1423" s="89" t="s">
        <v>127</v>
      </c>
      <c r="C1423" s="97" t="s">
        <v>128</v>
      </c>
      <c r="D1423" s="98" t="s">
        <v>85</v>
      </c>
      <c r="E1423" s="98" t="s">
        <v>86</v>
      </c>
      <c r="F1423" s="99">
        <v>0.05</v>
      </c>
      <c r="G1423" s="100">
        <v>52425</v>
      </c>
      <c r="H1423" s="100">
        <v>2621</v>
      </c>
      <c r="I1423" s="100"/>
      <c r="J1423" s="101" t="s">
        <v>1770</v>
      </c>
    </row>
    <row r="1424" spans="1:10" x14ac:dyDescent="0.3">
      <c r="A1424" s="96" t="s">
        <v>1269</v>
      </c>
      <c r="B1424" s="89" t="s">
        <v>150</v>
      </c>
      <c r="C1424" s="97" t="s">
        <v>151</v>
      </c>
      <c r="D1424" s="98" t="s">
        <v>99</v>
      </c>
      <c r="E1424" s="98" t="s">
        <v>100</v>
      </c>
      <c r="F1424" s="99">
        <v>8.0000000000000004E-4</v>
      </c>
      <c r="G1424" s="100">
        <v>187426</v>
      </c>
      <c r="H1424" s="100">
        <v>150</v>
      </c>
      <c r="I1424" s="100"/>
      <c r="J1424" s="101" t="s">
        <v>1705</v>
      </c>
    </row>
    <row r="1425" spans="1:10" x14ac:dyDescent="0.3">
      <c r="A1425" s="96" t="s">
        <v>1269</v>
      </c>
      <c r="B1425" s="89" t="s">
        <v>91</v>
      </c>
      <c r="C1425" s="97" t="s">
        <v>92</v>
      </c>
      <c r="D1425" s="98" t="s">
        <v>80</v>
      </c>
      <c r="E1425" s="98" t="s">
        <v>90</v>
      </c>
      <c r="F1425" s="99">
        <v>5.2999999999999999E-2</v>
      </c>
      <c r="G1425" s="100">
        <v>1897</v>
      </c>
      <c r="H1425" s="100">
        <v>101</v>
      </c>
      <c r="I1425" s="100"/>
      <c r="J1425" s="101" t="s">
        <v>1692</v>
      </c>
    </row>
    <row r="1426" spans="1:10" x14ac:dyDescent="0.3">
      <c r="A1426" s="96" t="s">
        <v>1269</v>
      </c>
      <c r="B1426" s="89" t="s">
        <v>81</v>
      </c>
      <c r="C1426" s="97" t="s">
        <v>82</v>
      </c>
      <c r="D1426" s="98" t="s">
        <v>80</v>
      </c>
      <c r="E1426" s="98" t="s">
        <v>77</v>
      </c>
      <c r="F1426" s="99">
        <v>3.1E-2</v>
      </c>
      <c r="G1426" s="100">
        <v>6176</v>
      </c>
      <c r="H1426" s="100">
        <v>191</v>
      </c>
      <c r="I1426" s="100"/>
      <c r="J1426" s="101" t="s">
        <v>1771</v>
      </c>
    </row>
    <row r="1427" spans="1:10" x14ac:dyDescent="0.3">
      <c r="A1427" s="96" t="s">
        <v>1269</v>
      </c>
      <c r="B1427" s="89" t="s">
        <v>469</v>
      </c>
      <c r="C1427" s="97" t="s">
        <v>470</v>
      </c>
      <c r="D1427" s="98" t="s">
        <v>80</v>
      </c>
      <c r="E1427" s="98" t="s">
        <v>77</v>
      </c>
      <c r="F1427" s="99">
        <v>1.6</v>
      </c>
      <c r="G1427" s="100">
        <v>5200</v>
      </c>
      <c r="H1427" s="100">
        <v>8320</v>
      </c>
      <c r="I1427" s="100"/>
      <c r="J1427" s="101" t="s">
        <v>2087</v>
      </c>
    </row>
    <row r="1428" spans="1:10" ht="39.6" x14ac:dyDescent="0.3">
      <c r="A1428" s="90" t="s">
        <v>1271</v>
      </c>
      <c r="B1428" s="91" t="s">
        <v>74</v>
      </c>
      <c r="C1428" s="92" t="s">
        <v>1272</v>
      </c>
      <c r="D1428" s="93" t="s">
        <v>131</v>
      </c>
      <c r="E1428" s="93" t="s">
        <v>93</v>
      </c>
      <c r="F1428" s="94"/>
      <c r="G1428" s="95"/>
      <c r="H1428" s="95"/>
      <c r="I1428" s="95">
        <v>1498253</v>
      </c>
      <c r="J1428" s="89"/>
    </row>
    <row r="1429" spans="1:10" x14ac:dyDescent="0.3">
      <c r="A1429" s="96" t="s">
        <v>1271</v>
      </c>
      <c r="B1429" s="89" t="s">
        <v>110</v>
      </c>
      <c r="C1429" s="97" t="s">
        <v>111</v>
      </c>
      <c r="D1429" s="98" t="s">
        <v>76</v>
      </c>
      <c r="E1429" s="98" t="s">
        <v>93</v>
      </c>
      <c r="F1429" s="99">
        <v>1.05</v>
      </c>
      <c r="G1429" s="100">
        <v>682944</v>
      </c>
      <c r="H1429" s="100">
        <v>717091</v>
      </c>
      <c r="I1429" s="100"/>
      <c r="J1429" s="89"/>
    </row>
    <row r="1430" spans="1:10" x14ac:dyDescent="0.3">
      <c r="A1430" s="96" t="s">
        <v>1271</v>
      </c>
      <c r="B1430" s="89" t="s">
        <v>104</v>
      </c>
      <c r="C1430" s="97" t="s">
        <v>105</v>
      </c>
      <c r="D1430" s="98" t="s">
        <v>85</v>
      </c>
      <c r="E1430" s="98" t="s">
        <v>86</v>
      </c>
      <c r="F1430" s="99">
        <v>4.7</v>
      </c>
      <c r="G1430" s="100">
        <v>110673</v>
      </c>
      <c r="H1430" s="100">
        <v>520163</v>
      </c>
      <c r="I1430" s="100"/>
      <c r="J1430" s="101" t="s">
        <v>1715</v>
      </c>
    </row>
    <row r="1431" spans="1:10" x14ac:dyDescent="0.3">
      <c r="A1431" s="96" t="s">
        <v>1271</v>
      </c>
      <c r="B1431" s="89" t="s">
        <v>457</v>
      </c>
      <c r="C1431" s="97" t="s">
        <v>458</v>
      </c>
      <c r="D1431" s="98" t="s">
        <v>99</v>
      </c>
      <c r="E1431" s="98" t="s">
        <v>132</v>
      </c>
      <c r="F1431" s="99">
        <v>9</v>
      </c>
      <c r="G1431" s="100">
        <v>11074</v>
      </c>
      <c r="H1431" s="100">
        <v>99666</v>
      </c>
      <c r="I1431" s="100"/>
      <c r="J1431" s="101" t="s">
        <v>2088</v>
      </c>
    </row>
    <row r="1432" spans="1:10" x14ac:dyDescent="0.3">
      <c r="A1432" s="96" t="s">
        <v>1271</v>
      </c>
      <c r="B1432" s="89" t="s">
        <v>150</v>
      </c>
      <c r="C1432" s="97" t="s">
        <v>151</v>
      </c>
      <c r="D1432" s="98" t="s">
        <v>99</v>
      </c>
      <c r="E1432" s="98" t="s">
        <v>100</v>
      </c>
      <c r="F1432" s="99">
        <v>9.6299999999999997E-2</v>
      </c>
      <c r="G1432" s="100">
        <v>187426</v>
      </c>
      <c r="H1432" s="100">
        <v>18049</v>
      </c>
      <c r="I1432" s="100"/>
      <c r="J1432" s="101" t="s">
        <v>1705</v>
      </c>
    </row>
    <row r="1433" spans="1:10" x14ac:dyDescent="0.3">
      <c r="A1433" s="96" t="s">
        <v>1271</v>
      </c>
      <c r="B1433" s="89" t="s">
        <v>230</v>
      </c>
      <c r="C1433" s="97" t="s">
        <v>231</v>
      </c>
      <c r="D1433" s="98" t="s">
        <v>99</v>
      </c>
      <c r="E1433" s="98" t="s">
        <v>100</v>
      </c>
      <c r="F1433" s="99">
        <v>0.1</v>
      </c>
      <c r="G1433" s="100">
        <v>66212</v>
      </c>
      <c r="H1433" s="100">
        <v>6621</v>
      </c>
      <c r="I1433" s="100"/>
      <c r="J1433" s="101" t="s">
        <v>1711</v>
      </c>
    </row>
    <row r="1434" spans="1:10" x14ac:dyDescent="0.3">
      <c r="A1434" s="96" t="s">
        <v>1271</v>
      </c>
      <c r="B1434" s="89" t="s">
        <v>436</v>
      </c>
      <c r="C1434" s="97" t="s">
        <v>437</v>
      </c>
      <c r="D1434" s="98" t="s">
        <v>99</v>
      </c>
      <c r="E1434" s="98" t="s">
        <v>100</v>
      </c>
      <c r="F1434" s="99">
        <v>9</v>
      </c>
      <c r="G1434" s="100">
        <v>239</v>
      </c>
      <c r="H1434" s="100">
        <v>2151</v>
      </c>
      <c r="I1434" s="100"/>
      <c r="J1434" s="101" t="s">
        <v>1785</v>
      </c>
    </row>
    <row r="1435" spans="1:10" x14ac:dyDescent="0.3">
      <c r="A1435" s="96" t="s">
        <v>1271</v>
      </c>
      <c r="B1435" s="89" t="s">
        <v>87</v>
      </c>
      <c r="C1435" s="97" t="s">
        <v>88</v>
      </c>
      <c r="D1435" s="98" t="s">
        <v>89</v>
      </c>
      <c r="E1435" s="98" t="s">
        <v>90</v>
      </c>
      <c r="F1435" s="99">
        <v>1</v>
      </c>
      <c r="G1435" s="100">
        <v>3623</v>
      </c>
      <c r="H1435" s="100">
        <v>3623</v>
      </c>
      <c r="I1435" s="100"/>
      <c r="J1435" s="101" t="s">
        <v>1691</v>
      </c>
    </row>
    <row r="1436" spans="1:10" x14ac:dyDescent="0.3">
      <c r="A1436" s="96" t="s">
        <v>1271</v>
      </c>
      <c r="B1436" s="89" t="s">
        <v>91</v>
      </c>
      <c r="C1436" s="97" t="s">
        <v>92</v>
      </c>
      <c r="D1436" s="98" t="s">
        <v>80</v>
      </c>
      <c r="E1436" s="98" t="s">
        <v>90</v>
      </c>
      <c r="F1436" s="99">
        <v>14.3</v>
      </c>
      <c r="G1436" s="100">
        <v>1897</v>
      </c>
      <c r="H1436" s="100">
        <v>27127</v>
      </c>
      <c r="I1436" s="100"/>
      <c r="J1436" s="101" t="s">
        <v>1692</v>
      </c>
    </row>
    <row r="1437" spans="1:10" x14ac:dyDescent="0.3">
      <c r="A1437" s="96" t="s">
        <v>1271</v>
      </c>
      <c r="B1437" s="89" t="s">
        <v>81</v>
      </c>
      <c r="C1437" s="97" t="s">
        <v>82</v>
      </c>
      <c r="D1437" s="98" t="s">
        <v>80</v>
      </c>
      <c r="E1437" s="98" t="s">
        <v>77</v>
      </c>
      <c r="F1437" s="99">
        <v>0.5</v>
      </c>
      <c r="G1437" s="100">
        <v>6176</v>
      </c>
      <c r="H1437" s="100">
        <v>3088</v>
      </c>
      <c r="I1437" s="100"/>
      <c r="J1437" s="101" t="s">
        <v>1771</v>
      </c>
    </row>
    <row r="1438" spans="1:10" x14ac:dyDescent="0.3">
      <c r="A1438" s="96" t="s">
        <v>1271</v>
      </c>
      <c r="B1438" s="89" t="s">
        <v>135</v>
      </c>
      <c r="C1438" s="97" t="s">
        <v>136</v>
      </c>
      <c r="D1438" s="98" t="s">
        <v>80</v>
      </c>
      <c r="E1438" s="98" t="s">
        <v>137</v>
      </c>
      <c r="F1438" s="99">
        <v>2</v>
      </c>
      <c r="G1438" s="100">
        <v>5304</v>
      </c>
      <c r="H1438" s="100">
        <v>10608</v>
      </c>
      <c r="I1438" s="100"/>
      <c r="J1438" s="101" t="s">
        <v>1693</v>
      </c>
    </row>
    <row r="1439" spans="1:10" x14ac:dyDescent="0.3">
      <c r="A1439" s="96" t="s">
        <v>1271</v>
      </c>
      <c r="B1439" s="89" t="s">
        <v>424</v>
      </c>
      <c r="C1439" s="97" t="s">
        <v>425</v>
      </c>
      <c r="D1439" s="98" t="s">
        <v>80</v>
      </c>
      <c r="E1439" s="98" t="s">
        <v>77</v>
      </c>
      <c r="F1439" s="99">
        <v>1.8</v>
      </c>
      <c r="G1439" s="100">
        <v>12480</v>
      </c>
      <c r="H1439" s="100">
        <v>22464</v>
      </c>
      <c r="I1439" s="100"/>
      <c r="J1439" s="101" t="s">
        <v>1777</v>
      </c>
    </row>
    <row r="1440" spans="1:10" x14ac:dyDescent="0.3">
      <c r="A1440" s="96" t="s">
        <v>1271</v>
      </c>
      <c r="B1440" s="89" t="s">
        <v>426</v>
      </c>
      <c r="C1440" s="97" t="s">
        <v>427</v>
      </c>
      <c r="D1440" s="98" t="s">
        <v>80</v>
      </c>
      <c r="E1440" s="98" t="s">
        <v>77</v>
      </c>
      <c r="F1440" s="99">
        <v>0.67</v>
      </c>
      <c r="G1440" s="100">
        <v>19807</v>
      </c>
      <c r="H1440" s="100">
        <v>13271</v>
      </c>
      <c r="I1440" s="100"/>
      <c r="J1440" s="101" t="s">
        <v>1789</v>
      </c>
    </row>
    <row r="1441" spans="1:10" x14ac:dyDescent="0.3">
      <c r="A1441" s="96" t="s">
        <v>1271</v>
      </c>
      <c r="B1441" s="89" t="s">
        <v>428</v>
      </c>
      <c r="C1441" s="97" t="s">
        <v>429</v>
      </c>
      <c r="D1441" s="98" t="s">
        <v>80</v>
      </c>
      <c r="E1441" s="98" t="s">
        <v>140</v>
      </c>
      <c r="F1441" s="99">
        <v>1.67</v>
      </c>
      <c r="G1441" s="100">
        <v>7581</v>
      </c>
      <c r="H1441" s="100">
        <v>12660</v>
      </c>
      <c r="I1441" s="100"/>
      <c r="J1441" s="101" t="s">
        <v>1790</v>
      </c>
    </row>
    <row r="1442" spans="1:10" x14ac:dyDescent="0.3">
      <c r="A1442" s="96" t="s">
        <v>1271</v>
      </c>
      <c r="B1442" s="89" t="s">
        <v>501</v>
      </c>
      <c r="C1442" s="97" t="s">
        <v>502</v>
      </c>
      <c r="D1442" s="98" t="s">
        <v>80</v>
      </c>
      <c r="E1442" s="98" t="s">
        <v>90</v>
      </c>
      <c r="F1442" s="99">
        <v>1</v>
      </c>
      <c r="G1442" s="100">
        <v>35039</v>
      </c>
      <c r="H1442" s="100">
        <v>35039</v>
      </c>
      <c r="I1442" s="100"/>
      <c r="J1442" s="101" t="s">
        <v>1968</v>
      </c>
    </row>
    <row r="1443" spans="1:10" x14ac:dyDescent="0.3">
      <c r="A1443" s="96" t="s">
        <v>1271</v>
      </c>
      <c r="B1443" s="89" t="s">
        <v>375</v>
      </c>
      <c r="C1443" s="97" t="s">
        <v>376</v>
      </c>
      <c r="D1443" s="98" t="s">
        <v>80</v>
      </c>
      <c r="E1443" s="98" t="s">
        <v>90</v>
      </c>
      <c r="F1443" s="99">
        <v>1</v>
      </c>
      <c r="G1443" s="100">
        <v>6632</v>
      </c>
      <c r="H1443" s="100">
        <v>6632</v>
      </c>
      <c r="I1443" s="100"/>
      <c r="J1443" s="101" t="s">
        <v>2089</v>
      </c>
    </row>
    <row r="1444" spans="1:10" ht="26.4" x14ac:dyDescent="0.3">
      <c r="A1444" s="90" t="s">
        <v>1273</v>
      </c>
      <c r="B1444" s="91" t="s">
        <v>74</v>
      </c>
      <c r="C1444" s="92" t="s">
        <v>1274</v>
      </c>
      <c r="D1444" s="93" t="s">
        <v>131</v>
      </c>
      <c r="E1444" s="93" t="s">
        <v>93</v>
      </c>
      <c r="F1444" s="94"/>
      <c r="G1444" s="95"/>
      <c r="H1444" s="95"/>
      <c r="I1444" s="95">
        <v>1495422</v>
      </c>
      <c r="J1444" s="89"/>
    </row>
    <row r="1445" spans="1:10" x14ac:dyDescent="0.3">
      <c r="A1445" s="96" t="s">
        <v>1273</v>
      </c>
      <c r="B1445" s="89" t="s">
        <v>108</v>
      </c>
      <c r="C1445" s="97" t="s">
        <v>109</v>
      </c>
      <c r="D1445" s="98" t="s">
        <v>76</v>
      </c>
      <c r="E1445" s="98" t="s">
        <v>93</v>
      </c>
      <c r="F1445" s="99">
        <v>1.05</v>
      </c>
      <c r="G1445" s="100">
        <v>597780</v>
      </c>
      <c r="H1445" s="100">
        <v>627669</v>
      </c>
      <c r="I1445" s="100"/>
      <c r="J1445" s="89"/>
    </row>
    <row r="1446" spans="1:10" x14ac:dyDescent="0.3">
      <c r="A1446" s="96" t="s">
        <v>1273</v>
      </c>
      <c r="B1446" s="89" t="s">
        <v>104</v>
      </c>
      <c r="C1446" s="97" t="s">
        <v>105</v>
      </c>
      <c r="D1446" s="98" t="s">
        <v>85</v>
      </c>
      <c r="E1446" s="98" t="s">
        <v>86</v>
      </c>
      <c r="F1446" s="99">
        <v>4.5999999999999996</v>
      </c>
      <c r="G1446" s="100">
        <v>110673</v>
      </c>
      <c r="H1446" s="100">
        <v>509096</v>
      </c>
      <c r="I1446" s="100"/>
      <c r="J1446" s="101" t="s">
        <v>1715</v>
      </c>
    </row>
    <row r="1447" spans="1:10" ht="26.4" x14ac:dyDescent="0.3">
      <c r="A1447" s="96" t="s">
        <v>1273</v>
      </c>
      <c r="B1447" s="89" t="s">
        <v>330</v>
      </c>
      <c r="C1447" s="97" t="s">
        <v>331</v>
      </c>
      <c r="D1447" s="98" t="s">
        <v>99</v>
      </c>
      <c r="E1447" s="98" t="s">
        <v>332</v>
      </c>
      <c r="F1447" s="99">
        <v>3</v>
      </c>
      <c r="G1447" s="100">
        <v>17302</v>
      </c>
      <c r="H1447" s="100">
        <v>51906</v>
      </c>
      <c r="I1447" s="100"/>
      <c r="J1447" s="101" t="s">
        <v>1742</v>
      </c>
    </row>
    <row r="1448" spans="1:10" x14ac:dyDescent="0.3">
      <c r="A1448" s="96" t="s">
        <v>1273</v>
      </c>
      <c r="B1448" s="89" t="s">
        <v>434</v>
      </c>
      <c r="C1448" s="97" t="s">
        <v>435</v>
      </c>
      <c r="D1448" s="98" t="s">
        <v>99</v>
      </c>
      <c r="E1448" s="98" t="s">
        <v>90</v>
      </c>
      <c r="F1448" s="99">
        <v>6</v>
      </c>
      <c r="G1448" s="100">
        <v>18687</v>
      </c>
      <c r="H1448" s="100">
        <v>112122</v>
      </c>
      <c r="I1448" s="100"/>
      <c r="J1448" s="101" t="s">
        <v>2090</v>
      </c>
    </row>
    <row r="1449" spans="1:10" x14ac:dyDescent="0.3">
      <c r="A1449" s="96" t="s">
        <v>1273</v>
      </c>
      <c r="B1449" s="89" t="s">
        <v>150</v>
      </c>
      <c r="C1449" s="97" t="s">
        <v>151</v>
      </c>
      <c r="D1449" s="98" t="s">
        <v>99</v>
      </c>
      <c r="E1449" s="98" t="s">
        <v>100</v>
      </c>
      <c r="F1449" s="99">
        <v>9.0800000000000006E-2</v>
      </c>
      <c r="G1449" s="100">
        <v>187426</v>
      </c>
      <c r="H1449" s="100">
        <v>17018</v>
      </c>
      <c r="I1449" s="100"/>
      <c r="J1449" s="101" t="s">
        <v>1705</v>
      </c>
    </row>
    <row r="1450" spans="1:10" x14ac:dyDescent="0.3">
      <c r="A1450" s="96" t="s">
        <v>1273</v>
      </c>
      <c r="B1450" s="89" t="s">
        <v>230</v>
      </c>
      <c r="C1450" s="97" t="s">
        <v>231</v>
      </c>
      <c r="D1450" s="98" t="s">
        <v>99</v>
      </c>
      <c r="E1450" s="98" t="s">
        <v>100</v>
      </c>
      <c r="F1450" s="99">
        <v>7.0000000000000007E-2</v>
      </c>
      <c r="G1450" s="100">
        <v>66212</v>
      </c>
      <c r="H1450" s="100">
        <v>4635</v>
      </c>
      <c r="I1450" s="100"/>
      <c r="J1450" s="101" t="s">
        <v>1711</v>
      </c>
    </row>
    <row r="1451" spans="1:10" x14ac:dyDescent="0.3">
      <c r="A1451" s="96" t="s">
        <v>1273</v>
      </c>
      <c r="B1451" s="89" t="s">
        <v>422</v>
      </c>
      <c r="C1451" s="97" t="s">
        <v>423</v>
      </c>
      <c r="D1451" s="98" t="s">
        <v>99</v>
      </c>
      <c r="E1451" s="98" t="s">
        <v>100</v>
      </c>
      <c r="F1451" s="99">
        <v>1</v>
      </c>
      <c r="G1451" s="100">
        <v>90480</v>
      </c>
      <c r="H1451" s="100">
        <v>90480</v>
      </c>
      <c r="I1451" s="100"/>
      <c r="J1451" s="101" t="s">
        <v>1784</v>
      </c>
    </row>
    <row r="1452" spans="1:10" x14ac:dyDescent="0.3">
      <c r="A1452" s="96" t="s">
        <v>1273</v>
      </c>
      <c r="B1452" s="89" t="s">
        <v>87</v>
      </c>
      <c r="C1452" s="97" t="s">
        <v>88</v>
      </c>
      <c r="D1452" s="98" t="s">
        <v>89</v>
      </c>
      <c r="E1452" s="98" t="s">
        <v>90</v>
      </c>
      <c r="F1452" s="99">
        <v>4.5999999999999996</v>
      </c>
      <c r="G1452" s="100">
        <v>3623</v>
      </c>
      <c r="H1452" s="100">
        <v>16666</v>
      </c>
      <c r="I1452" s="100"/>
      <c r="J1452" s="101" t="s">
        <v>1691</v>
      </c>
    </row>
    <row r="1453" spans="1:10" x14ac:dyDescent="0.3">
      <c r="A1453" s="96" t="s">
        <v>1273</v>
      </c>
      <c r="B1453" s="89" t="s">
        <v>91</v>
      </c>
      <c r="C1453" s="97" t="s">
        <v>92</v>
      </c>
      <c r="D1453" s="98" t="s">
        <v>80</v>
      </c>
      <c r="E1453" s="98" t="s">
        <v>90</v>
      </c>
      <c r="F1453" s="99">
        <v>12</v>
      </c>
      <c r="G1453" s="100">
        <v>1897</v>
      </c>
      <c r="H1453" s="100">
        <v>22764</v>
      </c>
      <c r="I1453" s="100"/>
      <c r="J1453" s="101" t="s">
        <v>1692</v>
      </c>
    </row>
    <row r="1454" spans="1:10" x14ac:dyDescent="0.3">
      <c r="A1454" s="96" t="s">
        <v>1273</v>
      </c>
      <c r="B1454" s="89" t="s">
        <v>81</v>
      </c>
      <c r="C1454" s="97" t="s">
        <v>82</v>
      </c>
      <c r="D1454" s="98" t="s">
        <v>80</v>
      </c>
      <c r="E1454" s="98" t="s">
        <v>77</v>
      </c>
      <c r="F1454" s="99">
        <v>0.5</v>
      </c>
      <c r="G1454" s="100">
        <v>6176</v>
      </c>
      <c r="H1454" s="100">
        <v>3088</v>
      </c>
      <c r="I1454" s="100"/>
      <c r="J1454" s="101" t="s">
        <v>1771</v>
      </c>
    </row>
    <row r="1455" spans="1:10" x14ac:dyDescent="0.3">
      <c r="A1455" s="96" t="s">
        <v>1273</v>
      </c>
      <c r="B1455" s="89" t="s">
        <v>135</v>
      </c>
      <c r="C1455" s="97" t="s">
        <v>136</v>
      </c>
      <c r="D1455" s="98" t="s">
        <v>80</v>
      </c>
      <c r="E1455" s="98" t="s">
        <v>137</v>
      </c>
      <c r="F1455" s="99">
        <v>0.8</v>
      </c>
      <c r="G1455" s="100">
        <v>5304</v>
      </c>
      <c r="H1455" s="100">
        <v>4243</v>
      </c>
      <c r="I1455" s="100"/>
      <c r="J1455" s="101" t="s">
        <v>1693</v>
      </c>
    </row>
    <row r="1456" spans="1:10" x14ac:dyDescent="0.3">
      <c r="A1456" s="96" t="s">
        <v>1273</v>
      </c>
      <c r="B1456" s="89" t="s">
        <v>424</v>
      </c>
      <c r="C1456" s="97" t="s">
        <v>425</v>
      </c>
      <c r="D1456" s="98" t="s">
        <v>80</v>
      </c>
      <c r="E1456" s="98" t="s">
        <v>77</v>
      </c>
      <c r="F1456" s="99">
        <v>1.8</v>
      </c>
      <c r="G1456" s="100">
        <v>12480</v>
      </c>
      <c r="H1456" s="100">
        <v>22464</v>
      </c>
      <c r="I1456" s="100"/>
      <c r="J1456" s="101" t="s">
        <v>1777</v>
      </c>
    </row>
    <row r="1457" spans="1:10" x14ac:dyDescent="0.3">
      <c r="A1457" s="96" t="s">
        <v>1273</v>
      </c>
      <c r="B1457" s="89" t="s">
        <v>426</v>
      </c>
      <c r="C1457" s="97" t="s">
        <v>427</v>
      </c>
      <c r="D1457" s="98" t="s">
        <v>80</v>
      </c>
      <c r="E1457" s="98" t="s">
        <v>77</v>
      </c>
      <c r="F1457" s="99">
        <v>0.67</v>
      </c>
      <c r="G1457" s="100">
        <v>19807</v>
      </c>
      <c r="H1457" s="100">
        <v>13271</v>
      </c>
      <c r="I1457" s="100"/>
      <c r="J1457" s="101" t="s">
        <v>1789</v>
      </c>
    </row>
    <row r="1458" spans="1:10" ht="26.4" x14ac:dyDescent="0.3">
      <c r="A1458" s="90" t="s">
        <v>1275</v>
      </c>
      <c r="B1458" s="91" t="s">
        <v>74</v>
      </c>
      <c r="C1458" s="92" t="s">
        <v>1276</v>
      </c>
      <c r="D1458" s="93" t="s">
        <v>131</v>
      </c>
      <c r="E1458" s="93" t="s">
        <v>93</v>
      </c>
      <c r="F1458" s="94"/>
      <c r="G1458" s="95"/>
      <c r="H1458" s="95"/>
      <c r="I1458" s="95">
        <v>120054</v>
      </c>
      <c r="J1458" s="89"/>
    </row>
    <row r="1459" spans="1:10" x14ac:dyDescent="0.3">
      <c r="A1459" s="96" t="s">
        <v>1275</v>
      </c>
      <c r="B1459" s="89" t="s">
        <v>127</v>
      </c>
      <c r="C1459" s="97" t="s">
        <v>128</v>
      </c>
      <c r="D1459" s="98" t="s">
        <v>85</v>
      </c>
      <c r="E1459" s="98" t="s">
        <v>86</v>
      </c>
      <c r="F1459" s="99">
        <v>0.4</v>
      </c>
      <c r="G1459" s="100">
        <v>52425</v>
      </c>
      <c r="H1459" s="100">
        <v>20970</v>
      </c>
      <c r="I1459" s="100"/>
      <c r="J1459" s="101" t="s">
        <v>1770</v>
      </c>
    </row>
    <row r="1460" spans="1:10" x14ac:dyDescent="0.3">
      <c r="A1460" s="96" t="s">
        <v>1275</v>
      </c>
      <c r="B1460" s="89" t="s">
        <v>87</v>
      </c>
      <c r="C1460" s="97" t="s">
        <v>88</v>
      </c>
      <c r="D1460" s="98" t="s">
        <v>89</v>
      </c>
      <c r="E1460" s="98" t="s">
        <v>90</v>
      </c>
      <c r="F1460" s="99">
        <v>0.5</v>
      </c>
      <c r="G1460" s="100">
        <v>3623</v>
      </c>
      <c r="H1460" s="100">
        <v>1812</v>
      </c>
      <c r="I1460" s="100"/>
      <c r="J1460" s="101" t="s">
        <v>1691</v>
      </c>
    </row>
    <row r="1461" spans="1:10" x14ac:dyDescent="0.3">
      <c r="A1461" s="96" t="s">
        <v>1275</v>
      </c>
      <c r="B1461" s="89" t="s">
        <v>1277</v>
      </c>
      <c r="C1461" s="97" t="s">
        <v>1278</v>
      </c>
      <c r="D1461" s="98" t="s">
        <v>80</v>
      </c>
      <c r="E1461" s="98" t="s">
        <v>93</v>
      </c>
      <c r="F1461" s="99">
        <v>1.21</v>
      </c>
      <c r="G1461" s="100">
        <v>80390</v>
      </c>
      <c r="H1461" s="100">
        <v>97272</v>
      </c>
      <c r="I1461" s="100"/>
      <c r="J1461" s="101" t="s">
        <v>2091</v>
      </c>
    </row>
    <row r="1462" spans="1:10" ht="79.2" x14ac:dyDescent="0.3">
      <c r="A1462" s="90" t="s">
        <v>1279</v>
      </c>
      <c r="B1462" s="91" t="s">
        <v>74</v>
      </c>
      <c r="C1462" s="92" t="s">
        <v>1280</v>
      </c>
      <c r="D1462" s="93" t="s">
        <v>131</v>
      </c>
      <c r="E1462" s="93" t="s">
        <v>132</v>
      </c>
      <c r="F1462" s="94"/>
      <c r="G1462" s="95"/>
      <c r="H1462" s="95"/>
      <c r="I1462" s="95">
        <v>1013072</v>
      </c>
      <c r="J1462" s="89"/>
    </row>
    <row r="1463" spans="1:10" x14ac:dyDescent="0.3">
      <c r="A1463" s="96" t="s">
        <v>1279</v>
      </c>
      <c r="B1463" s="89" t="s">
        <v>483</v>
      </c>
      <c r="C1463" s="97" t="s">
        <v>484</v>
      </c>
      <c r="D1463" s="98" t="s">
        <v>85</v>
      </c>
      <c r="E1463" s="98" t="s">
        <v>86</v>
      </c>
      <c r="F1463" s="99">
        <v>1.1000000000000001</v>
      </c>
      <c r="G1463" s="100">
        <v>57752</v>
      </c>
      <c r="H1463" s="100">
        <v>63527</v>
      </c>
      <c r="I1463" s="100"/>
      <c r="J1463" s="101" t="s">
        <v>1967</v>
      </c>
    </row>
    <row r="1464" spans="1:10" x14ac:dyDescent="0.3">
      <c r="A1464" s="96" t="s">
        <v>1279</v>
      </c>
      <c r="B1464" s="89" t="s">
        <v>150</v>
      </c>
      <c r="C1464" s="97" t="s">
        <v>151</v>
      </c>
      <c r="D1464" s="98" t="s">
        <v>99</v>
      </c>
      <c r="E1464" s="98" t="s">
        <v>100</v>
      </c>
      <c r="F1464" s="99">
        <v>1.0800000000000001E-2</v>
      </c>
      <c r="G1464" s="100">
        <v>187426</v>
      </c>
      <c r="H1464" s="100">
        <v>2024</v>
      </c>
      <c r="I1464" s="100"/>
      <c r="J1464" s="101" t="s">
        <v>1705</v>
      </c>
    </row>
    <row r="1465" spans="1:10" x14ac:dyDescent="0.3">
      <c r="A1465" s="96" t="s">
        <v>1279</v>
      </c>
      <c r="B1465" s="89" t="s">
        <v>438</v>
      </c>
      <c r="C1465" s="97" t="s">
        <v>439</v>
      </c>
      <c r="D1465" s="98" t="s">
        <v>99</v>
      </c>
      <c r="E1465" s="98" t="s">
        <v>86</v>
      </c>
      <c r="F1465" s="99">
        <v>0.01</v>
      </c>
      <c r="G1465" s="100">
        <v>46854</v>
      </c>
      <c r="H1465" s="100">
        <v>469</v>
      </c>
      <c r="I1465" s="100"/>
      <c r="J1465" s="101" t="s">
        <v>1783</v>
      </c>
    </row>
    <row r="1466" spans="1:10" x14ac:dyDescent="0.3">
      <c r="A1466" s="96" t="s">
        <v>1279</v>
      </c>
      <c r="B1466" s="89" t="s">
        <v>87</v>
      </c>
      <c r="C1466" s="97" t="s">
        <v>88</v>
      </c>
      <c r="D1466" s="98" t="s">
        <v>89</v>
      </c>
      <c r="E1466" s="98" t="s">
        <v>90</v>
      </c>
      <c r="F1466" s="99">
        <v>0.18</v>
      </c>
      <c r="G1466" s="100">
        <v>3623</v>
      </c>
      <c r="H1466" s="100">
        <v>652</v>
      </c>
      <c r="I1466" s="100"/>
      <c r="J1466" s="101" t="s">
        <v>1691</v>
      </c>
    </row>
    <row r="1467" spans="1:10" ht="52.8" x14ac:dyDescent="0.3">
      <c r="A1467" s="96" t="s">
        <v>1279</v>
      </c>
      <c r="B1467" s="89" t="s">
        <v>1281</v>
      </c>
      <c r="C1467" s="97" t="s">
        <v>1282</v>
      </c>
      <c r="D1467" s="98" t="s">
        <v>80</v>
      </c>
      <c r="E1467" s="98" t="s">
        <v>132</v>
      </c>
      <c r="F1467" s="99">
        <v>1</v>
      </c>
      <c r="G1467" s="100">
        <v>946400</v>
      </c>
      <c r="H1467" s="100">
        <v>946400</v>
      </c>
      <c r="I1467" s="100"/>
      <c r="J1467" s="101" t="s">
        <v>2092</v>
      </c>
    </row>
    <row r="1468" spans="1:10" ht="92.4" x14ac:dyDescent="0.3">
      <c r="A1468" s="90" t="s">
        <v>1285</v>
      </c>
      <c r="B1468" s="91" t="s">
        <v>74</v>
      </c>
      <c r="C1468" s="92" t="s">
        <v>1286</v>
      </c>
      <c r="D1468" s="93" t="s">
        <v>131</v>
      </c>
      <c r="E1468" s="93" t="s">
        <v>126</v>
      </c>
      <c r="F1468" s="94"/>
      <c r="G1468" s="95"/>
      <c r="H1468" s="95"/>
      <c r="I1468" s="95">
        <v>9176344</v>
      </c>
      <c r="J1468" s="89"/>
    </row>
    <row r="1469" spans="1:10" ht="26.4" x14ac:dyDescent="0.3">
      <c r="A1469" s="96" t="s">
        <v>1285</v>
      </c>
      <c r="B1469" s="89" t="s">
        <v>1283</v>
      </c>
      <c r="C1469" s="97" t="s">
        <v>1284</v>
      </c>
      <c r="D1469" s="98" t="s">
        <v>80</v>
      </c>
      <c r="E1469" s="98" t="s">
        <v>126</v>
      </c>
      <c r="F1469" s="99">
        <v>5</v>
      </c>
      <c r="G1469" s="100">
        <v>104000</v>
      </c>
      <c r="H1469" s="100">
        <v>520000</v>
      </c>
      <c r="I1469" s="100"/>
      <c r="J1469" s="101" t="s">
        <v>2093</v>
      </c>
    </row>
    <row r="1470" spans="1:10" x14ac:dyDescent="0.3">
      <c r="A1470" s="96" t="s">
        <v>1285</v>
      </c>
      <c r="B1470" s="89" t="s">
        <v>91</v>
      </c>
      <c r="C1470" s="97" t="s">
        <v>92</v>
      </c>
      <c r="D1470" s="98" t="s">
        <v>80</v>
      </c>
      <c r="E1470" s="98" t="s">
        <v>90</v>
      </c>
      <c r="F1470" s="99">
        <v>1</v>
      </c>
      <c r="G1470" s="100">
        <v>1897</v>
      </c>
      <c r="H1470" s="100">
        <v>1897</v>
      </c>
      <c r="I1470" s="100"/>
      <c r="J1470" s="101" t="s">
        <v>1692</v>
      </c>
    </row>
    <row r="1471" spans="1:10" x14ac:dyDescent="0.3">
      <c r="A1471" s="96" t="s">
        <v>1285</v>
      </c>
      <c r="B1471" s="89" t="s">
        <v>87</v>
      </c>
      <c r="C1471" s="97" t="s">
        <v>88</v>
      </c>
      <c r="D1471" s="98" t="s">
        <v>89</v>
      </c>
      <c r="E1471" s="98" t="s">
        <v>90</v>
      </c>
      <c r="F1471" s="99">
        <v>1</v>
      </c>
      <c r="G1471" s="100">
        <v>3623</v>
      </c>
      <c r="H1471" s="100">
        <v>3623</v>
      </c>
      <c r="I1471" s="100"/>
      <c r="J1471" s="101" t="s">
        <v>1691</v>
      </c>
    </row>
    <row r="1472" spans="1:10" ht="52.8" x14ac:dyDescent="0.3">
      <c r="A1472" s="96" t="s">
        <v>1285</v>
      </c>
      <c r="B1472" s="89" t="s">
        <v>1287</v>
      </c>
      <c r="C1472" s="97" t="s">
        <v>1288</v>
      </c>
      <c r="D1472" s="98" t="s">
        <v>80</v>
      </c>
      <c r="E1472" s="98" t="s">
        <v>126</v>
      </c>
      <c r="F1472" s="99">
        <v>1</v>
      </c>
      <c r="G1472" s="100">
        <v>8650824</v>
      </c>
      <c r="H1472" s="100">
        <v>8650824</v>
      </c>
      <c r="I1472" s="100"/>
      <c r="J1472" s="101" t="s">
        <v>2094</v>
      </c>
    </row>
    <row r="1473" spans="1:10" ht="66" x14ac:dyDescent="0.3">
      <c r="A1473" s="90" t="s">
        <v>1289</v>
      </c>
      <c r="B1473" s="91" t="s">
        <v>74</v>
      </c>
      <c r="C1473" s="92" t="s">
        <v>1290</v>
      </c>
      <c r="D1473" s="93" t="s">
        <v>131</v>
      </c>
      <c r="E1473" s="93" t="s">
        <v>126</v>
      </c>
      <c r="F1473" s="94"/>
      <c r="G1473" s="95"/>
      <c r="H1473" s="95"/>
      <c r="I1473" s="95">
        <v>10518175</v>
      </c>
      <c r="J1473" s="89"/>
    </row>
    <row r="1474" spans="1:10" ht="26.4" x14ac:dyDescent="0.3">
      <c r="A1474" s="96" t="s">
        <v>1289</v>
      </c>
      <c r="B1474" s="89" t="s">
        <v>1283</v>
      </c>
      <c r="C1474" s="97" t="s">
        <v>1284</v>
      </c>
      <c r="D1474" s="98" t="s">
        <v>80</v>
      </c>
      <c r="E1474" s="98" t="s">
        <v>126</v>
      </c>
      <c r="F1474" s="99">
        <v>12</v>
      </c>
      <c r="G1474" s="100">
        <v>104000</v>
      </c>
      <c r="H1474" s="100">
        <v>1248000</v>
      </c>
      <c r="I1474" s="100"/>
      <c r="J1474" s="101" t="s">
        <v>2093</v>
      </c>
    </row>
    <row r="1475" spans="1:10" x14ac:dyDescent="0.3">
      <c r="A1475" s="96" t="s">
        <v>1289</v>
      </c>
      <c r="B1475" s="89" t="s">
        <v>91</v>
      </c>
      <c r="C1475" s="97" t="s">
        <v>92</v>
      </c>
      <c r="D1475" s="98" t="s">
        <v>80</v>
      </c>
      <c r="E1475" s="98" t="s">
        <v>90</v>
      </c>
      <c r="F1475" s="99">
        <v>1</v>
      </c>
      <c r="G1475" s="100">
        <v>1897</v>
      </c>
      <c r="H1475" s="100">
        <v>1897</v>
      </c>
      <c r="I1475" s="100"/>
      <c r="J1475" s="101" t="s">
        <v>1692</v>
      </c>
    </row>
    <row r="1476" spans="1:10" x14ac:dyDescent="0.3">
      <c r="A1476" s="96" t="s">
        <v>1289</v>
      </c>
      <c r="B1476" s="89" t="s">
        <v>87</v>
      </c>
      <c r="C1476" s="97" t="s">
        <v>88</v>
      </c>
      <c r="D1476" s="98" t="s">
        <v>89</v>
      </c>
      <c r="E1476" s="98" t="s">
        <v>90</v>
      </c>
      <c r="F1476" s="99">
        <v>1</v>
      </c>
      <c r="G1476" s="100">
        <v>3623</v>
      </c>
      <c r="H1476" s="100">
        <v>3623</v>
      </c>
      <c r="I1476" s="100"/>
      <c r="J1476" s="101" t="s">
        <v>1691</v>
      </c>
    </row>
    <row r="1477" spans="1:10" ht="39.6" x14ac:dyDescent="0.3">
      <c r="A1477" s="96" t="s">
        <v>1289</v>
      </c>
      <c r="B1477" s="89" t="s">
        <v>1291</v>
      </c>
      <c r="C1477" s="97" t="s">
        <v>1292</v>
      </c>
      <c r="D1477" s="98" t="s">
        <v>80</v>
      </c>
      <c r="E1477" s="98" t="s">
        <v>126</v>
      </c>
      <c r="F1477" s="99">
        <v>1</v>
      </c>
      <c r="G1477" s="100">
        <v>9264655</v>
      </c>
      <c r="H1477" s="100">
        <v>9264655</v>
      </c>
      <c r="I1477" s="100"/>
      <c r="J1477" s="101" t="s">
        <v>2095</v>
      </c>
    </row>
    <row r="1478" spans="1:10" ht="79.2" x14ac:dyDescent="0.3">
      <c r="A1478" s="90" t="s">
        <v>1293</v>
      </c>
      <c r="B1478" s="91" t="s">
        <v>74</v>
      </c>
      <c r="C1478" s="92" t="s">
        <v>1294</v>
      </c>
      <c r="D1478" s="93" t="s">
        <v>131</v>
      </c>
      <c r="E1478" s="93" t="s">
        <v>126</v>
      </c>
      <c r="F1478" s="94"/>
      <c r="G1478" s="95"/>
      <c r="H1478" s="95"/>
      <c r="I1478" s="95">
        <v>2558269</v>
      </c>
      <c r="J1478" s="89"/>
    </row>
    <row r="1479" spans="1:10" ht="26.4" x14ac:dyDescent="0.3">
      <c r="A1479" s="96" t="s">
        <v>1293</v>
      </c>
      <c r="B1479" s="89" t="s">
        <v>1283</v>
      </c>
      <c r="C1479" s="97" t="s">
        <v>1284</v>
      </c>
      <c r="D1479" s="98" t="s">
        <v>80</v>
      </c>
      <c r="E1479" s="98" t="s">
        <v>126</v>
      </c>
      <c r="F1479" s="99">
        <v>3</v>
      </c>
      <c r="G1479" s="100">
        <v>104000</v>
      </c>
      <c r="H1479" s="100">
        <v>312000</v>
      </c>
      <c r="I1479" s="100"/>
      <c r="J1479" s="101" t="s">
        <v>2093</v>
      </c>
    </row>
    <row r="1480" spans="1:10" x14ac:dyDescent="0.3">
      <c r="A1480" s="96" t="s">
        <v>1293</v>
      </c>
      <c r="B1480" s="89" t="s">
        <v>91</v>
      </c>
      <c r="C1480" s="97" t="s">
        <v>92</v>
      </c>
      <c r="D1480" s="98" t="s">
        <v>80</v>
      </c>
      <c r="E1480" s="98" t="s">
        <v>90</v>
      </c>
      <c r="F1480" s="99">
        <v>1</v>
      </c>
      <c r="G1480" s="100">
        <v>1897</v>
      </c>
      <c r="H1480" s="100">
        <v>1897</v>
      </c>
      <c r="I1480" s="100"/>
      <c r="J1480" s="101" t="s">
        <v>1692</v>
      </c>
    </row>
    <row r="1481" spans="1:10" x14ac:dyDescent="0.3">
      <c r="A1481" s="96" t="s">
        <v>1293</v>
      </c>
      <c r="B1481" s="89" t="s">
        <v>87</v>
      </c>
      <c r="C1481" s="97" t="s">
        <v>88</v>
      </c>
      <c r="D1481" s="98" t="s">
        <v>89</v>
      </c>
      <c r="E1481" s="98" t="s">
        <v>90</v>
      </c>
      <c r="F1481" s="99">
        <v>1</v>
      </c>
      <c r="G1481" s="100">
        <v>3623</v>
      </c>
      <c r="H1481" s="100">
        <v>3623</v>
      </c>
      <c r="I1481" s="100"/>
      <c r="J1481" s="101" t="s">
        <v>1691</v>
      </c>
    </row>
    <row r="1482" spans="1:10" ht="39.6" x14ac:dyDescent="0.3">
      <c r="A1482" s="96" t="s">
        <v>1293</v>
      </c>
      <c r="B1482" s="89" t="s">
        <v>1295</v>
      </c>
      <c r="C1482" s="97" t="s">
        <v>1296</v>
      </c>
      <c r="D1482" s="98" t="s">
        <v>80</v>
      </c>
      <c r="E1482" s="98" t="s">
        <v>126</v>
      </c>
      <c r="F1482" s="99">
        <v>1</v>
      </c>
      <c r="G1482" s="100">
        <v>2240749</v>
      </c>
      <c r="H1482" s="100">
        <v>2240749</v>
      </c>
      <c r="I1482" s="100"/>
      <c r="J1482" s="101" t="s">
        <v>2096</v>
      </c>
    </row>
    <row r="1483" spans="1:10" ht="79.2" x14ac:dyDescent="0.3">
      <c r="A1483" s="90" t="s">
        <v>1297</v>
      </c>
      <c r="B1483" s="91" t="s">
        <v>74</v>
      </c>
      <c r="C1483" s="92" t="s">
        <v>1298</v>
      </c>
      <c r="D1483" s="93" t="s">
        <v>131</v>
      </c>
      <c r="E1483" s="93" t="s">
        <v>126</v>
      </c>
      <c r="F1483" s="94"/>
      <c r="G1483" s="95"/>
      <c r="H1483" s="95"/>
      <c r="I1483" s="95">
        <v>2558269</v>
      </c>
      <c r="J1483" s="89"/>
    </row>
    <row r="1484" spans="1:10" ht="26.4" x14ac:dyDescent="0.3">
      <c r="A1484" s="96" t="s">
        <v>1297</v>
      </c>
      <c r="B1484" s="89" t="s">
        <v>1283</v>
      </c>
      <c r="C1484" s="97" t="s">
        <v>1284</v>
      </c>
      <c r="D1484" s="98" t="s">
        <v>80</v>
      </c>
      <c r="E1484" s="98" t="s">
        <v>126</v>
      </c>
      <c r="F1484" s="99">
        <v>3</v>
      </c>
      <c r="G1484" s="100">
        <v>104000</v>
      </c>
      <c r="H1484" s="100">
        <v>312000</v>
      </c>
      <c r="I1484" s="100"/>
      <c r="J1484" s="101" t="s">
        <v>2093</v>
      </c>
    </row>
    <row r="1485" spans="1:10" x14ac:dyDescent="0.3">
      <c r="A1485" s="96" t="s">
        <v>1297</v>
      </c>
      <c r="B1485" s="89" t="s">
        <v>91</v>
      </c>
      <c r="C1485" s="97" t="s">
        <v>92</v>
      </c>
      <c r="D1485" s="98" t="s">
        <v>80</v>
      </c>
      <c r="E1485" s="98" t="s">
        <v>90</v>
      </c>
      <c r="F1485" s="99">
        <v>1</v>
      </c>
      <c r="G1485" s="100">
        <v>1897</v>
      </c>
      <c r="H1485" s="100">
        <v>1897</v>
      </c>
      <c r="I1485" s="100"/>
      <c r="J1485" s="101" t="s">
        <v>1692</v>
      </c>
    </row>
    <row r="1486" spans="1:10" x14ac:dyDescent="0.3">
      <c r="A1486" s="96" t="s">
        <v>1297</v>
      </c>
      <c r="B1486" s="89" t="s">
        <v>87</v>
      </c>
      <c r="C1486" s="97" t="s">
        <v>88</v>
      </c>
      <c r="D1486" s="98" t="s">
        <v>89</v>
      </c>
      <c r="E1486" s="98" t="s">
        <v>90</v>
      </c>
      <c r="F1486" s="99">
        <v>1</v>
      </c>
      <c r="G1486" s="100">
        <v>3623</v>
      </c>
      <c r="H1486" s="100">
        <v>3623</v>
      </c>
      <c r="I1486" s="100"/>
      <c r="J1486" s="101" t="s">
        <v>1691</v>
      </c>
    </row>
    <row r="1487" spans="1:10" ht="39.6" x14ac:dyDescent="0.3">
      <c r="A1487" s="96" t="s">
        <v>1297</v>
      </c>
      <c r="B1487" s="89" t="s">
        <v>1299</v>
      </c>
      <c r="C1487" s="97" t="s">
        <v>1300</v>
      </c>
      <c r="D1487" s="98" t="s">
        <v>80</v>
      </c>
      <c r="E1487" s="98" t="s">
        <v>126</v>
      </c>
      <c r="F1487" s="99">
        <v>1</v>
      </c>
      <c r="G1487" s="100">
        <v>2240749</v>
      </c>
      <c r="H1487" s="100">
        <v>2240749</v>
      </c>
      <c r="I1487" s="100"/>
      <c r="J1487" s="101" t="s">
        <v>2097</v>
      </c>
    </row>
    <row r="1488" spans="1:10" ht="79.2" x14ac:dyDescent="0.3">
      <c r="A1488" s="90" t="s">
        <v>1301</v>
      </c>
      <c r="B1488" s="91" t="s">
        <v>74</v>
      </c>
      <c r="C1488" s="92" t="s">
        <v>1302</v>
      </c>
      <c r="D1488" s="93" t="s">
        <v>131</v>
      </c>
      <c r="E1488" s="93" t="s">
        <v>126</v>
      </c>
      <c r="F1488" s="94"/>
      <c r="G1488" s="95"/>
      <c r="H1488" s="95"/>
      <c r="I1488" s="95">
        <v>2558269</v>
      </c>
      <c r="J1488" s="89"/>
    </row>
    <row r="1489" spans="1:10" ht="26.4" x14ac:dyDescent="0.3">
      <c r="A1489" s="96" t="s">
        <v>1301</v>
      </c>
      <c r="B1489" s="89" t="s">
        <v>1283</v>
      </c>
      <c r="C1489" s="97" t="s">
        <v>1284</v>
      </c>
      <c r="D1489" s="98" t="s">
        <v>80</v>
      </c>
      <c r="E1489" s="98" t="s">
        <v>126</v>
      </c>
      <c r="F1489" s="99">
        <v>3</v>
      </c>
      <c r="G1489" s="100">
        <v>104000</v>
      </c>
      <c r="H1489" s="100">
        <v>312000</v>
      </c>
      <c r="I1489" s="100"/>
      <c r="J1489" s="101" t="s">
        <v>2093</v>
      </c>
    </row>
    <row r="1490" spans="1:10" x14ac:dyDescent="0.3">
      <c r="A1490" s="96" t="s">
        <v>1301</v>
      </c>
      <c r="B1490" s="89" t="s">
        <v>91</v>
      </c>
      <c r="C1490" s="97" t="s">
        <v>92</v>
      </c>
      <c r="D1490" s="98" t="s">
        <v>80</v>
      </c>
      <c r="E1490" s="98" t="s">
        <v>90</v>
      </c>
      <c r="F1490" s="99">
        <v>1</v>
      </c>
      <c r="G1490" s="100">
        <v>1897</v>
      </c>
      <c r="H1490" s="100">
        <v>1897</v>
      </c>
      <c r="I1490" s="100"/>
      <c r="J1490" s="101" t="s">
        <v>1692</v>
      </c>
    </row>
    <row r="1491" spans="1:10" x14ac:dyDescent="0.3">
      <c r="A1491" s="96" t="s">
        <v>1301</v>
      </c>
      <c r="B1491" s="89" t="s">
        <v>87</v>
      </c>
      <c r="C1491" s="97" t="s">
        <v>88</v>
      </c>
      <c r="D1491" s="98" t="s">
        <v>89</v>
      </c>
      <c r="E1491" s="98" t="s">
        <v>90</v>
      </c>
      <c r="F1491" s="99">
        <v>1</v>
      </c>
      <c r="G1491" s="100">
        <v>3623</v>
      </c>
      <c r="H1491" s="100">
        <v>3623</v>
      </c>
      <c r="I1491" s="100"/>
      <c r="J1491" s="101" t="s">
        <v>1691</v>
      </c>
    </row>
    <row r="1492" spans="1:10" ht="39.6" x14ac:dyDescent="0.3">
      <c r="A1492" s="96" t="s">
        <v>1301</v>
      </c>
      <c r="B1492" s="89" t="s">
        <v>1303</v>
      </c>
      <c r="C1492" s="97" t="s">
        <v>1304</v>
      </c>
      <c r="D1492" s="98" t="s">
        <v>80</v>
      </c>
      <c r="E1492" s="98" t="s">
        <v>126</v>
      </c>
      <c r="F1492" s="99">
        <v>1</v>
      </c>
      <c r="G1492" s="100">
        <v>2240749</v>
      </c>
      <c r="H1492" s="100">
        <v>2240749</v>
      </c>
      <c r="I1492" s="100"/>
      <c r="J1492" s="101" t="s">
        <v>2098</v>
      </c>
    </row>
    <row r="1493" spans="1:10" ht="79.2" x14ac:dyDescent="0.3">
      <c r="A1493" s="90" t="s">
        <v>1305</v>
      </c>
      <c r="B1493" s="91" t="s">
        <v>74</v>
      </c>
      <c r="C1493" s="92" t="s">
        <v>1306</v>
      </c>
      <c r="D1493" s="93" t="s">
        <v>131</v>
      </c>
      <c r="E1493" s="93" t="s">
        <v>126</v>
      </c>
      <c r="F1493" s="94"/>
      <c r="G1493" s="95"/>
      <c r="H1493" s="95"/>
      <c r="I1493" s="95">
        <v>2558269</v>
      </c>
      <c r="J1493" s="89"/>
    </row>
    <row r="1494" spans="1:10" ht="26.4" x14ac:dyDescent="0.3">
      <c r="A1494" s="96" t="s">
        <v>1305</v>
      </c>
      <c r="B1494" s="89" t="s">
        <v>1283</v>
      </c>
      <c r="C1494" s="97" t="s">
        <v>1284</v>
      </c>
      <c r="D1494" s="98" t="s">
        <v>80</v>
      </c>
      <c r="E1494" s="98" t="s">
        <v>126</v>
      </c>
      <c r="F1494" s="99">
        <v>3</v>
      </c>
      <c r="G1494" s="100">
        <v>104000</v>
      </c>
      <c r="H1494" s="100">
        <v>312000</v>
      </c>
      <c r="I1494" s="100"/>
      <c r="J1494" s="101" t="s">
        <v>2093</v>
      </c>
    </row>
    <row r="1495" spans="1:10" x14ac:dyDescent="0.3">
      <c r="A1495" s="96" t="s">
        <v>1305</v>
      </c>
      <c r="B1495" s="89" t="s">
        <v>91</v>
      </c>
      <c r="C1495" s="97" t="s">
        <v>92</v>
      </c>
      <c r="D1495" s="98" t="s">
        <v>80</v>
      </c>
      <c r="E1495" s="98" t="s">
        <v>90</v>
      </c>
      <c r="F1495" s="99">
        <v>1</v>
      </c>
      <c r="G1495" s="100">
        <v>1897</v>
      </c>
      <c r="H1495" s="100">
        <v>1897</v>
      </c>
      <c r="I1495" s="100"/>
      <c r="J1495" s="101" t="s">
        <v>1692</v>
      </c>
    </row>
    <row r="1496" spans="1:10" x14ac:dyDescent="0.3">
      <c r="A1496" s="96" t="s">
        <v>1305</v>
      </c>
      <c r="B1496" s="89" t="s">
        <v>87</v>
      </c>
      <c r="C1496" s="97" t="s">
        <v>88</v>
      </c>
      <c r="D1496" s="98" t="s">
        <v>89</v>
      </c>
      <c r="E1496" s="98" t="s">
        <v>90</v>
      </c>
      <c r="F1496" s="99">
        <v>1</v>
      </c>
      <c r="G1496" s="100">
        <v>3623</v>
      </c>
      <c r="H1496" s="100">
        <v>3623</v>
      </c>
      <c r="I1496" s="100"/>
      <c r="J1496" s="101" t="s">
        <v>1691</v>
      </c>
    </row>
    <row r="1497" spans="1:10" ht="39.6" x14ac:dyDescent="0.3">
      <c r="A1497" s="96" t="s">
        <v>1305</v>
      </c>
      <c r="B1497" s="89" t="s">
        <v>1307</v>
      </c>
      <c r="C1497" s="97" t="s">
        <v>1308</v>
      </c>
      <c r="D1497" s="98" t="s">
        <v>80</v>
      </c>
      <c r="E1497" s="98" t="s">
        <v>126</v>
      </c>
      <c r="F1497" s="99">
        <v>1</v>
      </c>
      <c r="G1497" s="100">
        <v>2240749</v>
      </c>
      <c r="H1497" s="100">
        <v>2240749</v>
      </c>
      <c r="I1497" s="100"/>
      <c r="J1497" s="101" t="s">
        <v>2099</v>
      </c>
    </row>
    <row r="1498" spans="1:10" ht="79.2" x14ac:dyDescent="0.3">
      <c r="A1498" s="90" t="s">
        <v>1309</v>
      </c>
      <c r="B1498" s="91" t="s">
        <v>74</v>
      </c>
      <c r="C1498" s="92" t="s">
        <v>1310</v>
      </c>
      <c r="D1498" s="93" t="s">
        <v>131</v>
      </c>
      <c r="E1498" s="93" t="s">
        <v>126</v>
      </c>
      <c r="F1498" s="94"/>
      <c r="G1498" s="95"/>
      <c r="H1498" s="95"/>
      <c r="I1498" s="95">
        <v>2558269</v>
      </c>
      <c r="J1498" s="89"/>
    </row>
    <row r="1499" spans="1:10" ht="26.4" x14ac:dyDescent="0.3">
      <c r="A1499" s="96" t="s">
        <v>1309</v>
      </c>
      <c r="B1499" s="89" t="s">
        <v>1283</v>
      </c>
      <c r="C1499" s="97" t="s">
        <v>1284</v>
      </c>
      <c r="D1499" s="98" t="s">
        <v>80</v>
      </c>
      <c r="E1499" s="98" t="s">
        <v>126</v>
      </c>
      <c r="F1499" s="99">
        <v>3</v>
      </c>
      <c r="G1499" s="100">
        <v>104000</v>
      </c>
      <c r="H1499" s="100">
        <v>312000</v>
      </c>
      <c r="I1499" s="100"/>
      <c r="J1499" s="101" t="s">
        <v>2093</v>
      </c>
    </row>
    <row r="1500" spans="1:10" x14ac:dyDescent="0.3">
      <c r="A1500" s="96" t="s">
        <v>1309</v>
      </c>
      <c r="B1500" s="89" t="s">
        <v>91</v>
      </c>
      <c r="C1500" s="97" t="s">
        <v>92</v>
      </c>
      <c r="D1500" s="98" t="s">
        <v>80</v>
      </c>
      <c r="E1500" s="98" t="s">
        <v>90</v>
      </c>
      <c r="F1500" s="99">
        <v>1</v>
      </c>
      <c r="G1500" s="100">
        <v>1897</v>
      </c>
      <c r="H1500" s="100">
        <v>1897</v>
      </c>
      <c r="I1500" s="100"/>
      <c r="J1500" s="101" t="s">
        <v>1692</v>
      </c>
    </row>
    <row r="1501" spans="1:10" x14ac:dyDescent="0.3">
      <c r="A1501" s="96" t="s">
        <v>1309</v>
      </c>
      <c r="B1501" s="89" t="s">
        <v>87</v>
      </c>
      <c r="C1501" s="97" t="s">
        <v>88</v>
      </c>
      <c r="D1501" s="98" t="s">
        <v>89</v>
      </c>
      <c r="E1501" s="98" t="s">
        <v>90</v>
      </c>
      <c r="F1501" s="99">
        <v>1</v>
      </c>
      <c r="G1501" s="100">
        <v>3623</v>
      </c>
      <c r="H1501" s="100">
        <v>3623</v>
      </c>
      <c r="I1501" s="100"/>
      <c r="J1501" s="101" t="s">
        <v>1691</v>
      </c>
    </row>
    <row r="1502" spans="1:10" ht="39.6" x14ac:dyDescent="0.3">
      <c r="A1502" s="96" t="s">
        <v>1309</v>
      </c>
      <c r="B1502" s="89" t="s">
        <v>1311</v>
      </c>
      <c r="C1502" s="97" t="s">
        <v>1312</v>
      </c>
      <c r="D1502" s="98" t="s">
        <v>80</v>
      </c>
      <c r="E1502" s="98" t="s">
        <v>126</v>
      </c>
      <c r="F1502" s="99">
        <v>1</v>
      </c>
      <c r="G1502" s="100">
        <v>2240749</v>
      </c>
      <c r="H1502" s="100">
        <v>2240749</v>
      </c>
      <c r="I1502" s="100"/>
      <c r="J1502" s="101" t="s">
        <v>2100</v>
      </c>
    </row>
    <row r="1503" spans="1:10" ht="26.4" x14ac:dyDescent="0.3">
      <c r="A1503" s="90" t="s">
        <v>1313</v>
      </c>
      <c r="B1503" s="91" t="s">
        <v>74</v>
      </c>
      <c r="C1503" s="92" t="s">
        <v>1314</v>
      </c>
      <c r="D1503" s="93" t="s">
        <v>131</v>
      </c>
      <c r="E1503" s="93" t="s">
        <v>90</v>
      </c>
      <c r="F1503" s="94"/>
      <c r="G1503" s="95"/>
      <c r="H1503" s="95"/>
      <c r="I1503" s="95">
        <v>4586968</v>
      </c>
      <c r="J1503" s="89"/>
    </row>
    <row r="1504" spans="1:10" ht="26.4" x14ac:dyDescent="0.3">
      <c r="A1504" s="96" t="s">
        <v>1313</v>
      </c>
      <c r="B1504" s="89" t="s">
        <v>318</v>
      </c>
      <c r="C1504" s="97" t="s">
        <v>319</v>
      </c>
      <c r="D1504" s="98" t="s">
        <v>85</v>
      </c>
      <c r="E1504" s="98" t="s">
        <v>86</v>
      </c>
      <c r="F1504" s="99">
        <v>3</v>
      </c>
      <c r="G1504" s="100">
        <v>73692</v>
      </c>
      <c r="H1504" s="100">
        <v>221076</v>
      </c>
      <c r="I1504" s="100"/>
      <c r="J1504" s="101" t="s">
        <v>1739</v>
      </c>
    </row>
    <row r="1505" spans="1:10" ht="26.4" x14ac:dyDescent="0.3">
      <c r="A1505" s="96" t="s">
        <v>1313</v>
      </c>
      <c r="B1505" s="89" t="s">
        <v>154</v>
      </c>
      <c r="C1505" s="97" t="s">
        <v>155</v>
      </c>
      <c r="D1505" s="98" t="s">
        <v>99</v>
      </c>
      <c r="E1505" s="98" t="s">
        <v>147</v>
      </c>
      <c r="F1505" s="99">
        <v>0.52321612903225811</v>
      </c>
      <c r="G1505" s="100">
        <v>322400</v>
      </c>
      <c r="H1505" s="100">
        <v>168685</v>
      </c>
      <c r="I1505" s="100"/>
      <c r="J1505" s="101" t="s">
        <v>1690</v>
      </c>
    </row>
    <row r="1506" spans="1:10" x14ac:dyDescent="0.3">
      <c r="A1506" s="96" t="s">
        <v>1313</v>
      </c>
      <c r="B1506" s="89" t="s">
        <v>87</v>
      </c>
      <c r="C1506" s="97" t="s">
        <v>88</v>
      </c>
      <c r="D1506" s="98" t="s">
        <v>89</v>
      </c>
      <c r="E1506" s="98" t="s">
        <v>90</v>
      </c>
      <c r="F1506" s="99">
        <v>0.5</v>
      </c>
      <c r="G1506" s="100">
        <v>3623</v>
      </c>
      <c r="H1506" s="100">
        <v>1812</v>
      </c>
      <c r="I1506" s="100"/>
      <c r="J1506" s="101" t="s">
        <v>1691</v>
      </c>
    </row>
    <row r="1507" spans="1:10" x14ac:dyDescent="0.3">
      <c r="A1507" s="96" t="s">
        <v>1313</v>
      </c>
      <c r="B1507" s="89" t="s">
        <v>91</v>
      </c>
      <c r="C1507" s="97" t="s">
        <v>92</v>
      </c>
      <c r="D1507" s="98" t="s">
        <v>80</v>
      </c>
      <c r="E1507" s="98" t="s">
        <v>90</v>
      </c>
      <c r="F1507" s="99">
        <v>1</v>
      </c>
      <c r="G1507" s="100">
        <v>1897</v>
      </c>
      <c r="H1507" s="100">
        <v>1897</v>
      </c>
      <c r="I1507" s="100"/>
      <c r="J1507" s="101" t="s">
        <v>1692</v>
      </c>
    </row>
    <row r="1508" spans="1:10" ht="26.4" x14ac:dyDescent="0.3">
      <c r="A1508" s="96" t="s">
        <v>1313</v>
      </c>
      <c r="B1508" s="89" t="s">
        <v>1315</v>
      </c>
      <c r="C1508" s="97" t="s">
        <v>1316</v>
      </c>
      <c r="D1508" s="98" t="s">
        <v>80</v>
      </c>
      <c r="E1508" s="98" t="s">
        <v>267</v>
      </c>
      <c r="F1508" s="99">
        <v>1</v>
      </c>
      <c r="G1508" s="100">
        <v>4160000</v>
      </c>
      <c r="H1508" s="100">
        <v>4160000</v>
      </c>
      <c r="I1508" s="100"/>
      <c r="J1508" s="101" t="s">
        <v>2101</v>
      </c>
    </row>
    <row r="1509" spans="1:10" x14ac:dyDescent="0.3">
      <c r="A1509" s="96" t="s">
        <v>1313</v>
      </c>
      <c r="B1509" s="89" t="s">
        <v>108</v>
      </c>
      <c r="C1509" s="97" t="s">
        <v>109</v>
      </c>
      <c r="D1509" s="98" t="s">
        <v>76</v>
      </c>
      <c r="E1509" s="98" t="s">
        <v>93</v>
      </c>
      <c r="F1509" s="99">
        <v>5.6038096933552897E-2</v>
      </c>
      <c r="G1509" s="100">
        <v>597780</v>
      </c>
      <c r="H1509" s="100">
        <v>33498</v>
      </c>
      <c r="I1509" s="100"/>
      <c r="J1509" s="101" t="s">
        <v>2067</v>
      </c>
    </row>
    <row r="1510" spans="1:10" ht="52.8" x14ac:dyDescent="0.3">
      <c r="A1510" s="90" t="s">
        <v>1317</v>
      </c>
      <c r="B1510" s="91" t="s">
        <v>74</v>
      </c>
      <c r="C1510" s="92" t="s">
        <v>1318</v>
      </c>
      <c r="D1510" s="93" t="s">
        <v>131</v>
      </c>
      <c r="E1510" s="93" t="s">
        <v>90</v>
      </c>
      <c r="F1510" s="94"/>
      <c r="G1510" s="95"/>
      <c r="H1510" s="95"/>
      <c r="I1510" s="95">
        <v>27166311</v>
      </c>
      <c r="J1510" s="89"/>
    </row>
    <row r="1511" spans="1:10" ht="26.4" x14ac:dyDescent="0.3">
      <c r="A1511" s="96" t="s">
        <v>1317</v>
      </c>
      <c r="B1511" s="89" t="s">
        <v>318</v>
      </c>
      <c r="C1511" s="97" t="s">
        <v>319</v>
      </c>
      <c r="D1511" s="98" t="s">
        <v>85</v>
      </c>
      <c r="E1511" s="98" t="s">
        <v>86</v>
      </c>
      <c r="F1511" s="99">
        <v>5</v>
      </c>
      <c r="G1511" s="100">
        <v>73692</v>
      </c>
      <c r="H1511" s="100">
        <v>368460</v>
      </c>
      <c r="I1511" s="100"/>
      <c r="J1511" s="101" t="s">
        <v>1739</v>
      </c>
    </row>
    <row r="1512" spans="1:10" ht="26.4" x14ac:dyDescent="0.3">
      <c r="A1512" s="96" t="s">
        <v>1317</v>
      </c>
      <c r="B1512" s="89" t="s">
        <v>154</v>
      </c>
      <c r="C1512" s="97" t="s">
        <v>155</v>
      </c>
      <c r="D1512" s="98" t="s">
        <v>99</v>
      </c>
      <c r="E1512" s="98" t="s">
        <v>147</v>
      </c>
      <c r="F1512" s="99">
        <v>0.52321612903225811</v>
      </c>
      <c r="G1512" s="100">
        <v>322400</v>
      </c>
      <c r="H1512" s="100">
        <v>168685</v>
      </c>
      <c r="I1512" s="100"/>
      <c r="J1512" s="101" t="s">
        <v>1690</v>
      </c>
    </row>
    <row r="1513" spans="1:10" x14ac:dyDescent="0.3">
      <c r="A1513" s="96" t="s">
        <v>1317</v>
      </c>
      <c r="B1513" s="89" t="s">
        <v>87</v>
      </c>
      <c r="C1513" s="97" t="s">
        <v>88</v>
      </c>
      <c r="D1513" s="98" t="s">
        <v>89</v>
      </c>
      <c r="E1513" s="98" t="s">
        <v>90</v>
      </c>
      <c r="F1513" s="99">
        <v>0.5</v>
      </c>
      <c r="G1513" s="100">
        <v>3623</v>
      </c>
      <c r="H1513" s="100">
        <v>1812</v>
      </c>
      <c r="I1513" s="100"/>
      <c r="J1513" s="101" t="s">
        <v>1691</v>
      </c>
    </row>
    <row r="1514" spans="1:10" x14ac:dyDescent="0.3">
      <c r="A1514" s="96" t="s">
        <v>1317</v>
      </c>
      <c r="B1514" s="89" t="s">
        <v>91</v>
      </c>
      <c r="C1514" s="97" t="s">
        <v>92</v>
      </c>
      <c r="D1514" s="98" t="s">
        <v>80</v>
      </c>
      <c r="E1514" s="98" t="s">
        <v>90</v>
      </c>
      <c r="F1514" s="99">
        <v>1</v>
      </c>
      <c r="G1514" s="100">
        <v>1897</v>
      </c>
      <c r="H1514" s="100">
        <v>1897</v>
      </c>
      <c r="I1514" s="100"/>
      <c r="J1514" s="101" t="s">
        <v>1692</v>
      </c>
    </row>
    <row r="1515" spans="1:10" ht="39.6" x14ac:dyDescent="0.3">
      <c r="A1515" s="96" t="s">
        <v>1317</v>
      </c>
      <c r="B1515" s="89" t="s">
        <v>1319</v>
      </c>
      <c r="C1515" s="97" t="s">
        <v>1320</v>
      </c>
      <c r="D1515" s="98" t="s">
        <v>80</v>
      </c>
      <c r="E1515" s="98" t="s">
        <v>267</v>
      </c>
      <c r="F1515" s="99">
        <v>1</v>
      </c>
      <c r="G1515" s="100">
        <v>26520000</v>
      </c>
      <c r="H1515" s="100">
        <v>26520000</v>
      </c>
      <c r="I1515" s="100"/>
      <c r="J1515" s="101" t="s">
        <v>2102</v>
      </c>
    </row>
    <row r="1516" spans="1:10" x14ac:dyDescent="0.3">
      <c r="A1516" s="96" t="s">
        <v>1317</v>
      </c>
      <c r="B1516" s="89" t="s">
        <v>108</v>
      </c>
      <c r="C1516" s="97" t="s">
        <v>109</v>
      </c>
      <c r="D1516" s="98" t="s">
        <v>76</v>
      </c>
      <c r="E1516" s="98" t="s">
        <v>93</v>
      </c>
      <c r="F1516" s="99">
        <v>0.17641372557746229</v>
      </c>
      <c r="G1516" s="100">
        <v>597780</v>
      </c>
      <c r="H1516" s="100">
        <v>105457</v>
      </c>
      <c r="I1516" s="100"/>
      <c r="J1516" s="101" t="s">
        <v>2067</v>
      </c>
    </row>
    <row r="1517" spans="1:10" ht="39.6" x14ac:dyDescent="0.3">
      <c r="A1517" s="90" t="s">
        <v>1323</v>
      </c>
      <c r="B1517" s="91" t="s">
        <v>74</v>
      </c>
      <c r="C1517" s="92" t="s">
        <v>1324</v>
      </c>
      <c r="D1517" s="93" t="s">
        <v>131</v>
      </c>
      <c r="E1517" s="93" t="s">
        <v>168</v>
      </c>
      <c r="F1517" s="94"/>
      <c r="G1517" s="95"/>
      <c r="H1517" s="95"/>
      <c r="I1517" s="95">
        <v>159634</v>
      </c>
      <c r="J1517" s="89"/>
    </row>
    <row r="1518" spans="1:10" x14ac:dyDescent="0.3">
      <c r="A1518" s="96" t="s">
        <v>1323</v>
      </c>
      <c r="B1518" s="89" t="s">
        <v>87</v>
      </c>
      <c r="C1518" s="97" t="s">
        <v>88</v>
      </c>
      <c r="D1518" s="98" t="s">
        <v>89</v>
      </c>
      <c r="E1518" s="98" t="s">
        <v>90</v>
      </c>
      <c r="F1518" s="99">
        <v>0.1</v>
      </c>
      <c r="G1518" s="100">
        <v>3623</v>
      </c>
      <c r="H1518" s="100">
        <v>362</v>
      </c>
      <c r="I1518" s="120"/>
      <c r="J1518" s="101" t="s">
        <v>1691</v>
      </c>
    </row>
    <row r="1519" spans="1:10" ht="66" x14ac:dyDescent="0.3">
      <c r="A1519" s="96" t="s">
        <v>1323</v>
      </c>
      <c r="B1519" s="89" t="s">
        <v>1019</v>
      </c>
      <c r="C1519" s="97" t="s">
        <v>1020</v>
      </c>
      <c r="D1519" s="98" t="s">
        <v>80</v>
      </c>
      <c r="E1519" s="98" t="s">
        <v>90</v>
      </c>
      <c r="F1519" s="99">
        <v>1</v>
      </c>
      <c r="G1519" s="100">
        <v>5410</v>
      </c>
      <c r="H1519" s="100">
        <v>5410</v>
      </c>
      <c r="I1519" s="120"/>
      <c r="J1519" s="101" t="s">
        <v>2103</v>
      </c>
    </row>
    <row r="1520" spans="1:10" ht="26.4" x14ac:dyDescent="0.3">
      <c r="A1520" s="96" t="s">
        <v>1323</v>
      </c>
      <c r="B1520" s="89" t="s">
        <v>330</v>
      </c>
      <c r="C1520" s="97" t="s">
        <v>331</v>
      </c>
      <c r="D1520" s="98" t="s">
        <v>99</v>
      </c>
      <c r="E1520" s="98" t="s">
        <v>332</v>
      </c>
      <c r="F1520" s="99">
        <v>0.82896334499464952</v>
      </c>
      <c r="G1520" s="100">
        <v>17302</v>
      </c>
      <c r="H1520" s="100">
        <v>14343</v>
      </c>
      <c r="I1520" s="120"/>
      <c r="J1520" s="101" t="s">
        <v>1742</v>
      </c>
    </row>
    <row r="1521" spans="1:10" x14ac:dyDescent="0.3">
      <c r="A1521" s="96" t="s">
        <v>1323</v>
      </c>
      <c r="B1521" s="89" t="s">
        <v>91</v>
      </c>
      <c r="C1521" s="97" t="s">
        <v>92</v>
      </c>
      <c r="D1521" s="98" t="s">
        <v>80</v>
      </c>
      <c r="E1521" s="98" t="s">
        <v>90</v>
      </c>
      <c r="F1521" s="99">
        <v>1</v>
      </c>
      <c r="G1521" s="100">
        <v>1897</v>
      </c>
      <c r="H1521" s="100">
        <v>1897</v>
      </c>
      <c r="I1521" s="120"/>
      <c r="J1521" s="101" t="s">
        <v>1692</v>
      </c>
    </row>
    <row r="1522" spans="1:10" x14ac:dyDescent="0.3">
      <c r="A1522" s="96" t="s">
        <v>1323</v>
      </c>
      <c r="B1522" s="89" t="s">
        <v>1321</v>
      </c>
      <c r="C1522" s="97" t="s">
        <v>1322</v>
      </c>
      <c r="D1522" s="98" t="s">
        <v>80</v>
      </c>
      <c r="E1522" s="98" t="s">
        <v>126</v>
      </c>
      <c r="F1522" s="99">
        <v>4</v>
      </c>
      <c r="G1522" s="100">
        <v>630</v>
      </c>
      <c r="H1522" s="100">
        <v>2520</v>
      </c>
      <c r="I1522" s="120"/>
      <c r="J1522" s="101" t="s">
        <v>2104</v>
      </c>
    </row>
    <row r="1523" spans="1:10" x14ac:dyDescent="0.3">
      <c r="A1523" s="96" t="s">
        <v>1323</v>
      </c>
      <c r="B1523" s="89" t="s">
        <v>83</v>
      </c>
      <c r="C1523" s="97" t="s">
        <v>84</v>
      </c>
      <c r="D1523" s="98" t="s">
        <v>85</v>
      </c>
      <c r="E1523" s="98" t="s">
        <v>86</v>
      </c>
      <c r="F1523" s="99">
        <v>1.6</v>
      </c>
      <c r="G1523" s="100">
        <v>37863</v>
      </c>
      <c r="H1523" s="100">
        <v>60581</v>
      </c>
      <c r="I1523" s="120"/>
      <c r="J1523" s="101" t="s">
        <v>1687</v>
      </c>
    </row>
    <row r="1524" spans="1:10" x14ac:dyDescent="0.3">
      <c r="A1524" s="122" t="s">
        <v>1323</v>
      </c>
      <c r="B1524" s="121" t="s">
        <v>1011</v>
      </c>
      <c r="C1524" s="97" t="s">
        <v>1012</v>
      </c>
      <c r="D1524" s="98" t="s">
        <v>80</v>
      </c>
      <c r="E1524" s="98" t="s">
        <v>132</v>
      </c>
      <c r="F1524" s="99">
        <v>1.25</v>
      </c>
      <c r="G1524" s="100">
        <v>43992</v>
      </c>
      <c r="H1524" s="100">
        <v>54990</v>
      </c>
      <c r="I1524" s="120"/>
      <c r="J1524" s="101" t="s">
        <v>2105</v>
      </c>
    </row>
    <row r="1525" spans="1:10" ht="26.4" x14ac:dyDescent="0.3">
      <c r="A1525" s="122" t="s">
        <v>1323</v>
      </c>
      <c r="B1525" s="121" t="s">
        <v>1113</v>
      </c>
      <c r="C1525" s="97" t="s">
        <v>1114</v>
      </c>
      <c r="D1525" s="98" t="s">
        <v>80</v>
      </c>
      <c r="E1525" s="98" t="s">
        <v>1021</v>
      </c>
      <c r="F1525" s="99">
        <v>0.15</v>
      </c>
      <c r="G1525" s="100">
        <v>130208</v>
      </c>
      <c r="H1525" s="100">
        <v>19531</v>
      </c>
      <c r="I1525" s="120"/>
      <c r="J1525" s="101" t="s">
        <v>2053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858D2-80D1-4BDA-BBB9-4B2255FA18A3}">
  <sheetPr>
    <pageSetUpPr fitToPage="1"/>
  </sheetPr>
  <dimension ref="A1:Q363"/>
  <sheetViews>
    <sheetView showGridLines="0" view="pageBreakPreview" topLeftCell="A327" zoomScale="60" zoomScaleNormal="100" zoomScalePageLayoutView="55" workbookViewId="0">
      <selection activeCell="E337" sqref="E337"/>
    </sheetView>
  </sheetViews>
  <sheetFormatPr baseColWidth="10" defaultColWidth="11.44140625" defaultRowHeight="13.8" x14ac:dyDescent="0.25"/>
  <cols>
    <col min="1" max="2" width="3.44140625" style="1" customWidth="1"/>
    <col min="3" max="3" width="18.6640625" style="1" bestFit="1" customWidth="1"/>
    <col min="4" max="4" width="15.33203125" style="1" customWidth="1"/>
    <col min="5" max="5" width="113.109375" style="3" customWidth="1"/>
    <col min="6" max="6" width="10.5546875" style="1" bestFit="1" customWidth="1"/>
    <col min="7" max="7" width="18.88671875" style="2" customWidth="1"/>
    <col min="8" max="8" width="23.88671875" style="1" customWidth="1"/>
    <col min="9" max="9" width="30" style="1" customWidth="1"/>
    <col min="10" max="10" width="3.33203125" style="1" customWidth="1"/>
    <col min="11" max="11" width="2.6640625" style="1" customWidth="1"/>
    <col min="12" max="12" width="13.5546875" style="1" bestFit="1" customWidth="1"/>
    <col min="13" max="13" width="17.77734375" style="1" bestFit="1" customWidth="1"/>
    <col min="14" max="14" width="13.44140625" style="1" bestFit="1" customWidth="1"/>
    <col min="15" max="15" width="15.77734375" style="1" bestFit="1" customWidth="1"/>
    <col min="16" max="16384" width="11.44140625" style="1"/>
  </cols>
  <sheetData>
    <row r="1" spans="1:17" ht="16.2" thickBot="1" x14ac:dyDescent="0.35">
      <c r="A1" s="4"/>
      <c r="B1" s="4"/>
      <c r="C1" s="4"/>
      <c r="D1" s="4"/>
      <c r="E1" s="6"/>
      <c r="F1" s="4"/>
      <c r="G1" s="5"/>
      <c r="H1" s="4"/>
      <c r="I1" s="4"/>
      <c r="J1" s="4"/>
      <c r="K1" s="4"/>
    </row>
    <row r="2" spans="1:17" ht="16.2" thickTop="1" x14ac:dyDescent="0.3">
      <c r="A2" s="4"/>
      <c r="B2" s="63"/>
      <c r="C2" s="60"/>
      <c r="D2" s="60"/>
      <c r="E2" s="62"/>
      <c r="F2" s="60"/>
      <c r="G2" s="61"/>
      <c r="H2" s="60"/>
      <c r="I2" s="60"/>
      <c r="J2" s="59"/>
      <c r="K2" s="4"/>
    </row>
    <row r="3" spans="1:17" ht="27" customHeight="1" x14ac:dyDescent="0.3">
      <c r="A3" s="4"/>
      <c r="B3" s="16"/>
      <c r="C3" s="258" t="s">
        <v>26</v>
      </c>
      <c r="D3" s="258"/>
      <c r="E3" s="6"/>
      <c r="F3" s="4"/>
      <c r="G3" s="5"/>
      <c r="H3" s="4"/>
      <c r="I3" s="4"/>
      <c r="J3" s="12"/>
      <c r="K3" s="4"/>
    </row>
    <row r="4" spans="1:17" ht="15.6" x14ac:dyDescent="0.3">
      <c r="A4" s="4"/>
      <c r="B4" s="16"/>
      <c r="C4" s="58" t="s">
        <v>25</v>
      </c>
      <c r="D4" s="57" t="s">
        <v>24</v>
      </c>
      <c r="E4" s="6"/>
      <c r="F4" s="4"/>
      <c r="G4" s="5"/>
      <c r="H4" s="4"/>
      <c r="I4" s="4"/>
      <c r="J4" s="12"/>
      <c r="K4" s="4"/>
    </row>
    <row r="5" spans="1:17" ht="15.6" x14ac:dyDescent="0.3">
      <c r="A5" s="4"/>
      <c r="B5" s="16"/>
      <c r="C5" s="259" t="s">
        <v>23</v>
      </c>
      <c r="D5" s="259"/>
      <c r="E5" s="259"/>
      <c r="F5" s="259"/>
      <c r="G5" s="259"/>
      <c r="H5" s="259"/>
      <c r="I5" s="259"/>
      <c r="J5" s="12"/>
      <c r="K5" s="4"/>
    </row>
    <row r="6" spans="1:17" ht="15.6" x14ac:dyDescent="0.3">
      <c r="A6" s="4"/>
      <c r="B6" s="16"/>
      <c r="C6" s="260" t="s">
        <v>22</v>
      </c>
      <c r="D6" s="260"/>
      <c r="E6" s="260"/>
      <c r="F6" s="260"/>
      <c r="G6" s="260"/>
      <c r="H6" s="260"/>
      <c r="I6" s="260"/>
      <c r="J6" s="12"/>
      <c r="K6" s="4"/>
    </row>
    <row r="7" spans="1:17" s="53" customFormat="1" ht="15.6" x14ac:dyDescent="0.3">
      <c r="A7" s="54"/>
      <c r="B7" s="56"/>
      <c r="C7" s="261" t="s">
        <v>21</v>
      </c>
      <c r="D7" s="262"/>
      <c r="E7" s="262"/>
      <c r="F7" s="262"/>
      <c r="G7" s="262"/>
      <c r="H7" s="262"/>
      <c r="I7" s="263"/>
      <c r="J7" s="55"/>
      <c r="K7" s="54"/>
    </row>
    <row r="8" spans="1:17" ht="43.5" customHeight="1" x14ac:dyDescent="0.3">
      <c r="A8" s="4"/>
      <c r="B8" s="52"/>
      <c r="C8" s="264"/>
      <c r="D8" s="265"/>
      <c r="E8" s="265"/>
      <c r="F8" s="265"/>
      <c r="G8" s="265"/>
      <c r="H8" s="265"/>
      <c r="I8" s="266"/>
      <c r="J8" s="12"/>
      <c r="K8" s="4"/>
    </row>
    <row r="9" spans="1:17" ht="34.5" customHeight="1" x14ac:dyDescent="0.3">
      <c r="A9" s="4"/>
      <c r="B9" s="52"/>
      <c r="C9" s="267" t="s">
        <v>20</v>
      </c>
      <c r="D9" s="268"/>
      <c r="E9" s="268"/>
      <c r="F9" s="268"/>
      <c r="G9" s="268"/>
      <c r="H9" s="268"/>
      <c r="I9" s="269"/>
      <c r="J9" s="12"/>
      <c r="K9" s="4"/>
    </row>
    <row r="10" spans="1:17" ht="30" customHeight="1" thickBot="1" x14ac:dyDescent="0.35">
      <c r="A10" s="4"/>
      <c r="B10" s="16"/>
      <c r="C10" s="255" t="s">
        <v>27</v>
      </c>
      <c r="D10" s="256"/>
      <c r="E10" s="256"/>
      <c r="F10" s="256"/>
      <c r="G10" s="256"/>
      <c r="H10" s="256"/>
      <c r="I10" s="257"/>
      <c r="J10" s="12"/>
      <c r="K10" s="4"/>
    </row>
    <row r="11" spans="1:17" ht="30" customHeight="1" x14ac:dyDescent="0.3">
      <c r="A11" s="4"/>
      <c r="B11" s="16"/>
      <c r="C11" s="245" t="s">
        <v>19</v>
      </c>
      <c r="D11" s="247" t="s">
        <v>18</v>
      </c>
      <c r="E11" s="249" t="s">
        <v>10</v>
      </c>
      <c r="F11" s="247" t="s">
        <v>17</v>
      </c>
      <c r="G11" s="251" t="s">
        <v>16</v>
      </c>
      <c r="H11" s="253" t="s">
        <v>15</v>
      </c>
      <c r="I11" s="240" t="s">
        <v>14</v>
      </c>
      <c r="J11" s="12"/>
      <c r="K11" s="4"/>
    </row>
    <row r="12" spans="1:17" ht="30" customHeight="1" x14ac:dyDescent="0.3">
      <c r="A12" s="4"/>
      <c r="B12" s="16"/>
      <c r="C12" s="246"/>
      <c r="D12" s="248"/>
      <c r="E12" s="250"/>
      <c r="F12" s="248"/>
      <c r="G12" s="252"/>
      <c r="H12" s="254"/>
      <c r="I12" s="241"/>
      <c r="J12" s="12"/>
      <c r="K12" s="4"/>
    </row>
    <row r="13" spans="1:17" ht="30" customHeight="1" x14ac:dyDescent="0.3">
      <c r="A13" s="4"/>
      <c r="B13" s="16"/>
      <c r="C13" s="65"/>
      <c r="D13" s="66"/>
      <c r="E13" s="67" t="s">
        <v>28</v>
      </c>
      <c r="F13" s="65"/>
      <c r="G13" s="68"/>
      <c r="H13" s="69"/>
      <c r="I13" s="70"/>
      <c r="J13" s="12"/>
      <c r="K13" s="4"/>
    </row>
    <row r="14" spans="1:17" ht="30" customHeight="1" x14ac:dyDescent="0.3">
      <c r="A14" s="4"/>
      <c r="B14" s="16"/>
      <c r="C14" s="71"/>
      <c r="D14" s="72"/>
      <c r="E14" s="73" t="s">
        <v>29</v>
      </c>
      <c r="F14" s="74"/>
      <c r="G14" s="75"/>
      <c r="H14" s="76"/>
      <c r="I14" s="77"/>
      <c r="J14" s="12"/>
      <c r="K14" s="4"/>
      <c r="M14" s="48"/>
      <c r="N14" s="49"/>
      <c r="O14" s="48"/>
    </row>
    <row r="15" spans="1:17" ht="15.6" x14ac:dyDescent="0.3">
      <c r="A15" s="4"/>
      <c r="B15" s="16"/>
      <c r="C15" s="78" t="s">
        <v>30</v>
      </c>
      <c r="D15" s="47" t="s">
        <v>31</v>
      </c>
      <c r="E15" s="46" t="s">
        <v>1247</v>
      </c>
      <c r="F15" s="46" t="s">
        <v>132</v>
      </c>
      <c r="G15" s="64">
        <v>3500</v>
      </c>
      <c r="H15" s="123"/>
      <c r="I15" s="79"/>
      <c r="J15" s="12"/>
      <c r="K15" s="4"/>
      <c r="M15" s="50"/>
      <c r="N15" s="51"/>
      <c r="O15" s="51"/>
      <c r="Q15" s="1">
        <v>9103.8599999999988</v>
      </c>
    </row>
    <row r="16" spans="1:17" ht="15.6" x14ac:dyDescent="0.3">
      <c r="A16" s="4"/>
      <c r="B16" s="16"/>
      <c r="C16" s="78" t="s">
        <v>32</v>
      </c>
      <c r="D16" s="47" t="s">
        <v>33</v>
      </c>
      <c r="E16" s="46" t="s">
        <v>167</v>
      </c>
      <c r="F16" s="46" t="s">
        <v>168</v>
      </c>
      <c r="G16" s="64">
        <v>2000</v>
      </c>
      <c r="H16" s="123"/>
      <c r="I16" s="79"/>
      <c r="J16" s="12"/>
      <c r="K16" s="4"/>
      <c r="M16" s="50"/>
      <c r="N16" s="51"/>
      <c r="O16" s="51"/>
    </row>
    <row r="17" spans="1:15" ht="15.6" x14ac:dyDescent="0.3">
      <c r="A17" s="4"/>
      <c r="B17" s="16"/>
      <c r="C17" s="78" t="s">
        <v>34</v>
      </c>
      <c r="D17" s="47" t="s">
        <v>35</v>
      </c>
      <c r="E17" s="46" t="s">
        <v>1141</v>
      </c>
      <c r="F17" s="46" t="s">
        <v>132</v>
      </c>
      <c r="G17" s="64">
        <v>2500</v>
      </c>
      <c r="H17" s="123"/>
      <c r="I17" s="79"/>
      <c r="J17" s="12"/>
      <c r="K17" s="4"/>
      <c r="M17" s="50"/>
      <c r="N17" s="51"/>
      <c r="O17" s="51"/>
    </row>
    <row r="18" spans="1:15" ht="15.6" x14ac:dyDescent="0.3">
      <c r="A18" s="4"/>
      <c r="B18" s="16"/>
      <c r="C18" s="78" t="s">
        <v>36</v>
      </c>
      <c r="D18" s="47" t="s">
        <v>37</v>
      </c>
      <c r="E18" s="46" t="s">
        <v>209</v>
      </c>
      <c r="F18" s="46" t="s">
        <v>93</v>
      </c>
      <c r="G18" s="64">
        <v>600</v>
      </c>
      <c r="H18" s="123"/>
      <c r="I18" s="79"/>
      <c r="J18" s="12"/>
      <c r="K18" s="4"/>
      <c r="M18" s="50"/>
      <c r="N18" s="51"/>
      <c r="O18" s="51"/>
    </row>
    <row r="19" spans="1:15" ht="27.6" x14ac:dyDescent="0.3">
      <c r="A19" s="4"/>
      <c r="B19" s="16"/>
      <c r="C19" s="78" t="s">
        <v>38</v>
      </c>
      <c r="D19" s="47" t="s">
        <v>39</v>
      </c>
      <c r="E19" s="46" t="s">
        <v>220</v>
      </c>
      <c r="F19" s="46" t="s">
        <v>221</v>
      </c>
      <c r="G19" s="64">
        <v>971.59999999999991</v>
      </c>
      <c r="H19" s="123"/>
      <c r="I19" s="79"/>
      <c r="J19" s="12"/>
      <c r="K19" s="4"/>
      <c r="M19" s="50"/>
      <c r="N19" s="51"/>
      <c r="O19" s="51"/>
    </row>
    <row r="20" spans="1:15" ht="15.6" x14ac:dyDescent="0.3">
      <c r="A20" s="4"/>
      <c r="B20" s="16"/>
      <c r="C20" s="78" t="s">
        <v>40</v>
      </c>
      <c r="D20" s="47" t="s">
        <v>41</v>
      </c>
      <c r="E20" s="46" t="s">
        <v>173</v>
      </c>
      <c r="F20" s="46" t="s">
        <v>90</v>
      </c>
      <c r="G20" s="64">
        <v>7</v>
      </c>
      <c r="H20" s="123"/>
      <c r="I20" s="79"/>
      <c r="J20" s="12"/>
      <c r="K20" s="4"/>
      <c r="M20" s="50"/>
      <c r="N20" s="51"/>
      <c r="O20" s="51"/>
    </row>
    <row r="21" spans="1:15" ht="15.6" x14ac:dyDescent="0.3">
      <c r="A21" s="4"/>
      <c r="B21" s="16"/>
      <c r="C21" s="78" t="s">
        <v>42</v>
      </c>
      <c r="D21" s="47" t="s">
        <v>43</v>
      </c>
      <c r="E21" s="46" t="s">
        <v>176</v>
      </c>
      <c r="F21" s="46" t="s">
        <v>90</v>
      </c>
      <c r="G21" s="64">
        <v>7</v>
      </c>
      <c r="H21" s="123"/>
      <c r="I21" s="79"/>
      <c r="J21" s="12"/>
      <c r="K21" s="4"/>
      <c r="M21" s="50"/>
      <c r="N21" s="51"/>
      <c r="O21" s="51"/>
    </row>
    <row r="22" spans="1:15" ht="30" customHeight="1" x14ac:dyDescent="0.3">
      <c r="A22" s="4"/>
      <c r="B22" s="16"/>
      <c r="C22" s="80"/>
      <c r="D22" s="80"/>
      <c r="E22" s="80"/>
      <c r="F22" s="80"/>
      <c r="G22" s="81"/>
      <c r="H22" s="124" t="s">
        <v>44</v>
      </c>
      <c r="I22" s="82"/>
      <c r="J22" s="12"/>
      <c r="K22" s="4"/>
    </row>
    <row r="23" spans="1:15" ht="15.6" x14ac:dyDescent="0.3">
      <c r="A23" s="4"/>
      <c r="B23" s="16"/>
      <c r="C23" s="71"/>
      <c r="D23" s="72"/>
      <c r="E23" s="73" t="s">
        <v>45</v>
      </c>
      <c r="F23" s="74"/>
      <c r="G23" s="75"/>
      <c r="H23" s="76"/>
      <c r="I23" s="77"/>
      <c r="J23" s="12"/>
      <c r="K23" s="4"/>
      <c r="M23" s="48"/>
      <c r="N23" s="49"/>
      <c r="O23" s="48"/>
    </row>
    <row r="24" spans="1:15" ht="15.6" x14ac:dyDescent="0.3">
      <c r="A24" s="4"/>
      <c r="B24" s="16"/>
      <c r="C24" s="71"/>
      <c r="D24" s="72"/>
      <c r="E24" s="73" t="s">
        <v>46</v>
      </c>
      <c r="F24" s="74"/>
      <c r="G24" s="75"/>
      <c r="H24" s="76"/>
      <c r="I24" s="77"/>
      <c r="J24" s="12"/>
      <c r="K24" s="4"/>
      <c r="M24" s="48"/>
      <c r="N24" s="49"/>
      <c r="O24" s="48"/>
    </row>
    <row r="25" spans="1:15" ht="15.6" x14ac:dyDescent="0.3">
      <c r="A25" s="4"/>
      <c r="B25" s="16"/>
      <c r="C25" s="78" t="s">
        <v>47</v>
      </c>
      <c r="D25" s="47" t="s">
        <v>48</v>
      </c>
      <c r="E25" s="46" t="s">
        <v>494</v>
      </c>
      <c r="F25" s="46" t="s">
        <v>93</v>
      </c>
      <c r="G25" s="64">
        <v>22</v>
      </c>
      <c r="H25" s="123"/>
      <c r="I25" s="79"/>
      <c r="J25" s="12"/>
      <c r="K25" s="4"/>
      <c r="M25" s="50"/>
      <c r="N25" s="50"/>
      <c r="O25" s="50"/>
    </row>
    <row r="26" spans="1:15" ht="27.6" x14ac:dyDescent="0.3">
      <c r="A26" s="4"/>
      <c r="B26" s="16"/>
      <c r="C26" s="78" t="s">
        <v>49</v>
      </c>
      <c r="D26" s="47" t="s">
        <v>50</v>
      </c>
      <c r="E26" s="46" t="s">
        <v>489</v>
      </c>
      <c r="F26" s="46" t="s">
        <v>77</v>
      </c>
      <c r="G26" s="64">
        <v>583.04999999999995</v>
      </c>
      <c r="H26" s="123"/>
      <c r="I26" s="79"/>
      <c r="J26" s="12"/>
      <c r="K26" s="4"/>
      <c r="M26" s="50"/>
      <c r="N26" s="50"/>
      <c r="O26" s="50"/>
    </row>
    <row r="27" spans="1:15" ht="15.6" x14ac:dyDescent="0.3">
      <c r="A27" s="4"/>
      <c r="B27" s="16"/>
      <c r="C27" s="71"/>
      <c r="D27" s="72"/>
      <c r="E27" s="73" t="s">
        <v>51</v>
      </c>
      <c r="F27" s="74"/>
      <c r="G27" s="75"/>
      <c r="H27" s="76"/>
      <c r="I27" s="77"/>
      <c r="J27" s="12"/>
      <c r="K27" s="4"/>
      <c r="M27" s="48"/>
      <c r="N27" s="49"/>
      <c r="O27" s="48"/>
    </row>
    <row r="28" spans="1:15" ht="69" x14ac:dyDescent="0.3">
      <c r="A28" s="4"/>
      <c r="B28" s="16"/>
      <c r="C28" s="71" t="s">
        <v>52</v>
      </c>
      <c r="D28" s="125" t="s">
        <v>62</v>
      </c>
      <c r="E28" s="46" t="s">
        <v>61</v>
      </c>
      <c r="F28" s="45" t="s">
        <v>17</v>
      </c>
      <c r="G28" s="64">
        <v>1</v>
      </c>
      <c r="H28" s="123"/>
      <c r="I28" s="79"/>
      <c r="J28" s="12"/>
      <c r="K28" s="4"/>
      <c r="M28" s="50"/>
      <c r="N28" s="50"/>
      <c r="O28" s="50"/>
    </row>
    <row r="29" spans="1:15" ht="15.6" x14ac:dyDescent="0.3">
      <c r="A29" s="4"/>
      <c r="B29" s="16"/>
      <c r="C29" s="78" t="s">
        <v>53</v>
      </c>
      <c r="D29" s="47" t="s">
        <v>54</v>
      </c>
      <c r="E29" s="46" t="s">
        <v>444</v>
      </c>
      <c r="F29" s="46" t="s">
        <v>93</v>
      </c>
      <c r="G29" s="64">
        <v>6</v>
      </c>
      <c r="H29" s="123"/>
      <c r="I29" s="79"/>
      <c r="J29" s="12"/>
      <c r="K29" s="4"/>
      <c r="M29" s="50"/>
      <c r="N29" s="50"/>
      <c r="O29" s="50"/>
    </row>
    <row r="30" spans="1:15" ht="41.4" x14ac:dyDescent="0.3">
      <c r="A30" s="4"/>
      <c r="B30" s="16"/>
      <c r="C30" s="78" t="s">
        <v>55</v>
      </c>
      <c r="D30" s="47" t="s">
        <v>56</v>
      </c>
      <c r="E30" s="46" t="s">
        <v>916</v>
      </c>
      <c r="F30" s="46" t="s">
        <v>90</v>
      </c>
      <c r="G30" s="64">
        <v>6</v>
      </c>
      <c r="H30" s="123"/>
      <c r="I30" s="79"/>
      <c r="J30" s="12"/>
      <c r="K30" s="4"/>
      <c r="M30" s="50"/>
      <c r="N30" s="50"/>
      <c r="O30" s="50"/>
    </row>
    <row r="31" spans="1:15" ht="27.6" x14ac:dyDescent="0.3">
      <c r="A31" s="4"/>
      <c r="B31" s="16"/>
      <c r="C31" s="78" t="s">
        <v>57</v>
      </c>
      <c r="D31" s="47" t="s">
        <v>58</v>
      </c>
      <c r="E31" s="46" t="s">
        <v>920</v>
      </c>
      <c r="F31" s="46" t="s">
        <v>90</v>
      </c>
      <c r="G31" s="64">
        <v>8</v>
      </c>
      <c r="H31" s="123"/>
      <c r="I31" s="79"/>
      <c r="J31" s="12"/>
      <c r="K31" s="4"/>
      <c r="M31" s="50"/>
      <c r="N31" s="50"/>
      <c r="O31" s="50"/>
    </row>
    <row r="32" spans="1:15" ht="25.2" customHeight="1" x14ac:dyDescent="0.3">
      <c r="A32" s="4"/>
      <c r="B32" s="16"/>
      <c r="C32" s="71" t="s">
        <v>59</v>
      </c>
      <c r="D32" s="125" t="s">
        <v>60</v>
      </c>
      <c r="E32" s="46" t="s">
        <v>1325</v>
      </c>
      <c r="F32" s="46" t="s">
        <v>90</v>
      </c>
      <c r="G32" s="64">
        <v>1</v>
      </c>
      <c r="H32" s="123"/>
      <c r="I32" s="79"/>
      <c r="J32" s="12"/>
      <c r="K32" s="4"/>
      <c r="M32" s="50"/>
      <c r="N32" s="50"/>
      <c r="O32" s="50"/>
    </row>
    <row r="33" spans="1:15" ht="15.6" x14ac:dyDescent="0.3">
      <c r="A33" s="4"/>
      <c r="B33" s="16"/>
      <c r="C33" s="71"/>
      <c r="D33" s="72"/>
      <c r="E33" s="73" t="s">
        <v>1326</v>
      </c>
      <c r="F33" s="74"/>
      <c r="G33" s="75"/>
      <c r="H33" s="76"/>
      <c r="I33" s="77"/>
      <c r="J33" s="12"/>
      <c r="K33" s="4"/>
      <c r="M33" s="48"/>
      <c r="N33" s="49"/>
      <c r="O33" s="48"/>
    </row>
    <row r="34" spans="1:15" ht="41.4" x14ac:dyDescent="0.3">
      <c r="A34" s="4"/>
      <c r="B34" s="16"/>
      <c r="C34" s="78" t="s">
        <v>1327</v>
      </c>
      <c r="D34" s="47" t="s">
        <v>1078</v>
      </c>
      <c r="E34" s="46" t="s">
        <v>1079</v>
      </c>
      <c r="F34" s="45" t="s">
        <v>168</v>
      </c>
      <c r="G34" s="64">
        <v>45</v>
      </c>
      <c r="H34" s="123"/>
      <c r="I34" s="79"/>
      <c r="J34" s="12"/>
      <c r="K34" s="4"/>
      <c r="M34" s="50"/>
      <c r="N34" s="50"/>
      <c r="O34" s="50"/>
    </row>
    <row r="35" spans="1:15" ht="27.6" x14ac:dyDescent="0.3">
      <c r="A35" s="4"/>
      <c r="B35" s="16"/>
      <c r="C35" s="78" t="s">
        <v>1328</v>
      </c>
      <c r="D35" s="47" t="s">
        <v>475</v>
      </c>
      <c r="E35" s="46" t="s">
        <v>476</v>
      </c>
      <c r="F35" s="45" t="s">
        <v>132</v>
      </c>
      <c r="G35" s="64">
        <v>30</v>
      </c>
      <c r="H35" s="123"/>
      <c r="I35" s="79"/>
      <c r="J35" s="12"/>
      <c r="K35" s="4"/>
      <c r="M35" s="50"/>
      <c r="N35" s="50"/>
      <c r="O35" s="50"/>
    </row>
    <row r="36" spans="1:15" ht="27.6" x14ac:dyDescent="0.3">
      <c r="A36" s="4"/>
      <c r="B36" s="16"/>
      <c r="C36" s="78" t="s">
        <v>1329</v>
      </c>
      <c r="D36" s="47" t="s">
        <v>1267</v>
      </c>
      <c r="E36" s="46" t="s">
        <v>1268</v>
      </c>
      <c r="F36" s="45" t="s">
        <v>132</v>
      </c>
      <c r="G36" s="64">
        <v>30</v>
      </c>
      <c r="H36" s="123"/>
      <c r="I36" s="79"/>
      <c r="J36" s="12"/>
      <c r="K36" s="4"/>
      <c r="M36" s="50"/>
      <c r="N36" s="50"/>
      <c r="O36" s="50"/>
    </row>
    <row r="37" spans="1:15" ht="15.6" x14ac:dyDescent="0.3">
      <c r="A37" s="4"/>
      <c r="B37" s="16"/>
      <c r="C37" s="78" t="s">
        <v>1330</v>
      </c>
      <c r="D37" s="47" t="s">
        <v>495</v>
      </c>
      <c r="E37" s="46" t="s">
        <v>496</v>
      </c>
      <c r="F37" s="45" t="s">
        <v>132</v>
      </c>
      <c r="G37" s="64">
        <v>30</v>
      </c>
      <c r="H37" s="123"/>
      <c r="I37" s="79"/>
      <c r="J37" s="12"/>
      <c r="K37" s="4"/>
      <c r="M37" s="50"/>
      <c r="N37" s="50"/>
      <c r="O37" s="50"/>
    </row>
    <row r="38" spans="1:15" ht="15.6" x14ac:dyDescent="0.3">
      <c r="A38" s="4"/>
      <c r="B38" s="16"/>
      <c r="C38" s="78" t="s">
        <v>1331</v>
      </c>
      <c r="D38" s="47" t="s">
        <v>1097</v>
      </c>
      <c r="E38" s="46" t="s">
        <v>1098</v>
      </c>
      <c r="F38" s="45" t="s">
        <v>168</v>
      </c>
      <c r="G38" s="64">
        <v>4</v>
      </c>
      <c r="H38" s="123"/>
      <c r="I38" s="79"/>
      <c r="J38" s="12"/>
      <c r="K38" s="4"/>
      <c r="M38" s="50"/>
      <c r="N38" s="50"/>
      <c r="O38" s="50"/>
    </row>
    <row r="39" spans="1:15" ht="30" customHeight="1" x14ac:dyDescent="0.3">
      <c r="A39" s="4"/>
      <c r="B39" s="16"/>
      <c r="C39" s="80"/>
      <c r="D39" s="80"/>
      <c r="E39" s="80"/>
      <c r="F39" s="80"/>
      <c r="G39" s="81"/>
      <c r="H39" s="124" t="s">
        <v>44</v>
      </c>
      <c r="I39" s="82"/>
      <c r="J39" s="12"/>
      <c r="K39" s="4"/>
    </row>
    <row r="40" spans="1:15" ht="15.6" x14ac:dyDescent="0.3">
      <c r="A40" s="4"/>
      <c r="B40" s="16"/>
      <c r="C40" s="71"/>
      <c r="D40" s="72"/>
      <c r="E40" s="73" t="s">
        <v>1332</v>
      </c>
      <c r="F40" s="74"/>
      <c r="G40" s="75"/>
      <c r="H40" s="76"/>
      <c r="I40" s="77"/>
      <c r="J40" s="12"/>
      <c r="K40" s="4"/>
      <c r="M40" s="48"/>
      <c r="N40" s="49"/>
      <c r="O40" s="48"/>
    </row>
    <row r="41" spans="1:15" ht="15.6" x14ac:dyDescent="0.3">
      <c r="A41" s="4"/>
      <c r="B41" s="16"/>
      <c r="C41" s="71"/>
      <c r="D41" s="72"/>
      <c r="E41" s="73" t="s">
        <v>1333</v>
      </c>
      <c r="F41" s="74"/>
      <c r="G41" s="75"/>
      <c r="H41" s="76"/>
      <c r="I41" s="77"/>
      <c r="J41" s="12"/>
      <c r="K41" s="4"/>
      <c r="M41" s="48"/>
      <c r="N41" s="49"/>
      <c r="O41" s="48"/>
    </row>
    <row r="42" spans="1:15" ht="15.6" x14ac:dyDescent="0.3">
      <c r="A42" s="4"/>
      <c r="B42" s="16"/>
      <c r="C42" s="78" t="s">
        <v>1334</v>
      </c>
      <c r="D42" s="47" t="s">
        <v>503</v>
      </c>
      <c r="E42" s="46" t="s">
        <v>504</v>
      </c>
      <c r="F42" s="45" t="s">
        <v>132</v>
      </c>
      <c r="G42" s="64">
        <v>196</v>
      </c>
      <c r="H42" s="123"/>
      <c r="I42" s="79"/>
      <c r="J42" s="12"/>
      <c r="K42" s="4"/>
      <c r="M42" s="50"/>
      <c r="N42" s="50"/>
      <c r="O42" s="50"/>
    </row>
    <row r="43" spans="1:15" ht="27.6" x14ac:dyDescent="0.3">
      <c r="A43" s="4"/>
      <c r="B43" s="16"/>
      <c r="C43" s="78" t="s">
        <v>1335</v>
      </c>
      <c r="D43" s="47" t="s">
        <v>995</v>
      </c>
      <c r="E43" s="46" t="s">
        <v>996</v>
      </c>
      <c r="F43" s="45" t="s">
        <v>132</v>
      </c>
      <c r="G43" s="64">
        <v>196</v>
      </c>
      <c r="H43" s="123"/>
      <c r="I43" s="79"/>
      <c r="J43" s="12"/>
      <c r="K43" s="4"/>
      <c r="M43" s="50"/>
      <c r="N43" s="50"/>
      <c r="O43" s="50"/>
    </row>
    <row r="44" spans="1:15" ht="41.4" x14ac:dyDescent="0.3">
      <c r="A44" s="4"/>
      <c r="B44" s="16"/>
      <c r="C44" s="78" t="s">
        <v>1336</v>
      </c>
      <c r="D44" s="47" t="s">
        <v>1125</v>
      </c>
      <c r="E44" s="46" t="s">
        <v>1126</v>
      </c>
      <c r="F44" s="45" t="s">
        <v>132</v>
      </c>
      <c r="G44" s="64">
        <v>196</v>
      </c>
      <c r="H44" s="123"/>
      <c r="I44" s="79"/>
      <c r="J44" s="12"/>
      <c r="K44" s="4"/>
      <c r="M44" s="50"/>
      <c r="N44" s="50"/>
      <c r="O44" s="50"/>
    </row>
    <row r="45" spans="1:15" ht="15.6" x14ac:dyDescent="0.3">
      <c r="A45" s="4"/>
      <c r="B45" s="16"/>
      <c r="C45" s="78" t="s">
        <v>1337</v>
      </c>
      <c r="D45" s="47" t="s">
        <v>1137</v>
      </c>
      <c r="E45" s="46" t="s">
        <v>1138</v>
      </c>
      <c r="F45" s="45" t="s">
        <v>132</v>
      </c>
      <c r="G45" s="64">
        <v>38</v>
      </c>
      <c r="H45" s="123"/>
      <c r="I45" s="79"/>
      <c r="J45" s="12"/>
      <c r="K45" s="4"/>
      <c r="M45" s="50"/>
      <c r="N45" s="50"/>
      <c r="O45" s="50"/>
    </row>
    <row r="46" spans="1:15" ht="15.6" x14ac:dyDescent="0.3">
      <c r="A46" s="4"/>
      <c r="B46" s="16"/>
      <c r="C46" s="71"/>
      <c r="D46" s="72"/>
      <c r="E46" s="73" t="s">
        <v>1338</v>
      </c>
      <c r="F46" s="74"/>
      <c r="G46" s="75"/>
      <c r="H46" s="76"/>
      <c r="I46" s="77"/>
      <c r="J46" s="12"/>
      <c r="K46" s="4"/>
      <c r="M46" s="48"/>
      <c r="N46" s="49"/>
      <c r="O46" s="48"/>
    </row>
    <row r="47" spans="1:15" ht="41.4" x14ac:dyDescent="0.3">
      <c r="A47" s="4"/>
      <c r="B47" s="16"/>
      <c r="C47" s="78" t="s">
        <v>1339</v>
      </c>
      <c r="D47" s="47" t="s">
        <v>1082</v>
      </c>
      <c r="E47" s="46" t="s">
        <v>1083</v>
      </c>
      <c r="F47" s="45" t="s">
        <v>132</v>
      </c>
      <c r="G47" s="64">
        <v>6</v>
      </c>
      <c r="H47" s="123"/>
      <c r="I47" s="79"/>
      <c r="J47" s="12"/>
      <c r="K47" s="4"/>
      <c r="M47" s="50"/>
      <c r="N47" s="50"/>
      <c r="O47" s="50"/>
    </row>
    <row r="48" spans="1:15" ht="41.4" x14ac:dyDescent="0.3">
      <c r="A48" s="4"/>
      <c r="B48" s="16"/>
      <c r="C48" s="78" t="s">
        <v>1340</v>
      </c>
      <c r="D48" s="47" t="s">
        <v>1086</v>
      </c>
      <c r="E48" s="46" t="s">
        <v>1087</v>
      </c>
      <c r="F48" s="45" t="s">
        <v>132</v>
      </c>
      <c r="G48" s="64">
        <v>4</v>
      </c>
      <c r="H48" s="123"/>
      <c r="I48" s="79"/>
      <c r="J48" s="12"/>
      <c r="K48" s="4"/>
      <c r="M48" s="50"/>
      <c r="N48" s="50"/>
      <c r="O48" s="50"/>
    </row>
    <row r="49" spans="1:15" ht="69" x14ac:dyDescent="0.3">
      <c r="A49" s="4"/>
      <c r="B49" s="16"/>
      <c r="C49" s="78" t="s">
        <v>1341</v>
      </c>
      <c r="D49" s="47" t="s">
        <v>1060</v>
      </c>
      <c r="E49" s="46" t="s">
        <v>1061</v>
      </c>
      <c r="F49" s="45" t="s">
        <v>132</v>
      </c>
      <c r="G49" s="64">
        <v>16</v>
      </c>
      <c r="H49" s="123"/>
      <c r="I49" s="79"/>
      <c r="J49" s="12"/>
      <c r="K49" s="4"/>
      <c r="M49" s="50"/>
      <c r="N49" s="50"/>
      <c r="O49" s="50"/>
    </row>
    <row r="50" spans="1:15" ht="69" x14ac:dyDescent="0.3">
      <c r="A50" s="4"/>
      <c r="B50" s="16"/>
      <c r="C50" s="78" t="s">
        <v>1342</v>
      </c>
      <c r="D50" s="47" t="s">
        <v>1092</v>
      </c>
      <c r="E50" s="46" t="s">
        <v>1093</v>
      </c>
      <c r="F50" s="45" t="s">
        <v>132</v>
      </c>
      <c r="G50" s="64">
        <v>1</v>
      </c>
      <c r="H50" s="123"/>
      <c r="I50" s="79"/>
      <c r="J50" s="12"/>
      <c r="K50" s="4"/>
      <c r="M50" s="50"/>
      <c r="N50" s="50"/>
      <c r="O50" s="50"/>
    </row>
    <row r="51" spans="1:15" ht="15.6" x14ac:dyDescent="0.3">
      <c r="A51" s="4"/>
      <c r="B51" s="16"/>
      <c r="C51" s="71"/>
      <c r="D51" s="72"/>
      <c r="E51" s="73" t="s">
        <v>1343</v>
      </c>
      <c r="F51" s="74"/>
      <c r="G51" s="75"/>
      <c r="H51" s="76"/>
      <c r="I51" s="77"/>
      <c r="J51" s="12"/>
      <c r="K51" s="4"/>
      <c r="M51" s="48"/>
      <c r="N51" s="49"/>
      <c r="O51" s="48"/>
    </row>
    <row r="52" spans="1:15" ht="55.2" x14ac:dyDescent="0.3">
      <c r="A52" s="4"/>
      <c r="B52" s="16"/>
      <c r="C52" s="78" t="s">
        <v>1344</v>
      </c>
      <c r="D52" s="47" t="s">
        <v>1064</v>
      </c>
      <c r="E52" s="46" t="s">
        <v>1065</v>
      </c>
      <c r="F52" s="45" t="s">
        <v>90</v>
      </c>
      <c r="G52" s="64">
        <v>2</v>
      </c>
      <c r="H52" s="123"/>
      <c r="I52" s="79"/>
      <c r="J52" s="12"/>
      <c r="K52" s="4"/>
      <c r="M52" s="50"/>
      <c r="N52" s="50"/>
      <c r="O52" s="50"/>
    </row>
    <row r="53" spans="1:15" ht="15.6" x14ac:dyDescent="0.3">
      <c r="A53" s="4"/>
      <c r="B53" s="16"/>
      <c r="C53" s="71"/>
      <c r="D53" s="72"/>
      <c r="E53" s="73" t="s">
        <v>1345</v>
      </c>
      <c r="F53" s="74"/>
      <c r="G53" s="75"/>
      <c r="H53" s="76"/>
      <c r="I53" s="77"/>
      <c r="J53" s="12"/>
      <c r="K53" s="4"/>
      <c r="M53" s="48"/>
      <c r="N53" s="49"/>
      <c r="O53" s="48"/>
    </row>
    <row r="54" spans="1:15" ht="15.6" x14ac:dyDescent="0.3">
      <c r="A54" s="4"/>
      <c r="B54" s="16"/>
      <c r="C54" s="78" t="s">
        <v>1346</v>
      </c>
      <c r="D54" s="47" t="s">
        <v>1031</v>
      </c>
      <c r="E54" s="46" t="s">
        <v>1032</v>
      </c>
      <c r="F54" s="45" t="s">
        <v>132</v>
      </c>
      <c r="G54" s="64">
        <v>74</v>
      </c>
      <c r="H54" s="123"/>
      <c r="I54" s="79"/>
      <c r="J54" s="12"/>
      <c r="K54" s="4"/>
      <c r="M54" s="50"/>
      <c r="N54" s="50"/>
      <c r="O54" s="50"/>
    </row>
    <row r="55" spans="1:15" ht="15.6" x14ac:dyDescent="0.3">
      <c r="A55" s="4"/>
      <c r="B55" s="16"/>
      <c r="C55" s="78" t="s">
        <v>1347</v>
      </c>
      <c r="D55" s="47" t="s">
        <v>1058</v>
      </c>
      <c r="E55" s="46" t="s">
        <v>1059</v>
      </c>
      <c r="F55" s="45" t="s">
        <v>132</v>
      </c>
      <c r="G55" s="64">
        <v>66</v>
      </c>
      <c r="H55" s="123"/>
      <c r="I55" s="79"/>
      <c r="J55" s="12"/>
      <c r="K55" s="4"/>
      <c r="M55" s="50"/>
      <c r="N55" s="50"/>
      <c r="O55" s="50"/>
    </row>
    <row r="56" spans="1:15" ht="27.6" x14ac:dyDescent="0.3">
      <c r="A56" s="4"/>
      <c r="B56" s="16"/>
      <c r="C56" s="78" t="s">
        <v>1348</v>
      </c>
      <c r="D56" s="47" t="s">
        <v>1037</v>
      </c>
      <c r="E56" s="46" t="s">
        <v>1038</v>
      </c>
      <c r="F56" s="45" t="s">
        <v>132</v>
      </c>
      <c r="G56" s="64">
        <v>8</v>
      </c>
      <c r="H56" s="123"/>
      <c r="I56" s="79"/>
      <c r="J56" s="12"/>
      <c r="K56" s="4"/>
      <c r="M56" s="50"/>
      <c r="N56" s="50"/>
      <c r="O56" s="50"/>
    </row>
    <row r="57" spans="1:15" ht="27.6" x14ac:dyDescent="0.3">
      <c r="A57" s="4"/>
      <c r="B57" s="16"/>
      <c r="C57" s="78" t="s">
        <v>1349</v>
      </c>
      <c r="D57" s="47" t="s">
        <v>1047</v>
      </c>
      <c r="E57" s="46" t="s">
        <v>1048</v>
      </c>
      <c r="F57" s="45" t="s">
        <v>168</v>
      </c>
      <c r="G57" s="64">
        <v>13</v>
      </c>
      <c r="H57" s="123"/>
      <c r="I57" s="79"/>
      <c r="J57" s="12"/>
      <c r="K57" s="4"/>
      <c r="M57" s="50"/>
      <c r="N57" s="50"/>
      <c r="O57" s="50"/>
    </row>
    <row r="58" spans="1:15" ht="27.6" x14ac:dyDescent="0.3">
      <c r="A58" s="4"/>
      <c r="B58" s="16"/>
      <c r="C58" s="78" t="s">
        <v>1350</v>
      </c>
      <c r="D58" s="47" t="s">
        <v>1049</v>
      </c>
      <c r="E58" s="46" t="s">
        <v>1050</v>
      </c>
      <c r="F58" s="45" t="s">
        <v>168</v>
      </c>
      <c r="G58" s="64">
        <v>64</v>
      </c>
      <c r="H58" s="123"/>
      <c r="I58" s="79"/>
      <c r="J58" s="12"/>
      <c r="K58" s="4"/>
      <c r="M58" s="50"/>
      <c r="N58" s="50"/>
      <c r="O58" s="50"/>
    </row>
    <row r="59" spans="1:15" ht="15.6" x14ac:dyDescent="0.3">
      <c r="A59" s="4"/>
      <c r="B59" s="16"/>
      <c r="C59" s="71"/>
      <c r="D59" s="72"/>
      <c r="E59" s="73" t="s">
        <v>1351</v>
      </c>
      <c r="F59" s="74"/>
      <c r="G59" s="75"/>
      <c r="H59" s="76"/>
      <c r="I59" s="77"/>
      <c r="J59" s="12"/>
      <c r="K59" s="4"/>
      <c r="M59" s="48"/>
      <c r="N59" s="49"/>
      <c r="O59" s="48"/>
    </row>
    <row r="60" spans="1:15" ht="55.2" x14ac:dyDescent="0.3">
      <c r="A60" s="4"/>
      <c r="B60" s="16"/>
      <c r="C60" s="78" t="s">
        <v>1352</v>
      </c>
      <c r="D60" s="47" t="s">
        <v>1279</v>
      </c>
      <c r="E60" s="46" t="s">
        <v>1280</v>
      </c>
      <c r="F60" s="45" t="s">
        <v>132</v>
      </c>
      <c r="G60" s="64">
        <v>5</v>
      </c>
      <c r="H60" s="123"/>
      <c r="I60" s="79"/>
      <c r="J60" s="12"/>
      <c r="K60" s="4"/>
      <c r="M60" s="50"/>
      <c r="N60" s="50"/>
      <c r="O60" s="50"/>
    </row>
    <row r="61" spans="1:15" ht="15.6" x14ac:dyDescent="0.3">
      <c r="A61" s="4"/>
      <c r="B61" s="16"/>
      <c r="C61" s="78" t="s">
        <v>1353</v>
      </c>
      <c r="D61" s="47" t="s">
        <v>1264</v>
      </c>
      <c r="E61" s="46" t="s">
        <v>1265</v>
      </c>
      <c r="F61" s="45" t="s">
        <v>90</v>
      </c>
      <c r="G61" s="64">
        <v>1</v>
      </c>
      <c r="H61" s="123"/>
      <c r="I61" s="79"/>
      <c r="J61" s="12"/>
      <c r="K61" s="4"/>
      <c r="M61" s="50"/>
      <c r="N61" s="50"/>
      <c r="O61" s="50"/>
    </row>
    <row r="62" spans="1:15" ht="41.4" x14ac:dyDescent="0.3">
      <c r="A62" s="4"/>
      <c r="B62" s="16"/>
      <c r="C62" s="78" t="s">
        <v>1354</v>
      </c>
      <c r="D62" s="47" t="s">
        <v>382</v>
      </c>
      <c r="E62" s="46" t="s">
        <v>383</v>
      </c>
      <c r="F62" s="45" t="s">
        <v>90</v>
      </c>
      <c r="G62" s="64">
        <v>2</v>
      </c>
      <c r="H62" s="123"/>
      <c r="I62" s="79"/>
      <c r="J62" s="12"/>
      <c r="K62" s="4"/>
      <c r="M62" s="50"/>
      <c r="N62" s="50"/>
      <c r="O62" s="50"/>
    </row>
    <row r="63" spans="1:15" ht="15.6" x14ac:dyDescent="0.3">
      <c r="A63" s="4"/>
      <c r="B63" s="16"/>
      <c r="C63" s="71"/>
      <c r="D63" s="72"/>
      <c r="E63" s="73" t="s">
        <v>1355</v>
      </c>
      <c r="F63" s="74"/>
      <c r="G63" s="75"/>
      <c r="H63" s="76"/>
      <c r="I63" s="77"/>
      <c r="J63" s="12"/>
      <c r="K63" s="4"/>
      <c r="M63" s="48"/>
      <c r="N63" s="49"/>
      <c r="O63" s="48"/>
    </row>
    <row r="64" spans="1:15" ht="41.4" x14ac:dyDescent="0.3">
      <c r="A64" s="4"/>
      <c r="B64" s="16"/>
      <c r="C64" s="78" t="s">
        <v>1356</v>
      </c>
      <c r="D64" s="47" t="s">
        <v>1028</v>
      </c>
      <c r="E64" s="46" t="s">
        <v>1029</v>
      </c>
      <c r="F64" s="45" t="s">
        <v>132</v>
      </c>
      <c r="G64" s="64">
        <v>77</v>
      </c>
      <c r="H64" s="123"/>
      <c r="I64" s="79"/>
      <c r="J64" s="12"/>
      <c r="K64" s="4"/>
      <c r="M64" s="50"/>
      <c r="N64" s="50"/>
      <c r="O64" s="50"/>
    </row>
    <row r="65" spans="1:15" ht="30" customHeight="1" x14ac:dyDescent="0.3">
      <c r="A65" s="4"/>
      <c r="B65" s="16"/>
      <c r="C65" s="80"/>
      <c r="D65" s="80"/>
      <c r="E65" s="80"/>
      <c r="F65" s="80"/>
      <c r="G65" s="81"/>
      <c r="H65" s="124" t="s">
        <v>44</v>
      </c>
      <c r="I65" s="82"/>
      <c r="J65" s="12"/>
      <c r="K65" s="4"/>
    </row>
    <row r="66" spans="1:15" ht="15.6" x14ac:dyDescent="0.3">
      <c r="A66" s="4"/>
      <c r="B66" s="16"/>
      <c r="C66" s="71"/>
      <c r="D66" s="72"/>
      <c r="E66" s="73" t="s">
        <v>1357</v>
      </c>
      <c r="F66" s="74"/>
      <c r="G66" s="75"/>
      <c r="H66" s="76"/>
      <c r="I66" s="77"/>
      <c r="J66" s="12"/>
      <c r="K66" s="4"/>
      <c r="M66" s="48"/>
      <c r="N66" s="49"/>
      <c r="O66" s="48"/>
    </row>
    <row r="67" spans="1:15" ht="15.6" x14ac:dyDescent="0.3">
      <c r="A67" s="4"/>
      <c r="B67" s="16"/>
      <c r="C67" s="71"/>
      <c r="D67" s="72"/>
      <c r="E67" s="73" t="s">
        <v>1358</v>
      </c>
      <c r="F67" s="74"/>
      <c r="G67" s="75"/>
      <c r="H67" s="76"/>
      <c r="I67" s="77"/>
      <c r="J67" s="12"/>
      <c r="K67" s="4"/>
      <c r="M67" s="48"/>
      <c r="N67" s="49"/>
      <c r="O67" s="48"/>
    </row>
    <row r="68" spans="1:15" ht="15.6" x14ac:dyDescent="0.3">
      <c r="A68" s="4"/>
      <c r="B68" s="16"/>
      <c r="C68" s="78" t="s">
        <v>1359</v>
      </c>
      <c r="D68" s="47" t="s">
        <v>503</v>
      </c>
      <c r="E68" s="46" t="s">
        <v>504</v>
      </c>
      <c r="F68" s="45" t="s">
        <v>132</v>
      </c>
      <c r="G68" s="64">
        <v>286</v>
      </c>
      <c r="H68" s="123"/>
      <c r="I68" s="79"/>
      <c r="J68" s="12"/>
      <c r="K68" s="4"/>
      <c r="M68" s="50"/>
      <c r="N68" s="50"/>
      <c r="O68" s="50"/>
    </row>
    <row r="69" spans="1:15" ht="27.6" x14ac:dyDescent="0.3">
      <c r="A69" s="4"/>
      <c r="B69" s="16"/>
      <c r="C69" s="78" t="s">
        <v>1360</v>
      </c>
      <c r="D69" s="47" t="s">
        <v>995</v>
      </c>
      <c r="E69" s="46" t="s">
        <v>996</v>
      </c>
      <c r="F69" s="45" t="s">
        <v>132</v>
      </c>
      <c r="G69" s="64">
        <v>286</v>
      </c>
      <c r="H69" s="123"/>
      <c r="I69" s="79"/>
      <c r="J69" s="12"/>
      <c r="K69" s="4"/>
      <c r="M69" s="50"/>
      <c r="N69" s="50"/>
      <c r="O69" s="50"/>
    </row>
    <row r="70" spans="1:15" ht="41.4" x14ac:dyDescent="0.3">
      <c r="A70" s="4"/>
      <c r="B70" s="16"/>
      <c r="C70" s="78" t="s">
        <v>1361</v>
      </c>
      <c r="D70" s="47" t="s">
        <v>1125</v>
      </c>
      <c r="E70" s="46" t="s">
        <v>1126</v>
      </c>
      <c r="F70" s="45" t="s">
        <v>132</v>
      </c>
      <c r="G70" s="64">
        <v>104</v>
      </c>
      <c r="H70" s="123"/>
      <c r="I70" s="79"/>
      <c r="J70" s="12"/>
      <c r="K70" s="4"/>
      <c r="M70" s="50"/>
      <c r="N70" s="50"/>
      <c r="O70" s="50"/>
    </row>
    <row r="71" spans="1:15" ht="15.6" x14ac:dyDescent="0.3">
      <c r="A71" s="4"/>
      <c r="B71" s="16"/>
      <c r="C71" s="78" t="s">
        <v>1362</v>
      </c>
      <c r="D71" s="47" t="s">
        <v>1137</v>
      </c>
      <c r="E71" s="46" t="s">
        <v>1138</v>
      </c>
      <c r="F71" s="45" t="s">
        <v>132</v>
      </c>
      <c r="G71" s="64">
        <v>56</v>
      </c>
      <c r="H71" s="123"/>
      <c r="I71" s="79"/>
      <c r="J71" s="12"/>
      <c r="K71" s="4"/>
      <c r="M71" s="50"/>
      <c r="N71" s="50"/>
      <c r="O71" s="50"/>
    </row>
    <row r="72" spans="1:15" ht="15.6" x14ac:dyDescent="0.3">
      <c r="A72" s="4"/>
      <c r="B72" s="16"/>
      <c r="C72" s="71"/>
      <c r="D72" s="72"/>
      <c r="E72" s="73" t="s">
        <v>1363</v>
      </c>
      <c r="F72" s="74"/>
      <c r="G72" s="75"/>
      <c r="H72" s="76"/>
      <c r="I72" s="77"/>
      <c r="J72" s="12"/>
      <c r="K72" s="4"/>
      <c r="M72" s="48"/>
      <c r="N72" s="49"/>
      <c r="O72" s="48"/>
    </row>
    <row r="73" spans="1:15" ht="41.4" x14ac:dyDescent="0.3">
      <c r="A73" s="4"/>
      <c r="B73" s="16"/>
      <c r="C73" s="78" t="s">
        <v>1364</v>
      </c>
      <c r="D73" s="47" t="s">
        <v>1082</v>
      </c>
      <c r="E73" s="46" t="s">
        <v>1083</v>
      </c>
      <c r="F73" s="45" t="s">
        <v>132</v>
      </c>
      <c r="G73" s="64">
        <v>10</v>
      </c>
      <c r="H73" s="123"/>
      <c r="I73" s="79"/>
      <c r="J73" s="12"/>
      <c r="K73" s="4"/>
      <c r="M73" s="50"/>
      <c r="N73" s="50"/>
      <c r="O73" s="50"/>
    </row>
    <row r="74" spans="1:15" ht="69" x14ac:dyDescent="0.3">
      <c r="A74" s="4"/>
      <c r="B74" s="16"/>
      <c r="C74" s="78" t="s">
        <v>1365</v>
      </c>
      <c r="D74" s="47" t="s">
        <v>1060</v>
      </c>
      <c r="E74" s="46" t="s">
        <v>1061</v>
      </c>
      <c r="F74" s="45" t="s">
        <v>132</v>
      </c>
      <c r="G74" s="64">
        <v>11</v>
      </c>
      <c r="H74" s="123"/>
      <c r="I74" s="79"/>
      <c r="J74" s="12"/>
      <c r="K74" s="4"/>
      <c r="M74" s="50"/>
      <c r="N74" s="50"/>
      <c r="O74" s="50"/>
    </row>
    <row r="75" spans="1:15" ht="69" x14ac:dyDescent="0.3">
      <c r="A75" s="4"/>
      <c r="B75" s="16"/>
      <c r="C75" s="78" t="s">
        <v>1366</v>
      </c>
      <c r="D75" s="47" t="s">
        <v>1092</v>
      </c>
      <c r="E75" s="46" t="s">
        <v>1093</v>
      </c>
      <c r="F75" s="45" t="s">
        <v>132</v>
      </c>
      <c r="G75" s="64">
        <v>1</v>
      </c>
      <c r="H75" s="123"/>
      <c r="I75" s="79"/>
      <c r="J75" s="12"/>
      <c r="K75" s="4"/>
      <c r="M75" s="50"/>
      <c r="N75" s="50"/>
      <c r="O75" s="50"/>
    </row>
    <row r="76" spans="1:15" ht="15.6" x14ac:dyDescent="0.3">
      <c r="A76" s="4"/>
      <c r="B76" s="16"/>
      <c r="C76" s="71"/>
      <c r="D76" s="72"/>
      <c r="E76" s="73" t="s">
        <v>1367</v>
      </c>
      <c r="F76" s="74"/>
      <c r="G76" s="75"/>
      <c r="H76" s="76"/>
      <c r="I76" s="77"/>
      <c r="J76" s="12"/>
      <c r="K76" s="4"/>
      <c r="M76" s="48"/>
      <c r="N76" s="49"/>
      <c r="O76" s="48"/>
    </row>
    <row r="77" spans="1:15" ht="55.2" x14ac:dyDescent="0.3">
      <c r="A77" s="4"/>
      <c r="B77" s="16"/>
      <c r="C77" s="78" t="s">
        <v>1368</v>
      </c>
      <c r="D77" s="47" t="s">
        <v>1064</v>
      </c>
      <c r="E77" s="46" t="s">
        <v>1065</v>
      </c>
      <c r="F77" s="45" t="s">
        <v>90</v>
      </c>
      <c r="G77" s="64">
        <v>1</v>
      </c>
      <c r="H77" s="123"/>
      <c r="I77" s="79"/>
      <c r="J77" s="12"/>
      <c r="K77" s="4"/>
      <c r="M77" s="50"/>
      <c r="N77" s="50"/>
      <c r="O77" s="50"/>
    </row>
    <row r="78" spans="1:15" ht="15.6" x14ac:dyDescent="0.3">
      <c r="A78" s="4"/>
      <c r="B78" s="16"/>
      <c r="C78" s="71"/>
      <c r="D78" s="72"/>
      <c r="E78" s="73" t="s">
        <v>1369</v>
      </c>
      <c r="F78" s="74"/>
      <c r="G78" s="75"/>
      <c r="H78" s="76"/>
      <c r="I78" s="77"/>
      <c r="J78" s="12"/>
      <c r="K78" s="4"/>
      <c r="M78" s="48"/>
      <c r="N78" s="49"/>
      <c r="O78" s="48"/>
    </row>
    <row r="79" spans="1:15" ht="15.6" x14ac:dyDescent="0.3">
      <c r="A79" s="4"/>
      <c r="B79" s="16"/>
      <c r="C79" s="78" t="s">
        <v>1370</v>
      </c>
      <c r="D79" s="47" t="s">
        <v>1031</v>
      </c>
      <c r="E79" s="46" t="s">
        <v>1032</v>
      </c>
      <c r="F79" s="45" t="s">
        <v>132</v>
      </c>
      <c r="G79" s="64">
        <v>133</v>
      </c>
      <c r="H79" s="123"/>
      <c r="I79" s="79"/>
      <c r="J79" s="12"/>
      <c r="K79" s="4"/>
      <c r="M79" s="50"/>
      <c r="N79" s="50"/>
      <c r="O79" s="50"/>
    </row>
    <row r="80" spans="1:15" ht="15.6" x14ac:dyDescent="0.3">
      <c r="A80" s="4"/>
      <c r="B80" s="16"/>
      <c r="C80" s="78" t="s">
        <v>1371</v>
      </c>
      <c r="D80" s="47" t="s">
        <v>1058</v>
      </c>
      <c r="E80" s="46" t="s">
        <v>1059</v>
      </c>
      <c r="F80" s="45" t="s">
        <v>132</v>
      </c>
      <c r="G80" s="64">
        <v>65</v>
      </c>
      <c r="H80" s="123"/>
      <c r="I80" s="79"/>
      <c r="J80" s="12"/>
      <c r="K80" s="4"/>
      <c r="M80" s="50"/>
      <c r="N80" s="50"/>
      <c r="O80" s="50"/>
    </row>
    <row r="81" spans="1:15" ht="27.6" x14ac:dyDescent="0.3">
      <c r="A81" s="4"/>
      <c r="B81" s="16"/>
      <c r="C81" s="78" t="s">
        <v>1372</v>
      </c>
      <c r="D81" s="47" t="s">
        <v>1037</v>
      </c>
      <c r="E81" s="46" t="s">
        <v>1038</v>
      </c>
      <c r="F81" s="45" t="s">
        <v>132</v>
      </c>
      <c r="G81" s="64">
        <v>8</v>
      </c>
      <c r="H81" s="123"/>
      <c r="I81" s="79"/>
      <c r="J81" s="12"/>
      <c r="K81" s="4"/>
      <c r="M81" s="50"/>
      <c r="N81" s="50"/>
      <c r="O81" s="50"/>
    </row>
    <row r="82" spans="1:15" ht="27.6" x14ac:dyDescent="0.3">
      <c r="A82" s="4"/>
      <c r="B82" s="16"/>
      <c r="C82" s="78" t="s">
        <v>1373</v>
      </c>
      <c r="D82" s="47" t="s">
        <v>1041</v>
      </c>
      <c r="E82" s="46" t="s">
        <v>1042</v>
      </c>
      <c r="F82" s="45" t="s">
        <v>132</v>
      </c>
      <c r="G82" s="64">
        <v>60</v>
      </c>
      <c r="H82" s="123"/>
      <c r="I82" s="79"/>
      <c r="J82" s="12"/>
      <c r="K82" s="4"/>
      <c r="M82" s="50"/>
      <c r="N82" s="50"/>
      <c r="O82" s="50"/>
    </row>
    <row r="83" spans="1:15" ht="27.6" x14ac:dyDescent="0.3">
      <c r="A83" s="4"/>
      <c r="B83" s="16"/>
      <c r="C83" s="78" t="s">
        <v>1374</v>
      </c>
      <c r="D83" s="47" t="s">
        <v>1047</v>
      </c>
      <c r="E83" s="46" t="s">
        <v>1048</v>
      </c>
      <c r="F83" s="45" t="s">
        <v>168</v>
      </c>
      <c r="G83" s="64">
        <v>6</v>
      </c>
      <c r="H83" s="123"/>
      <c r="I83" s="79"/>
      <c r="J83" s="12"/>
      <c r="K83" s="4"/>
      <c r="M83" s="50"/>
      <c r="N83" s="50"/>
      <c r="O83" s="50"/>
    </row>
    <row r="84" spans="1:15" ht="27.6" x14ac:dyDescent="0.3">
      <c r="A84" s="4"/>
      <c r="B84" s="16"/>
      <c r="C84" s="78" t="s">
        <v>1375</v>
      </c>
      <c r="D84" s="47" t="s">
        <v>1049</v>
      </c>
      <c r="E84" s="46" t="s">
        <v>1050</v>
      </c>
      <c r="F84" s="45" t="s">
        <v>168</v>
      </c>
      <c r="G84" s="64">
        <v>91</v>
      </c>
      <c r="H84" s="123"/>
      <c r="I84" s="79"/>
      <c r="J84" s="12"/>
      <c r="K84" s="4"/>
      <c r="M84" s="50"/>
      <c r="N84" s="50"/>
      <c r="O84" s="50"/>
    </row>
    <row r="85" spans="1:15" ht="15.6" x14ac:dyDescent="0.3">
      <c r="A85" s="4"/>
      <c r="B85" s="16"/>
      <c r="C85" s="71"/>
      <c r="D85" s="72"/>
      <c r="E85" s="73" t="s">
        <v>1376</v>
      </c>
      <c r="F85" s="74"/>
      <c r="G85" s="75"/>
      <c r="H85" s="76"/>
      <c r="I85" s="77"/>
      <c r="J85" s="12"/>
      <c r="K85" s="4"/>
      <c r="M85" s="48"/>
      <c r="N85" s="49"/>
      <c r="O85" s="48"/>
    </row>
    <row r="86" spans="1:15" ht="55.2" x14ac:dyDescent="0.3">
      <c r="A86" s="4"/>
      <c r="B86" s="16"/>
      <c r="C86" s="78" t="s">
        <v>1377</v>
      </c>
      <c r="D86" s="47" t="s">
        <v>1279</v>
      </c>
      <c r="E86" s="46" t="s">
        <v>1280</v>
      </c>
      <c r="F86" s="45" t="s">
        <v>132</v>
      </c>
      <c r="G86" s="64">
        <v>5</v>
      </c>
      <c r="H86" s="123"/>
      <c r="I86" s="79"/>
      <c r="J86" s="12"/>
      <c r="K86" s="4"/>
      <c r="M86" s="50"/>
      <c r="N86" s="50"/>
      <c r="O86" s="50"/>
    </row>
    <row r="87" spans="1:15" ht="15.6" x14ac:dyDescent="0.3">
      <c r="A87" s="4"/>
      <c r="B87" s="16"/>
      <c r="C87" s="78" t="s">
        <v>1378</v>
      </c>
      <c r="D87" s="47" t="s">
        <v>1264</v>
      </c>
      <c r="E87" s="46" t="s">
        <v>1265</v>
      </c>
      <c r="F87" s="45" t="s">
        <v>90</v>
      </c>
      <c r="G87" s="64">
        <v>1</v>
      </c>
      <c r="H87" s="123"/>
      <c r="I87" s="79"/>
      <c r="J87" s="12"/>
      <c r="K87" s="4"/>
      <c r="M87" s="50"/>
      <c r="N87" s="50"/>
      <c r="O87" s="50"/>
    </row>
    <row r="88" spans="1:15" ht="41.4" x14ac:dyDescent="0.3">
      <c r="A88" s="4"/>
      <c r="B88" s="16"/>
      <c r="C88" s="78" t="s">
        <v>1379</v>
      </c>
      <c r="D88" s="47" t="s">
        <v>382</v>
      </c>
      <c r="E88" s="46" t="s">
        <v>383</v>
      </c>
      <c r="F88" s="45" t="s">
        <v>90</v>
      </c>
      <c r="G88" s="64">
        <v>2</v>
      </c>
      <c r="H88" s="123"/>
      <c r="I88" s="79"/>
      <c r="J88" s="12"/>
      <c r="K88" s="4"/>
      <c r="M88" s="50"/>
      <c r="N88" s="50"/>
      <c r="O88" s="50"/>
    </row>
    <row r="89" spans="1:15" ht="15.6" x14ac:dyDescent="0.3">
      <c r="A89" s="4"/>
      <c r="B89" s="16"/>
      <c r="C89" s="71"/>
      <c r="D89" s="72"/>
      <c r="E89" s="73" t="s">
        <v>1380</v>
      </c>
      <c r="F89" s="74"/>
      <c r="G89" s="75"/>
      <c r="H89" s="76"/>
      <c r="I89" s="77"/>
      <c r="J89" s="12"/>
      <c r="K89" s="4"/>
      <c r="M89" s="48"/>
      <c r="N89" s="49"/>
      <c r="O89" s="48"/>
    </row>
    <row r="90" spans="1:15" ht="41.4" x14ac:dyDescent="0.3">
      <c r="A90" s="4"/>
      <c r="B90" s="16"/>
      <c r="C90" s="78" t="s">
        <v>1381</v>
      </c>
      <c r="D90" s="47" t="s">
        <v>1028</v>
      </c>
      <c r="E90" s="46" t="s">
        <v>1029</v>
      </c>
      <c r="F90" s="45" t="s">
        <v>132</v>
      </c>
      <c r="G90" s="64">
        <v>85</v>
      </c>
      <c r="H90" s="123"/>
      <c r="I90" s="79"/>
      <c r="J90" s="12"/>
      <c r="K90" s="4"/>
      <c r="M90" s="50"/>
      <c r="N90" s="50"/>
      <c r="O90" s="50"/>
    </row>
    <row r="91" spans="1:15" ht="30" customHeight="1" x14ac:dyDescent="0.3">
      <c r="A91" s="4"/>
      <c r="B91" s="16"/>
      <c r="C91" s="80"/>
      <c r="D91" s="80"/>
      <c r="E91" s="80"/>
      <c r="F91" s="80"/>
      <c r="G91" s="81"/>
      <c r="H91" s="124" t="s">
        <v>44</v>
      </c>
      <c r="I91" s="82"/>
      <c r="J91" s="12"/>
      <c r="K91" s="4"/>
    </row>
    <row r="92" spans="1:15" ht="15.6" x14ac:dyDescent="0.3">
      <c r="A92" s="4"/>
      <c r="B92" s="16"/>
      <c r="C92" s="71"/>
      <c r="D92" s="72"/>
      <c r="E92" s="73" t="s">
        <v>1382</v>
      </c>
      <c r="F92" s="74"/>
      <c r="G92" s="75"/>
      <c r="H92" s="76"/>
      <c r="I92" s="77"/>
      <c r="J92" s="12"/>
      <c r="K92" s="4"/>
      <c r="M92" s="48"/>
      <c r="N92" s="49"/>
      <c r="O92" s="48"/>
    </row>
    <row r="93" spans="1:15" ht="15.6" x14ac:dyDescent="0.3">
      <c r="A93" s="4"/>
      <c r="B93" s="16"/>
      <c r="C93" s="71"/>
      <c r="D93" s="72"/>
      <c r="E93" s="73" t="s">
        <v>1383</v>
      </c>
      <c r="F93" s="74"/>
      <c r="G93" s="75"/>
      <c r="H93" s="76"/>
      <c r="I93" s="77"/>
      <c r="J93" s="12"/>
      <c r="K93" s="4"/>
      <c r="M93" s="48"/>
      <c r="N93" s="49"/>
      <c r="O93" s="48"/>
    </row>
    <row r="94" spans="1:15" ht="15.6" x14ac:dyDescent="0.3">
      <c r="A94" s="4"/>
      <c r="B94" s="16"/>
      <c r="C94" s="78" t="s">
        <v>1384</v>
      </c>
      <c r="D94" s="47" t="s">
        <v>503</v>
      </c>
      <c r="E94" s="46" t="s">
        <v>504</v>
      </c>
      <c r="F94" s="45" t="s">
        <v>132</v>
      </c>
      <c r="G94" s="64">
        <v>208</v>
      </c>
      <c r="H94" s="123"/>
      <c r="I94" s="79"/>
      <c r="J94" s="12"/>
      <c r="K94" s="4"/>
      <c r="M94" s="50"/>
      <c r="N94" s="50"/>
      <c r="O94" s="50"/>
    </row>
    <row r="95" spans="1:15" ht="27.6" x14ac:dyDescent="0.3">
      <c r="A95" s="4"/>
      <c r="B95" s="16"/>
      <c r="C95" s="78" t="s">
        <v>1385</v>
      </c>
      <c r="D95" s="47" t="s">
        <v>995</v>
      </c>
      <c r="E95" s="46" t="s">
        <v>996</v>
      </c>
      <c r="F95" s="45" t="s">
        <v>132</v>
      </c>
      <c r="G95" s="64">
        <v>208</v>
      </c>
      <c r="H95" s="123"/>
      <c r="I95" s="79"/>
      <c r="J95" s="12"/>
      <c r="K95" s="4"/>
      <c r="M95" s="50"/>
      <c r="N95" s="50"/>
      <c r="O95" s="50"/>
    </row>
    <row r="96" spans="1:15" ht="41.4" x14ac:dyDescent="0.3">
      <c r="A96" s="4"/>
      <c r="B96" s="16"/>
      <c r="C96" s="78" t="s">
        <v>1386</v>
      </c>
      <c r="D96" s="47" t="s">
        <v>1125</v>
      </c>
      <c r="E96" s="46" t="s">
        <v>1126</v>
      </c>
      <c r="F96" s="45" t="s">
        <v>132</v>
      </c>
      <c r="G96" s="64">
        <v>110</v>
      </c>
      <c r="H96" s="123"/>
      <c r="I96" s="79"/>
      <c r="J96" s="12"/>
      <c r="K96" s="4"/>
      <c r="M96" s="50"/>
      <c r="N96" s="50"/>
      <c r="O96" s="50"/>
    </row>
    <row r="97" spans="1:15" ht="15.6" x14ac:dyDescent="0.3">
      <c r="A97" s="4"/>
      <c r="B97" s="16"/>
      <c r="C97" s="78" t="s">
        <v>1387</v>
      </c>
      <c r="D97" s="47" t="s">
        <v>1137</v>
      </c>
      <c r="E97" s="46" t="s">
        <v>1138</v>
      </c>
      <c r="F97" s="45" t="s">
        <v>132</v>
      </c>
      <c r="G97" s="64">
        <v>100</v>
      </c>
      <c r="H97" s="123"/>
      <c r="I97" s="79"/>
      <c r="J97" s="12"/>
      <c r="K97" s="4"/>
      <c r="M97" s="50"/>
      <c r="N97" s="50"/>
      <c r="O97" s="50"/>
    </row>
    <row r="98" spans="1:15" ht="15.6" x14ac:dyDescent="0.3">
      <c r="A98" s="4"/>
      <c r="B98" s="16"/>
      <c r="C98" s="71"/>
      <c r="D98" s="72"/>
      <c r="E98" s="73" t="s">
        <v>1388</v>
      </c>
      <c r="F98" s="74"/>
      <c r="G98" s="75"/>
      <c r="H98" s="76"/>
      <c r="I98" s="77"/>
      <c r="J98" s="12"/>
      <c r="K98" s="4"/>
      <c r="M98" s="48"/>
      <c r="N98" s="49"/>
      <c r="O98" s="48"/>
    </row>
    <row r="99" spans="1:15" ht="41.4" x14ac:dyDescent="0.3">
      <c r="A99" s="4"/>
      <c r="B99" s="16"/>
      <c r="C99" s="78" t="s">
        <v>1389</v>
      </c>
      <c r="D99" s="47" t="s">
        <v>1082</v>
      </c>
      <c r="E99" s="46" t="s">
        <v>1083</v>
      </c>
      <c r="F99" s="45" t="s">
        <v>132</v>
      </c>
      <c r="G99" s="64">
        <v>2</v>
      </c>
      <c r="H99" s="123"/>
      <c r="I99" s="79"/>
      <c r="J99" s="12"/>
      <c r="K99" s="4"/>
      <c r="M99" s="50"/>
      <c r="N99" s="50"/>
      <c r="O99" s="50"/>
    </row>
    <row r="100" spans="1:15" ht="69" x14ac:dyDescent="0.3">
      <c r="A100" s="4"/>
      <c r="B100" s="16"/>
      <c r="C100" s="78" t="s">
        <v>1390</v>
      </c>
      <c r="D100" s="47" t="s">
        <v>1060</v>
      </c>
      <c r="E100" s="46" t="s">
        <v>1061</v>
      </c>
      <c r="F100" s="45" t="s">
        <v>132</v>
      </c>
      <c r="G100" s="64">
        <v>3.61</v>
      </c>
      <c r="H100" s="123"/>
      <c r="I100" s="79"/>
      <c r="J100" s="12"/>
      <c r="K100" s="4"/>
      <c r="M100" s="50"/>
      <c r="N100" s="50"/>
      <c r="O100" s="50"/>
    </row>
    <row r="101" spans="1:15" ht="69" x14ac:dyDescent="0.3">
      <c r="A101" s="4"/>
      <c r="B101" s="16"/>
      <c r="C101" s="78" t="s">
        <v>1391</v>
      </c>
      <c r="D101" s="47" t="s">
        <v>1092</v>
      </c>
      <c r="E101" s="46" t="s">
        <v>1093</v>
      </c>
      <c r="F101" s="45" t="s">
        <v>132</v>
      </c>
      <c r="G101" s="64">
        <v>1</v>
      </c>
      <c r="H101" s="123"/>
      <c r="I101" s="79"/>
      <c r="J101" s="12"/>
      <c r="K101" s="4"/>
      <c r="M101" s="50"/>
      <c r="N101" s="50"/>
      <c r="O101" s="50"/>
    </row>
    <row r="102" spans="1:15" ht="27.6" x14ac:dyDescent="0.3">
      <c r="A102" s="4"/>
      <c r="B102" s="16"/>
      <c r="C102" s="78" t="s">
        <v>1392</v>
      </c>
      <c r="D102" s="47" t="s">
        <v>1110</v>
      </c>
      <c r="E102" s="46" t="s">
        <v>1109</v>
      </c>
      <c r="F102" s="45" t="s">
        <v>132</v>
      </c>
      <c r="G102" s="64">
        <v>13.530000000000001</v>
      </c>
      <c r="H102" s="123"/>
      <c r="I102" s="79"/>
      <c r="J102" s="12"/>
      <c r="K102" s="4"/>
      <c r="M102" s="50"/>
      <c r="N102" s="50"/>
      <c r="O102" s="50"/>
    </row>
    <row r="103" spans="1:15" ht="27.6" x14ac:dyDescent="0.3">
      <c r="A103" s="4"/>
      <c r="B103" s="16"/>
      <c r="C103" s="78" t="s">
        <v>1393</v>
      </c>
      <c r="D103" s="47" t="s">
        <v>1123</v>
      </c>
      <c r="E103" s="46" t="s">
        <v>1124</v>
      </c>
      <c r="F103" s="45" t="s">
        <v>132</v>
      </c>
      <c r="G103" s="64">
        <v>12.25</v>
      </c>
      <c r="H103" s="123"/>
      <c r="I103" s="79"/>
      <c r="J103" s="12"/>
      <c r="K103" s="4"/>
      <c r="M103" s="50"/>
      <c r="N103" s="50"/>
      <c r="O103" s="50"/>
    </row>
    <row r="104" spans="1:15" ht="15.6" x14ac:dyDescent="0.3">
      <c r="A104" s="4"/>
      <c r="B104" s="16"/>
      <c r="C104" s="71"/>
      <c r="D104" s="72"/>
      <c r="E104" s="73" t="s">
        <v>1394</v>
      </c>
      <c r="F104" s="74"/>
      <c r="G104" s="75"/>
      <c r="H104" s="76"/>
      <c r="I104" s="77"/>
      <c r="J104" s="12"/>
      <c r="K104" s="4"/>
      <c r="M104" s="48"/>
      <c r="N104" s="49"/>
      <c r="O104" s="48"/>
    </row>
    <row r="105" spans="1:15" ht="55.2" x14ac:dyDescent="0.3">
      <c r="A105" s="4"/>
      <c r="B105" s="16"/>
      <c r="C105" s="78" t="s">
        <v>1395</v>
      </c>
      <c r="D105" s="47" t="s">
        <v>1064</v>
      </c>
      <c r="E105" s="46" t="s">
        <v>1065</v>
      </c>
      <c r="F105" s="45" t="s">
        <v>90</v>
      </c>
      <c r="G105" s="64">
        <v>3</v>
      </c>
      <c r="H105" s="123"/>
      <c r="I105" s="79"/>
      <c r="J105" s="12"/>
      <c r="K105" s="4"/>
      <c r="M105" s="50"/>
      <c r="N105" s="50"/>
      <c r="O105" s="50"/>
    </row>
    <row r="106" spans="1:15" ht="15.6" x14ac:dyDescent="0.3">
      <c r="A106" s="4"/>
      <c r="B106" s="16"/>
      <c r="C106" s="71"/>
      <c r="D106" s="72"/>
      <c r="E106" s="73" t="s">
        <v>1630</v>
      </c>
      <c r="F106" s="74"/>
      <c r="G106" s="75"/>
      <c r="H106" s="76"/>
      <c r="I106" s="77"/>
      <c r="J106" s="12"/>
      <c r="K106" s="4"/>
      <c r="M106" s="48"/>
      <c r="N106" s="49"/>
      <c r="O106" s="48"/>
    </row>
    <row r="107" spans="1:15" ht="15.6" x14ac:dyDescent="0.3">
      <c r="A107" s="4"/>
      <c r="B107" s="16"/>
      <c r="C107" s="78" t="s">
        <v>1396</v>
      </c>
      <c r="D107" s="47" t="s">
        <v>1031</v>
      </c>
      <c r="E107" s="46" t="s">
        <v>1032</v>
      </c>
      <c r="F107" s="45" t="s">
        <v>132</v>
      </c>
      <c r="G107" s="64">
        <v>168</v>
      </c>
      <c r="H107" s="123"/>
      <c r="I107" s="79"/>
      <c r="J107" s="12"/>
      <c r="K107" s="4"/>
      <c r="M107" s="50"/>
      <c r="N107" s="50"/>
      <c r="O107" s="50"/>
    </row>
    <row r="108" spans="1:15" ht="15.6" x14ac:dyDescent="0.3">
      <c r="A108" s="4"/>
      <c r="B108" s="16"/>
      <c r="C108" s="78" t="s">
        <v>1397</v>
      </c>
      <c r="D108" s="47" t="s">
        <v>1058</v>
      </c>
      <c r="E108" s="46" t="s">
        <v>1059</v>
      </c>
      <c r="F108" s="45" t="s">
        <v>132</v>
      </c>
      <c r="G108" s="64">
        <v>125</v>
      </c>
      <c r="H108" s="123"/>
      <c r="I108" s="79"/>
      <c r="J108" s="12"/>
      <c r="K108" s="4"/>
      <c r="M108" s="50"/>
      <c r="N108" s="50"/>
      <c r="O108" s="50"/>
    </row>
    <row r="109" spans="1:15" ht="27.6" x14ac:dyDescent="0.3">
      <c r="A109" s="4"/>
      <c r="B109" s="16"/>
      <c r="C109" s="78" t="s">
        <v>1398</v>
      </c>
      <c r="D109" s="47" t="s">
        <v>1037</v>
      </c>
      <c r="E109" s="46" t="s">
        <v>1038</v>
      </c>
      <c r="F109" s="45" t="s">
        <v>132</v>
      </c>
      <c r="G109" s="64">
        <v>15</v>
      </c>
      <c r="H109" s="123"/>
      <c r="I109" s="79"/>
      <c r="J109" s="12"/>
      <c r="K109" s="4"/>
      <c r="M109" s="50"/>
      <c r="N109" s="50"/>
      <c r="O109" s="50"/>
    </row>
    <row r="110" spans="1:15" ht="27.6" x14ac:dyDescent="0.3">
      <c r="A110" s="4"/>
      <c r="B110" s="16"/>
      <c r="C110" s="78" t="s">
        <v>1399</v>
      </c>
      <c r="D110" s="47" t="s">
        <v>1041</v>
      </c>
      <c r="E110" s="46" t="s">
        <v>1042</v>
      </c>
      <c r="F110" s="45" t="s">
        <v>132</v>
      </c>
      <c r="G110" s="64">
        <v>28</v>
      </c>
      <c r="H110" s="123"/>
      <c r="I110" s="79"/>
      <c r="J110" s="12"/>
      <c r="K110" s="4"/>
      <c r="M110" s="50"/>
      <c r="N110" s="50"/>
      <c r="O110" s="50"/>
    </row>
    <row r="111" spans="1:15" ht="27.6" x14ac:dyDescent="0.3">
      <c r="A111" s="4"/>
      <c r="B111" s="16"/>
      <c r="C111" s="78" t="s">
        <v>1400</v>
      </c>
      <c r="D111" s="47" t="s">
        <v>1047</v>
      </c>
      <c r="E111" s="46" t="s">
        <v>1048</v>
      </c>
      <c r="F111" s="45" t="s">
        <v>168</v>
      </c>
      <c r="G111" s="64">
        <v>31</v>
      </c>
      <c r="H111" s="123"/>
      <c r="I111" s="79"/>
      <c r="J111" s="12"/>
      <c r="K111" s="4"/>
      <c r="M111" s="50"/>
      <c r="N111" s="50"/>
      <c r="O111" s="50"/>
    </row>
    <row r="112" spans="1:15" ht="27.6" x14ac:dyDescent="0.3">
      <c r="A112" s="4"/>
      <c r="B112" s="16"/>
      <c r="C112" s="78" t="s">
        <v>1401</v>
      </c>
      <c r="D112" s="47" t="s">
        <v>1049</v>
      </c>
      <c r="E112" s="46" t="s">
        <v>1050</v>
      </c>
      <c r="F112" s="45" t="s">
        <v>168</v>
      </c>
      <c r="G112" s="64">
        <v>15</v>
      </c>
      <c r="H112" s="123"/>
      <c r="I112" s="79"/>
      <c r="J112" s="12"/>
      <c r="K112" s="4"/>
      <c r="M112" s="50"/>
      <c r="N112" s="50"/>
      <c r="O112" s="50"/>
    </row>
    <row r="113" spans="1:15" ht="15.6" x14ac:dyDescent="0.3">
      <c r="A113" s="4"/>
      <c r="B113" s="16"/>
      <c r="C113" s="71"/>
      <c r="D113" s="72"/>
      <c r="E113" s="73" t="s">
        <v>1402</v>
      </c>
      <c r="F113" s="74"/>
      <c r="G113" s="75"/>
      <c r="H113" s="76"/>
      <c r="I113" s="77"/>
      <c r="J113" s="12"/>
      <c r="K113" s="4"/>
      <c r="M113" s="48"/>
      <c r="N113" s="49"/>
      <c r="O113" s="48"/>
    </row>
    <row r="114" spans="1:15" ht="55.2" x14ac:dyDescent="0.3">
      <c r="A114" s="4"/>
      <c r="B114" s="16"/>
      <c r="C114" s="78" t="s">
        <v>1403</v>
      </c>
      <c r="D114" s="47" t="s">
        <v>1279</v>
      </c>
      <c r="E114" s="46" t="s">
        <v>1280</v>
      </c>
      <c r="F114" s="45" t="s">
        <v>132</v>
      </c>
      <c r="G114" s="64">
        <v>2</v>
      </c>
      <c r="H114" s="123"/>
      <c r="I114" s="79"/>
      <c r="J114" s="12"/>
      <c r="K114" s="4"/>
      <c r="M114" s="50"/>
      <c r="N114" s="50"/>
      <c r="O114" s="50"/>
    </row>
    <row r="115" spans="1:15" ht="27.6" x14ac:dyDescent="0.3">
      <c r="A115" s="4"/>
      <c r="B115" s="16"/>
      <c r="C115" s="78" t="s">
        <v>1404</v>
      </c>
      <c r="D115" s="47" t="s">
        <v>609</v>
      </c>
      <c r="E115" s="46" t="s">
        <v>610</v>
      </c>
      <c r="F115" s="45" t="s">
        <v>90</v>
      </c>
      <c r="G115" s="64">
        <v>4</v>
      </c>
      <c r="H115" s="123"/>
      <c r="I115" s="79"/>
      <c r="J115" s="12"/>
      <c r="K115" s="4"/>
      <c r="M115" s="50"/>
      <c r="N115" s="50"/>
      <c r="O115" s="50"/>
    </row>
    <row r="116" spans="1:15" ht="41.4" x14ac:dyDescent="0.3">
      <c r="A116" s="4"/>
      <c r="B116" s="16"/>
      <c r="C116" s="78" t="s">
        <v>1405</v>
      </c>
      <c r="D116" s="47" t="s">
        <v>382</v>
      </c>
      <c r="E116" s="46" t="s">
        <v>383</v>
      </c>
      <c r="F116" s="45" t="s">
        <v>90</v>
      </c>
      <c r="G116" s="64">
        <v>4</v>
      </c>
      <c r="H116" s="123"/>
      <c r="I116" s="79"/>
      <c r="J116" s="12"/>
      <c r="K116" s="4"/>
      <c r="M116" s="50"/>
      <c r="N116" s="50"/>
      <c r="O116" s="50"/>
    </row>
    <row r="117" spans="1:15" ht="27.6" x14ac:dyDescent="0.3">
      <c r="A117" s="4"/>
      <c r="B117" s="16"/>
      <c r="C117" s="78" t="s">
        <v>1406</v>
      </c>
      <c r="D117" s="47" t="s">
        <v>1250</v>
      </c>
      <c r="E117" s="46" t="s">
        <v>1251</v>
      </c>
      <c r="F117" s="45" t="s">
        <v>168</v>
      </c>
      <c r="G117" s="64">
        <v>5</v>
      </c>
      <c r="H117" s="123"/>
      <c r="I117" s="79"/>
      <c r="J117" s="12"/>
      <c r="K117" s="4"/>
      <c r="M117" s="50"/>
      <c r="N117" s="50"/>
      <c r="O117" s="50"/>
    </row>
    <row r="118" spans="1:15" ht="27.6" x14ac:dyDescent="0.3">
      <c r="A118" s="4"/>
      <c r="B118" s="16"/>
      <c r="C118" s="78" t="s">
        <v>1407</v>
      </c>
      <c r="D118" s="47" t="s">
        <v>1254</v>
      </c>
      <c r="E118" s="46" t="s">
        <v>1255</v>
      </c>
      <c r="F118" s="45" t="s">
        <v>90</v>
      </c>
      <c r="G118" s="64">
        <v>3</v>
      </c>
      <c r="H118" s="123"/>
      <c r="I118" s="79"/>
      <c r="J118" s="12"/>
      <c r="K118" s="4"/>
      <c r="M118" s="50"/>
      <c r="N118" s="50"/>
      <c r="O118" s="50"/>
    </row>
    <row r="119" spans="1:15" ht="15.6" x14ac:dyDescent="0.3">
      <c r="A119" s="4"/>
      <c r="B119" s="16"/>
      <c r="C119" s="71"/>
      <c r="D119" s="72"/>
      <c r="E119" s="73" t="s">
        <v>1408</v>
      </c>
      <c r="F119" s="74"/>
      <c r="G119" s="75"/>
      <c r="H119" s="76"/>
      <c r="I119" s="77"/>
      <c r="J119" s="12"/>
      <c r="K119" s="4"/>
      <c r="M119" s="48"/>
      <c r="N119" s="49"/>
      <c r="O119" s="48"/>
    </row>
    <row r="120" spans="1:15" ht="41.4" x14ac:dyDescent="0.3">
      <c r="A120" s="4"/>
      <c r="B120" s="16"/>
      <c r="C120" s="78" t="s">
        <v>1409</v>
      </c>
      <c r="D120" s="47" t="s">
        <v>1028</v>
      </c>
      <c r="E120" s="46" t="s">
        <v>1029</v>
      </c>
      <c r="F120" s="45" t="s">
        <v>132</v>
      </c>
      <c r="G120" s="64">
        <v>85</v>
      </c>
      <c r="H120" s="123"/>
      <c r="I120" s="79"/>
      <c r="J120" s="12"/>
      <c r="K120" s="4"/>
      <c r="M120" s="50"/>
      <c r="N120" s="50"/>
      <c r="O120" s="50"/>
    </row>
    <row r="121" spans="1:15" ht="30" customHeight="1" x14ac:dyDescent="0.3">
      <c r="A121" s="4"/>
      <c r="B121" s="16"/>
      <c r="C121" s="80"/>
      <c r="D121" s="80"/>
      <c r="E121" s="80"/>
      <c r="F121" s="80"/>
      <c r="G121" s="81"/>
      <c r="H121" s="124" t="s">
        <v>44</v>
      </c>
      <c r="I121" s="82"/>
      <c r="J121" s="12"/>
      <c r="K121" s="4"/>
    </row>
    <row r="122" spans="1:15" ht="15.6" x14ac:dyDescent="0.3">
      <c r="A122" s="4"/>
      <c r="B122" s="16"/>
      <c r="C122" s="71"/>
      <c r="D122" s="72"/>
      <c r="E122" s="73" t="s">
        <v>1410</v>
      </c>
      <c r="F122" s="74"/>
      <c r="G122" s="75"/>
      <c r="H122" s="76"/>
      <c r="I122" s="77"/>
      <c r="J122" s="12"/>
      <c r="K122" s="4"/>
      <c r="M122" s="48"/>
      <c r="N122" s="49"/>
      <c r="O122" s="48"/>
    </row>
    <row r="123" spans="1:15" ht="15.6" x14ac:dyDescent="0.3">
      <c r="A123" s="4"/>
      <c r="B123" s="16"/>
      <c r="C123" s="71"/>
      <c r="D123" s="72"/>
      <c r="E123" s="73" t="s">
        <v>1411</v>
      </c>
      <c r="F123" s="74"/>
      <c r="G123" s="75"/>
      <c r="H123" s="76"/>
      <c r="I123" s="77"/>
      <c r="J123" s="12"/>
      <c r="K123" s="4"/>
      <c r="M123" s="48"/>
      <c r="N123" s="49"/>
      <c r="O123" s="48"/>
    </row>
    <row r="124" spans="1:15" ht="15.6" x14ac:dyDescent="0.3">
      <c r="A124" s="4"/>
      <c r="B124" s="16"/>
      <c r="C124" s="78" t="s">
        <v>1412</v>
      </c>
      <c r="D124" s="47" t="s">
        <v>503</v>
      </c>
      <c r="E124" s="46" t="s">
        <v>504</v>
      </c>
      <c r="F124" s="45" t="s">
        <v>132</v>
      </c>
      <c r="G124" s="64">
        <v>220</v>
      </c>
      <c r="H124" s="123"/>
      <c r="I124" s="79"/>
      <c r="J124" s="12"/>
      <c r="K124" s="4"/>
      <c r="M124" s="50"/>
      <c r="N124" s="50"/>
      <c r="O124" s="50"/>
    </row>
    <row r="125" spans="1:15" ht="27.6" x14ac:dyDescent="0.3">
      <c r="A125" s="4"/>
      <c r="B125" s="16"/>
      <c r="C125" s="78" t="s">
        <v>1413</v>
      </c>
      <c r="D125" s="47" t="s">
        <v>995</v>
      </c>
      <c r="E125" s="46" t="s">
        <v>996</v>
      </c>
      <c r="F125" s="45" t="s">
        <v>132</v>
      </c>
      <c r="G125" s="64">
        <v>220</v>
      </c>
      <c r="H125" s="123"/>
      <c r="I125" s="79"/>
      <c r="J125" s="12"/>
      <c r="K125" s="4"/>
      <c r="M125" s="50"/>
      <c r="N125" s="50"/>
      <c r="O125" s="50"/>
    </row>
    <row r="126" spans="1:15" ht="41.4" x14ac:dyDescent="0.3">
      <c r="A126" s="4"/>
      <c r="B126" s="16"/>
      <c r="C126" s="78" t="s">
        <v>1414</v>
      </c>
      <c r="D126" s="47" t="s">
        <v>1125</v>
      </c>
      <c r="E126" s="46" t="s">
        <v>1126</v>
      </c>
      <c r="F126" s="45" t="s">
        <v>132</v>
      </c>
      <c r="G126" s="64">
        <v>220</v>
      </c>
      <c r="H126" s="123"/>
      <c r="I126" s="79"/>
      <c r="J126" s="12"/>
      <c r="K126" s="4"/>
      <c r="M126" s="50"/>
      <c r="N126" s="50"/>
      <c r="O126" s="50"/>
    </row>
    <row r="127" spans="1:15" ht="15.6" x14ac:dyDescent="0.3">
      <c r="A127" s="4"/>
      <c r="B127" s="16"/>
      <c r="C127" s="78" t="s">
        <v>1415</v>
      </c>
      <c r="D127" s="47" t="s">
        <v>1137</v>
      </c>
      <c r="E127" s="46" t="s">
        <v>1138</v>
      </c>
      <c r="F127" s="45" t="s">
        <v>132</v>
      </c>
      <c r="G127" s="64">
        <v>40</v>
      </c>
      <c r="H127" s="123"/>
      <c r="I127" s="79"/>
      <c r="J127" s="12"/>
      <c r="K127" s="4"/>
      <c r="M127" s="50"/>
      <c r="N127" s="50"/>
      <c r="O127" s="50"/>
    </row>
    <row r="128" spans="1:15" ht="15.6" x14ac:dyDescent="0.3">
      <c r="A128" s="4"/>
      <c r="B128" s="16"/>
      <c r="C128" s="71"/>
      <c r="D128" s="72"/>
      <c r="E128" s="73" t="s">
        <v>1416</v>
      </c>
      <c r="F128" s="74"/>
      <c r="G128" s="75"/>
      <c r="H128" s="76"/>
      <c r="I128" s="77"/>
      <c r="J128" s="12"/>
      <c r="K128" s="4"/>
      <c r="M128" s="48"/>
      <c r="N128" s="49"/>
      <c r="O128" s="48"/>
    </row>
    <row r="129" spans="1:15" ht="41.4" x14ac:dyDescent="0.3">
      <c r="A129" s="4"/>
      <c r="B129" s="16"/>
      <c r="C129" s="78" t="s">
        <v>1417</v>
      </c>
      <c r="D129" s="47" t="s">
        <v>1082</v>
      </c>
      <c r="E129" s="46" t="s">
        <v>1083</v>
      </c>
      <c r="F129" s="45" t="s">
        <v>132</v>
      </c>
      <c r="G129" s="64">
        <v>10</v>
      </c>
      <c r="H129" s="123"/>
      <c r="I129" s="79"/>
      <c r="J129" s="12"/>
      <c r="K129" s="4"/>
      <c r="M129" s="50"/>
      <c r="N129" s="50"/>
      <c r="O129" s="50"/>
    </row>
    <row r="130" spans="1:15" ht="69" x14ac:dyDescent="0.3">
      <c r="A130" s="4"/>
      <c r="B130" s="16"/>
      <c r="C130" s="78" t="s">
        <v>1418</v>
      </c>
      <c r="D130" s="47" t="s">
        <v>1060</v>
      </c>
      <c r="E130" s="46" t="s">
        <v>1061</v>
      </c>
      <c r="F130" s="45" t="s">
        <v>132</v>
      </c>
      <c r="G130" s="64">
        <v>11</v>
      </c>
      <c r="H130" s="123"/>
      <c r="I130" s="79"/>
      <c r="J130" s="12"/>
      <c r="K130" s="4"/>
      <c r="M130" s="50"/>
      <c r="N130" s="50"/>
      <c r="O130" s="50"/>
    </row>
    <row r="131" spans="1:15" ht="69" x14ac:dyDescent="0.3">
      <c r="A131" s="4"/>
      <c r="B131" s="16"/>
      <c r="C131" s="78" t="s">
        <v>1419</v>
      </c>
      <c r="D131" s="47" t="s">
        <v>1092</v>
      </c>
      <c r="E131" s="46" t="s">
        <v>1093</v>
      </c>
      <c r="F131" s="45" t="s">
        <v>132</v>
      </c>
      <c r="G131" s="64">
        <v>1</v>
      </c>
      <c r="H131" s="123"/>
      <c r="I131" s="79"/>
      <c r="J131" s="12"/>
      <c r="K131" s="4"/>
      <c r="M131" s="50"/>
      <c r="N131" s="50"/>
      <c r="O131" s="50"/>
    </row>
    <row r="132" spans="1:15" ht="15.6" x14ac:dyDescent="0.3">
      <c r="A132" s="4"/>
      <c r="B132" s="16"/>
      <c r="C132" s="71"/>
      <c r="D132" s="72"/>
      <c r="E132" s="73" t="s">
        <v>1420</v>
      </c>
      <c r="F132" s="74"/>
      <c r="G132" s="75"/>
      <c r="H132" s="76"/>
      <c r="I132" s="77"/>
      <c r="J132" s="12"/>
      <c r="K132" s="4"/>
      <c r="M132" s="48"/>
      <c r="N132" s="49"/>
      <c r="O132" s="48"/>
    </row>
    <row r="133" spans="1:15" ht="55.2" x14ac:dyDescent="0.3">
      <c r="A133" s="4"/>
      <c r="B133" s="16"/>
      <c r="C133" s="78" t="s">
        <v>1421</v>
      </c>
      <c r="D133" s="47" t="s">
        <v>1064</v>
      </c>
      <c r="E133" s="46" t="s">
        <v>1065</v>
      </c>
      <c r="F133" s="45" t="s">
        <v>90</v>
      </c>
      <c r="G133" s="64">
        <v>4</v>
      </c>
      <c r="H133" s="123"/>
      <c r="I133" s="79"/>
      <c r="J133" s="12"/>
      <c r="K133" s="4"/>
      <c r="M133" s="50"/>
      <c r="N133" s="50"/>
      <c r="O133" s="50"/>
    </row>
    <row r="134" spans="1:15" ht="41.4" x14ac:dyDescent="0.3">
      <c r="A134" s="4"/>
      <c r="B134" s="16"/>
      <c r="C134" s="78" t="s">
        <v>1422</v>
      </c>
      <c r="D134" s="47" t="s">
        <v>1089</v>
      </c>
      <c r="E134" s="46" t="s">
        <v>1090</v>
      </c>
      <c r="F134" s="45" t="s">
        <v>132</v>
      </c>
      <c r="G134" s="64">
        <v>11</v>
      </c>
      <c r="H134" s="123"/>
      <c r="I134" s="79"/>
      <c r="J134" s="12"/>
      <c r="K134" s="4"/>
      <c r="M134" s="50"/>
      <c r="N134" s="50"/>
      <c r="O134" s="50"/>
    </row>
    <row r="135" spans="1:15" ht="15.6" x14ac:dyDescent="0.3">
      <c r="A135" s="4"/>
      <c r="B135" s="16"/>
      <c r="C135" s="71"/>
      <c r="D135" s="72"/>
      <c r="E135" s="73" t="s">
        <v>1423</v>
      </c>
      <c r="F135" s="74"/>
      <c r="G135" s="75"/>
      <c r="H135" s="76"/>
      <c r="I135" s="77"/>
      <c r="J135" s="12"/>
      <c r="K135" s="4"/>
      <c r="M135" s="48"/>
      <c r="N135" s="49"/>
      <c r="O135" s="48"/>
    </row>
    <row r="136" spans="1:15" ht="15.6" x14ac:dyDescent="0.3">
      <c r="A136" s="4"/>
      <c r="B136" s="16"/>
      <c r="C136" s="78" t="s">
        <v>1424</v>
      </c>
      <c r="D136" s="47" t="s">
        <v>1031</v>
      </c>
      <c r="E136" s="46" t="s">
        <v>1032</v>
      </c>
      <c r="F136" s="45" t="s">
        <v>132</v>
      </c>
      <c r="G136" s="64">
        <v>100</v>
      </c>
      <c r="H136" s="123"/>
      <c r="I136" s="79"/>
      <c r="J136" s="12"/>
      <c r="K136" s="4"/>
      <c r="M136" s="50"/>
      <c r="N136" s="50"/>
      <c r="O136" s="50"/>
    </row>
    <row r="137" spans="1:15" ht="15.6" x14ac:dyDescent="0.3">
      <c r="A137" s="4"/>
      <c r="B137" s="16"/>
      <c r="C137" s="78" t="s">
        <v>1425</v>
      </c>
      <c r="D137" s="47" t="s">
        <v>1058</v>
      </c>
      <c r="E137" s="46" t="s">
        <v>1059</v>
      </c>
      <c r="F137" s="45" t="s">
        <v>132</v>
      </c>
      <c r="G137" s="64">
        <v>80</v>
      </c>
      <c r="H137" s="123"/>
      <c r="I137" s="79"/>
      <c r="J137" s="12"/>
      <c r="K137" s="4"/>
      <c r="M137" s="50"/>
      <c r="N137" s="50"/>
      <c r="O137" s="50"/>
    </row>
    <row r="138" spans="1:15" ht="27.6" x14ac:dyDescent="0.3">
      <c r="A138" s="4"/>
      <c r="B138" s="16"/>
      <c r="C138" s="78" t="s">
        <v>1426</v>
      </c>
      <c r="D138" s="47" t="s">
        <v>1037</v>
      </c>
      <c r="E138" s="46" t="s">
        <v>1038</v>
      </c>
      <c r="F138" s="45" t="s">
        <v>132</v>
      </c>
      <c r="G138" s="64">
        <v>20</v>
      </c>
      <c r="H138" s="123"/>
      <c r="I138" s="79"/>
      <c r="J138" s="12"/>
      <c r="K138" s="4"/>
      <c r="M138" s="50"/>
      <c r="N138" s="50"/>
      <c r="O138" s="50"/>
    </row>
    <row r="139" spans="1:15" ht="27.6" x14ac:dyDescent="0.3">
      <c r="A139" s="4"/>
      <c r="B139" s="16"/>
      <c r="C139" s="78" t="s">
        <v>1427</v>
      </c>
      <c r="D139" s="47" t="s">
        <v>1047</v>
      </c>
      <c r="E139" s="46" t="s">
        <v>1048</v>
      </c>
      <c r="F139" s="45" t="s">
        <v>168</v>
      </c>
      <c r="G139" s="64">
        <v>33</v>
      </c>
      <c r="H139" s="123"/>
      <c r="I139" s="79"/>
      <c r="J139" s="12"/>
      <c r="K139" s="4"/>
      <c r="M139" s="50"/>
      <c r="N139" s="50"/>
      <c r="O139" s="50"/>
    </row>
    <row r="140" spans="1:15" ht="27.6" x14ac:dyDescent="0.3">
      <c r="A140" s="4"/>
      <c r="B140" s="16"/>
      <c r="C140" s="78" t="s">
        <v>1428</v>
      </c>
      <c r="D140" s="47" t="s">
        <v>1049</v>
      </c>
      <c r="E140" s="46" t="s">
        <v>1050</v>
      </c>
      <c r="F140" s="45" t="s">
        <v>168</v>
      </c>
      <c r="G140" s="64">
        <v>74</v>
      </c>
      <c r="H140" s="123"/>
      <c r="I140" s="79"/>
      <c r="J140" s="12"/>
      <c r="K140" s="4"/>
      <c r="M140" s="50"/>
      <c r="N140" s="50"/>
      <c r="O140" s="50"/>
    </row>
    <row r="141" spans="1:15" ht="15.6" x14ac:dyDescent="0.3">
      <c r="A141" s="4"/>
      <c r="B141" s="16"/>
      <c r="C141" s="71"/>
      <c r="D141" s="72"/>
      <c r="E141" s="73" t="s">
        <v>1429</v>
      </c>
      <c r="F141" s="74"/>
      <c r="G141" s="75"/>
      <c r="H141" s="76"/>
      <c r="I141" s="77"/>
      <c r="J141" s="12"/>
      <c r="K141" s="4"/>
      <c r="M141" s="48"/>
      <c r="N141" s="49"/>
      <c r="O141" s="48"/>
    </row>
    <row r="142" spans="1:15" ht="55.2" x14ac:dyDescent="0.3">
      <c r="A142" s="4"/>
      <c r="B142" s="16"/>
      <c r="C142" s="78" t="s">
        <v>1430</v>
      </c>
      <c r="D142" s="47" t="s">
        <v>1279</v>
      </c>
      <c r="E142" s="46" t="s">
        <v>1280</v>
      </c>
      <c r="F142" s="45" t="s">
        <v>132</v>
      </c>
      <c r="G142" s="64">
        <v>8.5</v>
      </c>
      <c r="H142" s="123"/>
      <c r="I142" s="79"/>
      <c r="J142" s="12"/>
      <c r="K142" s="4"/>
      <c r="M142" s="50"/>
      <c r="N142" s="50"/>
      <c r="O142" s="50"/>
    </row>
    <row r="143" spans="1:15" ht="27.6" x14ac:dyDescent="0.3">
      <c r="A143" s="4"/>
      <c r="B143" s="16"/>
      <c r="C143" s="78" t="s">
        <v>1431</v>
      </c>
      <c r="D143" s="47" t="s">
        <v>1250</v>
      </c>
      <c r="E143" s="46" t="s">
        <v>1251</v>
      </c>
      <c r="F143" s="45" t="s">
        <v>168</v>
      </c>
      <c r="G143" s="64">
        <v>2.5</v>
      </c>
      <c r="H143" s="123"/>
      <c r="I143" s="79"/>
      <c r="J143" s="12"/>
      <c r="K143" s="4"/>
      <c r="M143" s="50"/>
      <c r="N143" s="50"/>
      <c r="O143" s="50"/>
    </row>
    <row r="144" spans="1:15" ht="27.6" x14ac:dyDescent="0.3">
      <c r="A144" s="4"/>
      <c r="B144" s="16"/>
      <c r="C144" s="78" t="s">
        <v>1432</v>
      </c>
      <c r="D144" s="47" t="s">
        <v>609</v>
      </c>
      <c r="E144" s="46" t="s">
        <v>610</v>
      </c>
      <c r="F144" s="45" t="s">
        <v>90</v>
      </c>
      <c r="G144" s="64">
        <v>2</v>
      </c>
      <c r="H144" s="123"/>
      <c r="I144" s="79"/>
      <c r="J144" s="12"/>
      <c r="K144" s="4"/>
      <c r="M144" s="50"/>
      <c r="N144" s="50"/>
      <c r="O144" s="50"/>
    </row>
    <row r="145" spans="1:15" ht="41.4" x14ac:dyDescent="0.3">
      <c r="A145" s="4"/>
      <c r="B145" s="16"/>
      <c r="C145" s="78" t="s">
        <v>1433</v>
      </c>
      <c r="D145" s="47" t="s">
        <v>382</v>
      </c>
      <c r="E145" s="46" t="s">
        <v>383</v>
      </c>
      <c r="F145" s="45" t="s">
        <v>90</v>
      </c>
      <c r="G145" s="64">
        <v>4</v>
      </c>
      <c r="H145" s="123"/>
      <c r="I145" s="79"/>
      <c r="J145" s="12"/>
      <c r="K145" s="4"/>
      <c r="M145" s="50"/>
      <c r="N145" s="50"/>
      <c r="O145" s="50"/>
    </row>
    <row r="146" spans="1:15" ht="15.6" x14ac:dyDescent="0.3">
      <c r="A146" s="4"/>
      <c r="B146" s="16"/>
      <c r="C146" s="78" t="s">
        <v>1434</v>
      </c>
      <c r="D146" s="47" t="s">
        <v>1264</v>
      </c>
      <c r="E146" s="46" t="s">
        <v>1265</v>
      </c>
      <c r="F146" s="45" t="s">
        <v>90</v>
      </c>
      <c r="G146" s="64">
        <v>1</v>
      </c>
      <c r="H146" s="123"/>
      <c r="I146" s="79"/>
      <c r="J146" s="12"/>
      <c r="K146" s="4"/>
      <c r="M146" s="50"/>
      <c r="N146" s="50"/>
      <c r="O146" s="50"/>
    </row>
    <row r="147" spans="1:15" ht="27.6" x14ac:dyDescent="0.3">
      <c r="A147" s="4"/>
      <c r="B147" s="16"/>
      <c r="C147" s="78" t="s">
        <v>1435</v>
      </c>
      <c r="D147" s="47" t="s">
        <v>1254</v>
      </c>
      <c r="E147" s="46" t="s">
        <v>1255</v>
      </c>
      <c r="F147" s="45" t="s">
        <v>90</v>
      </c>
      <c r="G147" s="64">
        <v>3</v>
      </c>
      <c r="H147" s="123"/>
      <c r="I147" s="79"/>
      <c r="J147" s="12"/>
      <c r="K147" s="4"/>
      <c r="M147" s="50"/>
      <c r="N147" s="50"/>
      <c r="O147" s="50"/>
    </row>
    <row r="148" spans="1:15" ht="15.6" x14ac:dyDescent="0.3">
      <c r="A148" s="4"/>
      <c r="B148" s="16"/>
      <c r="C148" s="71"/>
      <c r="D148" s="72"/>
      <c r="E148" s="73" t="s">
        <v>1436</v>
      </c>
      <c r="F148" s="74"/>
      <c r="G148" s="75"/>
      <c r="H148" s="76"/>
      <c r="I148" s="77"/>
      <c r="J148" s="12"/>
      <c r="K148" s="4"/>
      <c r="M148" s="48"/>
      <c r="N148" s="49"/>
      <c r="O148" s="48"/>
    </row>
    <row r="149" spans="1:15" ht="41.4" x14ac:dyDescent="0.3">
      <c r="A149" s="4"/>
      <c r="B149" s="16"/>
      <c r="C149" s="78" t="s">
        <v>1437</v>
      </c>
      <c r="D149" s="47" t="s">
        <v>1028</v>
      </c>
      <c r="E149" s="46" t="s">
        <v>1029</v>
      </c>
      <c r="F149" s="45" t="s">
        <v>132</v>
      </c>
      <c r="G149" s="64">
        <v>100</v>
      </c>
      <c r="H149" s="123"/>
      <c r="I149" s="79"/>
      <c r="J149" s="12"/>
      <c r="K149" s="4"/>
      <c r="M149" s="50"/>
      <c r="N149" s="50"/>
      <c r="O149" s="50"/>
    </row>
    <row r="150" spans="1:15" ht="30" customHeight="1" x14ac:dyDescent="0.3">
      <c r="A150" s="4"/>
      <c r="B150" s="16"/>
      <c r="C150" s="80"/>
      <c r="D150" s="80"/>
      <c r="E150" s="80"/>
      <c r="F150" s="80"/>
      <c r="G150" s="81"/>
      <c r="H150" s="124" t="s">
        <v>44</v>
      </c>
      <c r="I150" s="82"/>
      <c r="J150" s="12"/>
      <c r="K150" s="4"/>
    </row>
    <row r="151" spans="1:15" ht="15.6" x14ac:dyDescent="0.3">
      <c r="A151" s="4"/>
      <c r="B151" s="16"/>
      <c r="C151" s="71"/>
      <c r="D151" s="72"/>
      <c r="E151" s="73" t="s">
        <v>1438</v>
      </c>
      <c r="F151" s="74"/>
      <c r="G151" s="75"/>
      <c r="H151" s="76"/>
      <c r="I151" s="77"/>
      <c r="J151" s="12"/>
      <c r="K151" s="4"/>
      <c r="M151" s="48"/>
      <c r="N151" s="49"/>
      <c r="O151" s="48"/>
    </row>
    <row r="152" spans="1:15" ht="27.6" x14ac:dyDescent="0.3">
      <c r="A152" s="4"/>
      <c r="B152" s="16"/>
      <c r="C152" s="78" t="s">
        <v>1439</v>
      </c>
      <c r="D152" s="47" t="s">
        <v>1103</v>
      </c>
      <c r="E152" s="46" t="s">
        <v>1104</v>
      </c>
      <c r="F152" s="45" t="s">
        <v>132</v>
      </c>
      <c r="G152" s="64">
        <v>45</v>
      </c>
      <c r="H152" s="123"/>
      <c r="I152" s="79"/>
      <c r="J152" s="12"/>
      <c r="K152" s="4"/>
      <c r="M152" s="50"/>
      <c r="N152" s="50"/>
      <c r="O152" s="50"/>
    </row>
    <row r="153" spans="1:15" ht="27.6" x14ac:dyDescent="0.3">
      <c r="A153" s="4"/>
      <c r="B153" s="16"/>
      <c r="C153" s="78" t="s">
        <v>1440</v>
      </c>
      <c r="D153" s="47" t="s">
        <v>997</v>
      </c>
      <c r="E153" s="46" t="s">
        <v>998</v>
      </c>
      <c r="F153" s="45" t="s">
        <v>132</v>
      </c>
      <c r="G153" s="64">
        <v>650</v>
      </c>
      <c r="H153" s="123"/>
      <c r="I153" s="79"/>
      <c r="J153" s="12"/>
      <c r="K153" s="4"/>
      <c r="M153" s="50"/>
      <c r="N153" s="50"/>
      <c r="O153" s="50"/>
    </row>
    <row r="154" spans="1:15" ht="41.4" x14ac:dyDescent="0.3">
      <c r="A154" s="4"/>
      <c r="B154" s="16"/>
      <c r="C154" s="78" t="s">
        <v>1441</v>
      </c>
      <c r="D154" s="47" t="s">
        <v>1133</v>
      </c>
      <c r="E154" s="46" t="s">
        <v>1134</v>
      </c>
      <c r="F154" s="45" t="s">
        <v>132</v>
      </c>
      <c r="G154" s="64">
        <v>650</v>
      </c>
      <c r="H154" s="123"/>
      <c r="I154" s="79"/>
      <c r="J154" s="12"/>
      <c r="K154" s="4"/>
      <c r="M154" s="50"/>
      <c r="N154" s="50"/>
      <c r="O154" s="50"/>
    </row>
    <row r="155" spans="1:15" ht="15.6" x14ac:dyDescent="0.3">
      <c r="A155" s="4"/>
      <c r="B155" s="16"/>
      <c r="C155" s="78" t="s">
        <v>1442</v>
      </c>
      <c r="D155" s="47" t="s">
        <v>447</v>
      </c>
      <c r="E155" s="46" t="s">
        <v>448</v>
      </c>
      <c r="F155" s="45" t="s">
        <v>168</v>
      </c>
      <c r="G155" s="64">
        <v>200</v>
      </c>
      <c r="H155" s="123"/>
      <c r="I155" s="79"/>
      <c r="J155" s="12"/>
      <c r="K155" s="4"/>
      <c r="M155" s="50"/>
      <c r="N155" s="50"/>
      <c r="O155" s="50"/>
    </row>
    <row r="156" spans="1:15" ht="30" customHeight="1" x14ac:dyDescent="0.3">
      <c r="A156" s="4"/>
      <c r="B156" s="16"/>
      <c r="C156" s="80"/>
      <c r="D156" s="80"/>
      <c r="E156" s="80"/>
      <c r="F156" s="80"/>
      <c r="G156" s="81"/>
      <c r="H156" s="124" t="s">
        <v>44</v>
      </c>
      <c r="I156" s="82"/>
      <c r="J156" s="12"/>
      <c r="K156" s="4"/>
    </row>
    <row r="157" spans="1:15" ht="15.6" x14ac:dyDescent="0.3">
      <c r="A157" s="4"/>
      <c r="B157" s="16"/>
      <c r="C157" s="71"/>
      <c r="D157" s="72"/>
      <c r="E157" s="73" t="s">
        <v>1443</v>
      </c>
      <c r="F157" s="74"/>
      <c r="G157" s="75"/>
      <c r="H157" s="76"/>
      <c r="I157" s="77"/>
      <c r="J157" s="12"/>
      <c r="K157" s="4"/>
      <c r="M157" s="48"/>
      <c r="N157" s="49"/>
      <c r="O157" s="48"/>
    </row>
    <row r="158" spans="1:15" ht="15.6" x14ac:dyDescent="0.3">
      <c r="A158" s="4"/>
      <c r="B158" s="16"/>
      <c r="C158" s="71"/>
      <c r="D158" s="72"/>
      <c r="E158" s="73" t="s">
        <v>1444</v>
      </c>
      <c r="F158" s="74"/>
      <c r="G158" s="75"/>
      <c r="H158" s="76"/>
      <c r="I158" s="77"/>
      <c r="J158" s="12"/>
      <c r="K158" s="4"/>
      <c r="M158" s="48"/>
      <c r="N158" s="49"/>
      <c r="O158" s="48"/>
    </row>
    <row r="159" spans="1:15" ht="15.6" x14ac:dyDescent="0.3">
      <c r="A159" s="4"/>
      <c r="B159" s="16"/>
      <c r="C159" s="78" t="s">
        <v>1445</v>
      </c>
      <c r="D159" s="47" t="s">
        <v>240</v>
      </c>
      <c r="E159" s="46" t="s">
        <v>241</v>
      </c>
      <c r="F159" s="45" t="s">
        <v>93</v>
      </c>
      <c r="G159" s="64">
        <v>20</v>
      </c>
      <c r="H159" s="123"/>
      <c r="I159" s="79"/>
      <c r="J159" s="12"/>
      <c r="K159" s="4"/>
      <c r="M159" s="50"/>
      <c r="N159" s="50"/>
      <c r="O159" s="50"/>
    </row>
    <row r="160" spans="1:15" ht="27.6" x14ac:dyDescent="0.3">
      <c r="A160" s="4"/>
      <c r="B160" s="16"/>
      <c r="C160" s="78" t="s">
        <v>1446</v>
      </c>
      <c r="D160" s="47" t="s">
        <v>50</v>
      </c>
      <c r="E160" s="46" t="s">
        <v>489</v>
      </c>
      <c r="F160" s="45" t="s">
        <v>77</v>
      </c>
      <c r="G160" s="64">
        <v>827</v>
      </c>
      <c r="H160" s="123"/>
      <c r="I160" s="79"/>
      <c r="J160" s="12"/>
      <c r="K160" s="4"/>
      <c r="M160" s="50"/>
      <c r="N160" s="50"/>
      <c r="O160" s="50"/>
    </row>
    <row r="161" spans="1:15" ht="15.6" x14ac:dyDescent="0.3">
      <c r="A161" s="4"/>
      <c r="B161" s="16"/>
      <c r="C161" s="78" t="s">
        <v>1447</v>
      </c>
      <c r="D161" s="47" t="s">
        <v>1248</v>
      </c>
      <c r="E161" s="46" t="s">
        <v>1249</v>
      </c>
      <c r="F161" s="45" t="s">
        <v>168</v>
      </c>
      <c r="G161" s="64">
        <v>125</v>
      </c>
      <c r="H161" s="123"/>
      <c r="I161" s="79"/>
      <c r="J161" s="12"/>
      <c r="K161" s="4"/>
      <c r="M161" s="50"/>
      <c r="N161" s="50"/>
      <c r="O161" s="50"/>
    </row>
    <row r="162" spans="1:15" ht="15.6" x14ac:dyDescent="0.3">
      <c r="A162" s="4"/>
      <c r="B162" s="16"/>
      <c r="C162" s="71"/>
      <c r="D162" s="72"/>
      <c r="E162" s="73" t="s">
        <v>1448</v>
      </c>
      <c r="F162" s="74"/>
      <c r="G162" s="75"/>
      <c r="H162" s="76"/>
      <c r="I162" s="77"/>
      <c r="J162" s="12"/>
      <c r="K162" s="4"/>
      <c r="M162" s="48"/>
      <c r="N162" s="49"/>
      <c r="O162" s="48"/>
    </row>
    <row r="163" spans="1:15" ht="15.6" x14ac:dyDescent="0.3">
      <c r="A163" s="4"/>
      <c r="B163" s="16"/>
      <c r="C163" s="78" t="s">
        <v>1449</v>
      </c>
      <c r="D163" s="47" t="s">
        <v>246</v>
      </c>
      <c r="E163" s="46" t="s">
        <v>247</v>
      </c>
      <c r="F163" s="45" t="s">
        <v>93</v>
      </c>
      <c r="G163" s="64">
        <v>35</v>
      </c>
      <c r="H163" s="123"/>
      <c r="I163" s="79"/>
      <c r="J163" s="12"/>
      <c r="K163" s="4"/>
      <c r="M163" s="50"/>
      <c r="N163" s="50"/>
      <c r="O163" s="50"/>
    </row>
    <row r="164" spans="1:15" ht="27.6" x14ac:dyDescent="0.3">
      <c r="A164" s="4"/>
      <c r="B164" s="16"/>
      <c r="C164" s="78" t="s">
        <v>1450</v>
      </c>
      <c r="D164" s="47" t="s">
        <v>50</v>
      </c>
      <c r="E164" s="46" t="s">
        <v>489</v>
      </c>
      <c r="F164" s="45" t="s">
        <v>77</v>
      </c>
      <c r="G164" s="64">
        <v>2020</v>
      </c>
      <c r="H164" s="123"/>
      <c r="I164" s="79"/>
      <c r="J164" s="12"/>
      <c r="K164" s="4"/>
      <c r="M164" s="50"/>
      <c r="N164" s="50"/>
      <c r="O164" s="50"/>
    </row>
    <row r="165" spans="1:15" ht="15.6" x14ac:dyDescent="0.3">
      <c r="A165" s="4"/>
      <c r="B165" s="16"/>
      <c r="C165" s="78" t="s">
        <v>1451</v>
      </c>
      <c r="D165" s="47" t="s">
        <v>197</v>
      </c>
      <c r="E165" s="46" t="s">
        <v>198</v>
      </c>
      <c r="F165" s="45" t="s">
        <v>93</v>
      </c>
      <c r="G165" s="64">
        <v>28</v>
      </c>
      <c r="H165" s="123"/>
      <c r="I165" s="79"/>
      <c r="J165" s="12"/>
      <c r="K165" s="4"/>
      <c r="M165" s="50"/>
      <c r="N165" s="50"/>
      <c r="O165" s="50"/>
    </row>
    <row r="166" spans="1:15" ht="27.6" x14ac:dyDescent="0.3">
      <c r="A166" s="4"/>
      <c r="B166" s="16"/>
      <c r="C166" s="78" t="s">
        <v>1452</v>
      </c>
      <c r="D166" s="47" t="s">
        <v>242</v>
      </c>
      <c r="E166" s="46" t="s">
        <v>243</v>
      </c>
      <c r="F166" s="45" t="s">
        <v>93</v>
      </c>
      <c r="G166" s="64">
        <v>35</v>
      </c>
      <c r="H166" s="123"/>
      <c r="I166" s="79"/>
      <c r="J166" s="12"/>
      <c r="K166" s="4"/>
      <c r="M166" s="50"/>
      <c r="N166" s="50"/>
      <c r="O166" s="50"/>
    </row>
    <row r="167" spans="1:15" ht="15.6" x14ac:dyDescent="0.3">
      <c r="A167" s="4"/>
      <c r="B167" s="16"/>
      <c r="C167" s="78" t="s">
        <v>1453</v>
      </c>
      <c r="D167" s="47" t="s">
        <v>201</v>
      </c>
      <c r="E167" s="46" t="s">
        <v>202</v>
      </c>
      <c r="F167" s="45" t="s">
        <v>93</v>
      </c>
      <c r="G167" s="64">
        <v>28</v>
      </c>
      <c r="H167" s="123"/>
      <c r="I167" s="79"/>
      <c r="J167" s="12"/>
      <c r="K167" s="4"/>
      <c r="M167" s="50"/>
      <c r="N167" s="50"/>
      <c r="O167" s="50"/>
    </row>
    <row r="168" spans="1:15" ht="15.6" x14ac:dyDescent="0.3">
      <c r="A168" s="4"/>
      <c r="B168" s="16"/>
      <c r="C168" s="71"/>
      <c r="D168" s="72"/>
      <c r="E168" s="73" t="s">
        <v>1454</v>
      </c>
      <c r="F168" s="74"/>
      <c r="G168" s="75"/>
      <c r="H168" s="76"/>
      <c r="I168" s="77"/>
      <c r="J168" s="12"/>
      <c r="K168" s="4"/>
      <c r="M168" s="48"/>
      <c r="N168" s="49"/>
      <c r="O168" s="48"/>
    </row>
    <row r="169" spans="1:15" ht="15.6" x14ac:dyDescent="0.3">
      <c r="A169" s="4"/>
      <c r="B169" s="16"/>
      <c r="C169" s="78" t="s">
        <v>1455</v>
      </c>
      <c r="D169" s="47" t="s">
        <v>228</v>
      </c>
      <c r="E169" s="46" t="s">
        <v>229</v>
      </c>
      <c r="F169" s="45" t="s">
        <v>93</v>
      </c>
      <c r="G169" s="64">
        <v>35</v>
      </c>
      <c r="H169" s="123"/>
      <c r="I169" s="79"/>
      <c r="J169" s="12"/>
      <c r="K169" s="4"/>
      <c r="M169" s="50"/>
      <c r="N169" s="50"/>
      <c r="O169" s="50"/>
    </row>
    <row r="170" spans="1:15" ht="27.6" x14ac:dyDescent="0.3">
      <c r="A170" s="4"/>
      <c r="B170" s="16"/>
      <c r="C170" s="78" t="s">
        <v>1456</v>
      </c>
      <c r="D170" s="47" t="s">
        <v>50</v>
      </c>
      <c r="E170" s="46" t="s">
        <v>489</v>
      </c>
      <c r="F170" s="45" t="s">
        <v>77</v>
      </c>
      <c r="G170" s="64">
        <v>1130</v>
      </c>
      <c r="H170" s="123"/>
      <c r="I170" s="79"/>
      <c r="J170" s="12"/>
      <c r="K170" s="4"/>
      <c r="M170" s="50"/>
      <c r="N170" s="50"/>
      <c r="O170" s="50"/>
    </row>
    <row r="171" spans="1:15" ht="15.6" x14ac:dyDescent="0.3">
      <c r="A171" s="4"/>
      <c r="B171" s="16"/>
      <c r="C171" s="78" t="s">
        <v>1457</v>
      </c>
      <c r="D171" s="47" t="s">
        <v>37</v>
      </c>
      <c r="E171" s="46" t="s">
        <v>209</v>
      </c>
      <c r="F171" s="45" t="s">
        <v>93</v>
      </c>
      <c r="G171" s="64">
        <v>35</v>
      </c>
      <c r="H171" s="123"/>
      <c r="I171" s="79"/>
      <c r="J171" s="12"/>
      <c r="K171" s="4"/>
      <c r="M171" s="50"/>
      <c r="N171" s="50"/>
      <c r="O171" s="50"/>
    </row>
    <row r="172" spans="1:15" ht="15.6" x14ac:dyDescent="0.3">
      <c r="A172" s="4"/>
      <c r="B172" s="16"/>
      <c r="C172" s="71"/>
      <c r="D172" s="72"/>
      <c r="E172" s="73" t="s">
        <v>1458</v>
      </c>
      <c r="F172" s="74"/>
      <c r="G172" s="75"/>
      <c r="H172" s="76"/>
      <c r="I172" s="77"/>
      <c r="J172" s="12"/>
      <c r="K172" s="4"/>
      <c r="M172" s="48"/>
      <c r="N172" s="49"/>
      <c r="O172" s="48"/>
    </row>
    <row r="173" spans="1:15" ht="15.6" x14ac:dyDescent="0.3">
      <c r="A173" s="4"/>
      <c r="B173" s="16"/>
      <c r="C173" s="78" t="s">
        <v>1459</v>
      </c>
      <c r="D173" s="47" t="s">
        <v>232</v>
      </c>
      <c r="E173" s="46" t="s">
        <v>233</v>
      </c>
      <c r="F173" s="45" t="s">
        <v>93</v>
      </c>
      <c r="G173" s="64">
        <v>8</v>
      </c>
      <c r="H173" s="123"/>
      <c r="I173" s="79"/>
      <c r="J173" s="12"/>
      <c r="K173" s="4"/>
      <c r="M173" s="50"/>
      <c r="N173" s="50"/>
      <c r="O173" s="50"/>
    </row>
    <row r="174" spans="1:15" ht="27.6" x14ac:dyDescent="0.3">
      <c r="A174" s="4"/>
      <c r="B174" s="16"/>
      <c r="C174" s="78" t="s">
        <v>1460</v>
      </c>
      <c r="D174" s="47" t="s">
        <v>50</v>
      </c>
      <c r="E174" s="46" t="s">
        <v>489</v>
      </c>
      <c r="F174" s="45" t="s">
        <v>77</v>
      </c>
      <c r="G174" s="64">
        <v>770</v>
      </c>
      <c r="H174" s="123"/>
      <c r="I174" s="79"/>
      <c r="J174" s="12"/>
      <c r="K174" s="4"/>
      <c r="M174" s="50"/>
      <c r="N174" s="50"/>
      <c r="O174" s="50"/>
    </row>
    <row r="175" spans="1:15" ht="15.6" x14ac:dyDescent="0.3">
      <c r="A175" s="4"/>
      <c r="B175" s="16"/>
      <c r="C175" s="78" t="s">
        <v>1461</v>
      </c>
      <c r="D175" s="47" t="s">
        <v>189</v>
      </c>
      <c r="E175" s="46" t="s">
        <v>190</v>
      </c>
      <c r="F175" s="45" t="s">
        <v>93</v>
      </c>
      <c r="G175" s="64">
        <v>8</v>
      </c>
      <c r="H175" s="123"/>
      <c r="I175" s="79"/>
      <c r="J175" s="12"/>
      <c r="K175" s="4"/>
      <c r="M175" s="50"/>
      <c r="N175" s="50"/>
      <c r="O175" s="50"/>
    </row>
    <row r="176" spans="1:15" ht="15.6" x14ac:dyDescent="0.3">
      <c r="A176" s="4"/>
      <c r="B176" s="16"/>
      <c r="C176" s="71"/>
      <c r="D176" s="72"/>
      <c r="E176" s="73" t="s">
        <v>1462</v>
      </c>
      <c r="F176" s="74"/>
      <c r="G176" s="75"/>
      <c r="H176" s="76"/>
      <c r="I176" s="77"/>
      <c r="J176" s="12"/>
      <c r="K176" s="4"/>
      <c r="M176" s="48"/>
      <c r="N176" s="49"/>
      <c r="O176" s="48"/>
    </row>
    <row r="177" spans="1:15" ht="27.6" x14ac:dyDescent="0.3">
      <c r="A177" s="4"/>
      <c r="B177" s="16"/>
      <c r="C177" s="78" t="s">
        <v>1463</v>
      </c>
      <c r="D177" s="47" t="s">
        <v>1271</v>
      </c>
      <c r="E177" s="46" t="s">
        <v>1272</v>
      </c>
      <c r="F177" s="45" t="s">
        <v>93</v>
      </c>
      <c r="G177" s="64">
        <v>20</v>
      </c>
      <c r="H177" s="123"/>
      <c r="I177" s="79"/>
      <c r="J177" s="12"/>
      <c r="K177" s="4"/>
      <c r="M177" s="50"/>
      <c r="N177" s="50"/>
      <c r="O177" s="50"/>
    </row>
    <row r="178" spans="1:15" ht="27.6" x14ac:dyDescent="0.3">
      <c r="A178" s="4"/>
      <c r="B178" s="16"/>
      <c r="C178" s="78" t="s">
        <v>1464</v>
      </c>
      <c r="D178" s="47" t="s">
        <v>50</v>
      </c>
      <c r="E178" s="46" t="s">
        <v>489</v>
      </c>
      <c r="F178" s="45" t="s">
        <v>77</v>
      </c>
      <c r="G178" s="64">
        <v>2180</v>
      </c>
      <c r="H178" s="123"/>
      <c r="I178" s="79"/>
      <c r="J178" s="12"/>
      <c r="K178" s="4"/>
      <c r="M178" s="50"/>
      <c r="N178" s="50"/>
      <c r="O178" s="50"/>
    </row>
    <row r="179" spans="1:15" ht="15.6" x14ac:dyDescent="0.3">
      <c r="A179" s="4"/>
      <c r="B179" s="16"/>
      <c r="C179" s="78" t="s">
        <v>1465</v>
      </c>
      <c r="D179" s="47" t="s">
        <v>189</v>
      </c>
      <c r="E179" s="46" t="s">
        <v>190</v>
      </c>
      <c r="F179" s="45" t="s">
        <v>93</v>
      </c>
      <c r="G179" s="64">
        <v>20</v>
      </c>
      <c r="H179" s="123"/>
      <c r="I179" s="79"/>
      <c r="J179" s="12"/>
      <c r="K179" s="4"/>
      <c r="M179" s="50"/>
      <c r="N179" s="50"/>
      <c r="O179" s="50"/>
    </row>
    <row r="180" spans="1:15" ht="27.6" x14ac:dyDescent="0.3">
      <c r="A180" s="4"/>
      <c r="B180" s="16"/>
      <c r="C180" s="78" t="s">
        <v>1466</v>
      </c>
      <c r="D180" s="47" t="s">
        <v>1235</v>
      </c>
      <c r="E180" s="46" t="s">
        <v>1236</v>
      </c>
      <c r="F180" s="45" t="s">
        <v>168</v>
      </c>
      <c r="G180" s="64">
        <v>60</v>
      </c>
      <c r="H180" s="123"/>
      <c r="I180" s="79"/>
      <c r="J180" s="12"/>
      <c r="K180" s="4"/>
      <c r="M180" s="50"/>
      <c r="N180" s="50"/>
      <c r="O180" s="50"/>
    </row>
    <row r="181" spans="1:15" ht="15.6" x14ac:dyDescent="0.3">
      <c r="A181" s="4"/>
      <c r="B181" s="16"/>
      <c r="C181" s="78" t="s">
        <v>1467</v>
      </c>
      <c r="D181" s="47" t="s">
        <v>1248</v>
      </c>
      <c r="E181" s="46" t="s">
        <v>1249</v>
      </c>
      <c r="F181" s="45" t="s">
        <v>168</v>
      </c>
      <c r="G181" s="64">
        <v>60</v>
      </c>
      <c r="H181" s="123"/>
      <c r="I181" s="79"/>
      <c r="J181" s="12"/>
      <c r="K181" s="4"/>
      <c r="M181" s="50"/>
      <c r="N181" s="50"/>
      <c r="O181" s="50"/>
    </row>
    <row r="182" spans="1:15" ht="15.6" x14ac:dyDescent="0.3">
      <c r="A182" s="4"/>
      <c r="B182" s="16"/>
      <c r="C182" s="78" t="s">
        <v>1468</v>
      </c>
      <c r="D182" s="47" t="s">
        <v>1275</v>
      </c>
      <c r="E182" s="46" t="s">
        <v>1276</v>
      </c>
      <c r="F182" s="45" t="s">
        <v>93</v>
      </c>
      <c r="G182" s="64">
        <v>30</v>
      </c>
      <c r="H182" s="123"/>
      <c r="I182" s="79"/>
      <c r="J182" s="12"/>
      <c r="K182" s="4"/>
      <c r="M182" s="50"/>
      <c r="N182" s="50"/>
      <c r="O182" s="50"/>
    </row>
    <row r="183" spans="1:15" ht="15.6" x14ac:dyDescent="0.3">
      <c r="A183" s="4"/>
      <c r="B183" s="16"/>
      <c r="C183" s="78" t="s">
        <v>1469</v>
      </c>
      <c r="D183" s="47" t="s">
        <v>410</v>
      </c>
      <c r="E183" s="46" t="s">
        <v>411</v>
      </c>
      <c r="F183" s="45" t="s">
        <v>132</v>
      </c>
      <c r="G183" s="64">
        <v>60</v>
      </c>
      <c r="H183" s="123"/>
      <c r="I183" s="79"/>
      <c r="J183" s="12"/>
      <c r="K183" s="4"/>
      <c r="M183" s="50"/>
      <c r="N183" s="50"/>
      <c r="O183" s="50"/>
    </row>
    <row r="184" spans="1:15" ht="15.6" x14ac:dyDescent="0.3">
      <c r="A184" s="4"/>
      <c r="B184" s="16"/>
      <c r="C184" s="71"/>
      <c r="D184" s="72"/>
      <c r="E184" s="73" t="s">
        <v>1470</v>
      </c>
      <c r="F184" s="74"/>
      <c r="G184" s="75"/>
      <c r="H184" s="76"/>
      <c r="I184" s="77"/>
      <c r="J184" s="12"/>
      <c r="K184" s="4"/>
      <c r="M184" s="48"/>
      <c r="N184" s="49"/>
      <c r="O184" s="48"/>
    </row>
    <row r="185" spans="1:15" ht="15.6" x14ac:dyDescent="0.3">
      <c r="A185" s="4"/>
      <c r="B185" s="16"/>
      <c r="C185" s="78" t="s">
        <v>1471</v>
      </c>
      <c r="D185" s="47" t="s">
        <v>487</v>
      </c>
      <c r="E185" s="46" t="s">
        <v>488</v>
      </c>
      <c r="F185" s="45" t="s">
        <v>93</v>
      </c>
      <c r="G185" s="64">
        <v>34</v>
      </c>
      <c r="H185" s="123"/>
      <c r="I185" s="79"/>
      <c r="J185" s="12"/>
      <c r="K185" s="4"/>
      <c r="M185" s="50"/>
      <c r="N185" s="50"/>
      <c r="O185" s="50"/>
    </row>
    <row r="186" spans="1:15" ht="27.6" x14ac:dyDescent="0.3">
      <c r="A186" s="4"/>
      <c r="B186" s="16"/>
      <c r="C186" s="78" t="s">
        <v>1472</v>
      </c>
      <c r="D186" s="47" t="s">
        <v>50</v>
      </c>
      <c r="E186" s="46" t="s">
        <v>489</v>
      </c>
      <c r="F186" s="45" t="s">
        <v>77</v>
      </c>
      <c r="G186" s="64">
        <v>15511</v>
      </c>
      <c r="H186" s="123"/>
      <c r="I186" s="79"/>
      <c r="J186" s="12"/>
      <c r="K186" s="4"/>
      <c r="M186" s="50"/>
      <c r="N186" s="50"/>
      <c r="O186" s="50"/>
    </row>
    <row r="187" spans="1:15" ht="15.6" x14ac:dyDescent="0.3">
      <c r="A187" s="4"/>
      <c r="B187" s="16"/>
      <c r="C187" s="71"/>
      <c r="D187" s="72"/>
      <c r="E187" s="73" t="s">
        <v>1473</v>
      </c>
      <c r="F187" s="74"/>
      <c r="G187" s="75"/>
      <c r="H187" s="76"/>
      <c r="I187" s="77"/>
      <c r="J187" s="12"/>
      <c r="K187" s="4"/>
      <c r="M187" s="48"/>
      <c r="N187" s="49"/>
      <c r="O187" s="48"/>
    </row>
    <row r="188" spans="1:15" ht="15.6" x14ac:dyDescent="0.3">
      <c r="A188" s="4"/>
      <c r="B188" s="16"/>
      <c r="C188" s="78" t="s">
        <v>1474</v>
      </c>
      <c r="D188" s="47" t="s">
        <v>1273</v>
      </c>
      <c r="E188" s="46" t="s">
        <v>1274</v>
      </c>
      <c r="F188" s="45" t="s">
        <v>93</v>
      </c>
      <c r="G188" s="64">
        <v>42</v>
      </c>
      <c r="H188" s="123"/>
      <c r="I188" s="79"/>
      <c r="J188" s="12"/>
      <c r="K188" s="4"/>
      <c r="M188" s="50"/>
      <c r="N188" s="50"/>
      <c r="O188" s="50"/>
    </row>
    <row r="189" spans="1:15" ht="27.6" x14ac:dyDescent="0.3">
      <c r="A189" s="4"/>
      <c r="B189" s="16"/>
      <c r="C189" s="78" t="s">
        <v>1475</v>
      </c>
      <c r="D189" s="47" t="s">
        <v>50</v>
      </c>
      <c r="E189" s="46" t="s">
        <v>489</v>
      </c>
      <c r="F189" s="45" t="s">
        <v>77</v>
      </c>
      <c r="G189" s="64">
        <v>9180</v>
      </c>
      <c r="H189" s="123"/>
      <c r="I189" s="79"/>
      <c r="J189" s="12"/>
      <c r="K189" s="4"/>
      <c r="M189" s="50"/>
      <c r="N189" s="50"/>
      <c r="O189" s="50"/>
    </row>
    <row r="190" spans="1:15" ht="15.6" x14ac:dyDescent="0.3">
      <c r="A190" s="4"/>
      <c r="B190" s="16"/>
      <c r="C190" s="71"/>
      <c r="D190" s="72"/>
      <c r="E190" s="73" t="s">
        <v>1476</v>
      </c>
      <c r="F190" s="74"/>
      <c r="G190" s="75"/>
      <c r="H190" s="76"/>
      <c r="I190" s="77"/>
      <c r="J190" s="12"/>
      <c r="K190" s="4"/>
      <c r="M190" s="48"/>
      <c r="N190" s="49"/>
      <c r="O190" s="48"/>
    </row>
    <row r="191" spans="1:15" ht="27.6" x14ac:dyDescent="0.3">
      <c r="A191" s="4"/>
      <c r="B191" s="16"/>
      <c r="C191" s="78" t="s">
        <v>1477</v>
      </c>
      <c r="D191" s="47" t="s">
        <v>475</v>
      </c>
      <c r="E191" s="46" t="s">
        <v>476</v>
      </c>
      <c r="F191" s="45" t="s">
        <v>132</v>
      </c>
      <c r="G191" s="64">
        <v>300</v>
      </c>
      <c r="H191" s="123"/>
      <c r="I191" s="79"/>
      <c r="J191" s="12"/>
      <c r="K191" s="4"/>
      <c r="M191" s="50"/>
      <c r="N191" s="50"/>
      <c r="O191" s="50"/>
    </row>
    <row r="192" spans="1:15" ht="27.6" x14ac:dyDescent="0.3">
      <c r="A192" s="4"/>
      <c r="B192" s="16"/>
      <c r="C192" s="78" t="s">
        <v>1478</v>
      </c>
      <c r="D192" s="47" t="s">
        <v>1267</v>
      </c>
      <c r="E192" s="46" t="s">
        <v>1268</v>
      </c>
      <c r="F192" s="45" t="s">
        <v>132</v>
      </c>
      <c r="G192" s="64">
        <v>300</v>
      </c>
      <c r="H192" s="123"/>
      <c r="I192" s="79"/>
      <c r="J192" s="12"/>
      <c r="K192" s="4"/>
      <c r="M192" s="50"/>
      <c r="N192" s="50"/>
      <c r="O192" s="50"/>
    </row>
    <row r="193" spans="1:15" ht="27.6" x14ac:dyDescent="0.3">
      <c r="A193" s="4"/>
      <c r="B193" s="16"/>
      <c r="C193" s="78" t="s">
        <v>1479</v>
      </c>
      <c r="D193" s="47" t="s">
        <v>50</v>
      </c>
      <c r="E193" s="46" t="s">
        <v>489</v>
      </c>
      <c r="F193" s="45" t="s">
        <v>77</v>
      </c>
      <c r="G193" s="64">
        <v>200</v>
      </c>
      <c r="H193" s="123"/>
      <c r="I193" s="79"/>
      <c r="J193" s="12"/>
      <c r="K193" s="4"/>
      <c r="M193" s="50"/>
      <c r="N193" s="50"/>
      <c r="O193" s="50"/>
    </row>
    <row r="194" spans="1:15" ht="15.6" x14ac:dyDescent="0.3">
      <c r="A194" s="4"/>
      <c r="B194" s="16"/>
      <c r="C194" s="78" t="s">
        <v>1480</v>
      </c>
      <c r="D194" s="47" t="s">
        <v>406</v>
      </c>
      <c r="E194" s="46" t="s">
        <v>407</v>
      </c>
      <c r="F194" s="45" t="s">
        <v>132</v>
      </c>
      <c r="G194" s="64">
        <v>492.2</v>
      </c>
      <c r="H194" s="123"/>
      <c r="I194" s="79"/>
      <c r="J194" s="12"/>
      <c r="K194" s="4"/>
      <c r="M194" s="50"/>
      <c r="N194" s="50"/>
      <c r="O194" s="50"/>
    </row>
    <row r="195" spans="1:15" ht="15.6" x14ac:dyDescent="0.3">
      <c r="A195" s="4"/>
      <c r="B195" s="16"/>
      <c r="C195" s="71"/>
      <c r="D195" s="72"/>
      <c r="E195" s="73" t="s">
        <v>1481</v>
      </c>
      <c r="F195" s="74"/>
      <c r="G195" s="75"/>
      <c r="H195" s="76"/>
      <c r="I195" s="77"/>
      <c r="J195" s="12"/>
      <c r="K195" s="4"/>
      <c r="M195" s="48"/>
      <c r="N195" s="49"/>
      <c r="O195" s="48"/>
    </row>
    <row r="196" spans="1:15" ht="15.6" x14ac:dyDescent="0.3">
      <c r="A196" s="4"/>
      <c r="B196" s="16"/>
      <c r="C196" s="78" t="s">
        <v>1482</v>
      </c>
      <c r="D196" s="47" t="s">
        <v>234</v>
      </c>
      <c r="E196" s="46" t="s">
        <v>235</v>
      </c>
      <c r="F196" s="45" t="s">
        <v>93</v>
      </c>
      <c r="G196" s="64">
        <v>1</v>
      </c>
      <c r="H196" s="123"/>
      <c r="I196" s="79"/>
      <c r="J196" s="12"/>
      <c r="K196" s="4"/>
      <c r="M196" s="50"/>
      <c r="N196" s="50"/>
      <c r="O196" s="50"/>
    </row>
    <row r="197" spans="1:15" ht="27.6" x14ac:dyDescent="0.3">
      <c r="A197" s="4"/>
      <c r="B197" s="16"/>
      <c r="C197" s="78" t="s">
        <v>1483</v>
      </c>
      <c r="D197" s="47" t="s">
        <v>50</v>
      </c>
      <c r="E197" s="46" t="s">
        <v>489</v>
      </c>
      <c r="F197" s="45" t="s">
        <v>77</v>
      </c>
      <c r="G197" s="64">
        <v>7</v>
      </c>
      <c r="H197" s="123"/>
      <c r="I197" s="79"/>
      <c r="J197" s="12"/>
      <c r="K197" s="4"/>
      <c r="M197" s="50"/>
      <c r="N197" s="50"/>
      <c r="O197" s="50"/>
    </row>
    <row r="198" spans="1:15" ht="15.6" x14ac:dyDescent="0.3">
      <c r="A198" s="4"/>
      <c r="B198" s="16"/>
      <c r="C198" s="71"/>
      <c r="D198" s="72"/>
      <c r="E198" s="73" t="s">
        <v>1484</v>
      </c>
      <c r="F198" s="74"/>
      <c r="G198" s="75"/>
      <c r="H198" s="76"/>
      <c r="I198" s="77"/>
      <c r="J198" s="12"/>
      <c r="K198" s="4"/>
      <c r="M198" s="48"/>
      <c r="N198" s="49"/>
      <c r="O198" s="48"/>
    </row>
    <row r="199" spans="1:15" ht="15.6" x14ac:dyDescent="0.3">
      <c r="A199" s="4"/>
      <c r="B199" s="16"/>
      <c r="C199" s="78" t="s">
        <v>1485</v>
      </c>
      <c r="D199" s="47" t="s">
        <v>487</v>
      </c>
      <c r="E199" s="46" t="s">
        <v>488</v>
      </c>
      <c r="F199" s="45" t="s">
        <v>93</v>
      </c>
      <c r="G199" s="64">
        <v>1</v>
      </c>
      <c r="H199" s="123"/>
      <c r="I199" s="79"/>
      <c r="J199" s="12"/>
      <c r="K199" s="4"/>
      <c r="M199" s="50"/>
      <c r="N199" s="50"/>
      <c r="O199" s="50"/>
    </row>
    <row r="200" spans="1:15" ht="27.6" x14ac:dyDescent="0.3">
      <c r="A200" s="4"/>
      <c r="B200" s="16"/>
      <c r="C200" s="78" t="s">
        <v>1486</v>
      </c>
      <c r="D200" s="47" t="s">
        <v>50</v>
      </c>
      <c r="E200" s="46" t="s">
        <v>489</v>
      </c>
      <c r="F200" s="45" t="s">
        <v>77</v>
      </c>
      <c r="G200" s="64">
        <v>100</v>
      </c>
      <c r="H200" s="123"/>
      <c r="I200" s="79"/>
      <c r="J200" s="12"/>
      <c r="K200" s="4"/>
      <c r="M200" s="50"/>
      <c r="N200" s="50"/>
      <c r="O200" s="50"/>
    </row>
    <row r="201" spans="1:15" ht="30" customHeight="1" x14ac:dyDescent="0.3">
      <c r="A201" s="4"/>
      <c r="B201" s="16"/>
      <c r="C201" s="80"/>
      <c r="D201" s="80"/>
      <c r="E201" s="80"/>
      <c r="F201" s="80"/>
      <c r="G201" s="81"/>
      <c r="H201" s="124" t="s">
        <v>44</v>
      </c>
      <c r="I201" s="82"/>
      <c r="J201" s="12"/>
      <c r="K201" s="4"/>
    </row>
    <row r="202" spans="1:15" ht="15.6" x14ac:dyDescent="0.3">
      <c r="A202" s="4"/>
      <c r="B202" s="16"/>
      <c r="C202" s="71"/>
      <c r="D202" s="72"/>
      <c r="E202" s="73" t="s">
        <v>1487</v>
      </c>
      <c r="F202" s="74"/>
      <c r="G202" s="75"/>
      <c r="H202" s="76"/>
      <c r="I202" s="77"/>
      <c r="J202" s="12"/>
      <c r="K202" s="4"/>
      <c r="M202" s="48"/>
      <c r="N202" s="49"/>
      <c r="O202" s="48"/>
    </row>
    <row r="203" spans="1:15" ht="41.4" x14ac:dyDescent="0.3">
      <c r="A203" s="4"/>
      <c r="B203" s="16"/>
      <c r="C203" s="78" t="s">
        <v>1488</v>
      </c>
      <c r="D203" s="47" t="s">
        <v>663</v>
      </c>
      <c r="E203" s="46" t="s">
        <v>664</v>
      </c>
      <c r="F203" s="45" t="s">
        <v>90</v>
      </c>
      <c r="G203" s="64">
        <v>1</v>
      </c>
      <c r="H203" s="123"/>
      <c r="I203" s="79"/>
      <c r="J203" s="12"/>
      <c r="K203" s="4"/>
      <c r="M203" s="50"/>
      <c r="N203" s="50"/>
      <c r="O203" s="50"/>
    </row>
    <row r="204" spans="1:15" ht="41.4" x14ac:dyDescent="0.3">
      <c r="A204" s="4"/>
      <c r="B204" s="16"/>
      <c r="C204" s="78" t="s">
        <v>1489</v>
      </c>
      <c r="D204" s="47" t="s">
        <v>673</v>
      </c>
      <c r="E204" s="46" t="s">
        <v>674</v>
      </c>
      <c r="F204" s="45" t="s">
        <v>90</v>
      </c>
      <c r="G204" s="64">
        <v>2</v>
      </c>
      <c r="H204" s="123"/>
      <c r="I204" s="79"/>
      <c r="J204" s="12"/>
      <c r="K204" s="4"/>
      <c r="M204" s="50"/>
      <c r="N204" s="50"/>
      <c r="O204" s="50"/>
    </row>
    <row r="205" spans="1:15" ht="27.6" x14ac:dyDescent="0.3">
      <c r="A205" s="4"/>
      <c r="B205" s="16"/>
      <c r="C205" s="78" t="s">
        <v>1490</v>
      </c>
      <c r="D205" s="47" t="s">
        <v>677</v>
      </c>
      <c r="E205" s="46" t="s">
        <v>678</v>
      </c>
      <c r="F205" s="45" t="s">
        <v>90</v>
      </c>
      <c r="G205" s="64">
        <v>10</v>
      </c>
      <c r="H205" s="123"/>
      <c r="I205" s="79"/>
      <c r="J205" s="12"/>
      <c r="K205" s="4"/>
      <c r="M205" s="50"/>
      <c r="N205" s="50"/>
      <c r="O205" s="50"/>
    </row>
    <row r="206" spans="1:15" ht="41.4" x14ac:dyDescent="0.3">
      <c r="A206" s="4"/>
      <c r="B206" s="16"/>
      <c r="C206" s="78" t="s">
        <v>1491</v>
      </c>
      <c r="D206" s="47" t="s">
        <v>681</v>
      </c>
      <c r="E206" s="46" t="s">
        <v>682</v>
      </c>
      <c r="F206" s="45" t="s">
        <v>90</v>
      </c>
      <c r="G206" s="64">
        <v>2</v>
      </c>
      <c r="H206" s="123"/>
      <c r="I206" s="79"/>
      <c r="J206" s="12"/>
      <c r="K206" s="4"/>
      <c r="M206" s="50"/>
      <c r="N206" s="50"/>
      <c r="O206" s="50"/>
    </row>
    <row r="207" spans="1:15" ht="15.6" x14ac:dyDescent="0.3">
      <c r="A207" s="4"/>
      <c r="B207" s="16"/>
      <c r="C207" s="78" t="s">
        <v>1492</v>
      </c>
      <c r="D207" s="47" t="s">
        <v>743</v>
      </c>
      <c r="E207" s="46" t="s">
        <v>744</v>
      </c>
      <c r="F207" s="45" t="s">
        <v>90</v>
      </c>
      <c r="G207" s="64">
        <v>18</v>
      </c>
      <c r="H207" s="123"/>
      <c r="I207" s="79"/>
      <c r="J207" s="12"/>
      <c r="K207" s="4"/>
      <c r="M207" s="50"/>
      <c r="N207" s="50"/>
      <c r="O207" s="50"/>
    </row>
    <row r="208" spans="1:15" ht="15.6" x14ac:dyDescent="0.3">
      <c r="A208" s="4"/>
      <c r="B208" s="16"/>
      <c r="C208" s="78" t="s">
        <v>1493</v>
      </c>
      <c r="D208" s="47" t="s">
        <v>793</v>
      </c>
      <c r="E208" s="46" t="s">
        <v>794</v>
      </c>
      <c r="F208" s="45" t="s">
        <v>90</v>
      </c>
      <c r="G208" s="64">
        <v>1</v>
      </c>
      <c r="H208" s="123"/>
      <c r="I208" s="79"/>
      <c r="J208" s="12"/>
      <c r="K208" s="4"/>
      <c r="M208" s="50"/>
      <c r="N208" s="50"/>
      <c r="O208" s="50"/>
    </row>
    <row r="209" spans="1:15" ht="27.6" x14ac:dyDescent="0.3">
      <c r="A209" s="4"/>
      <c r="B209" s="16"/>
      <c r="C209" s="78" t="s">
        <v>1494</v>
      </c>
      <c r="D209" s="47" t="s">
        <v>639</v>
      </c>
      <c r="E209" s="46" t="s">
        <v>640</v>
      </c>
      <c r="F209" s="45" t="s">
        <v>168</v>
      </c>
      <c r="G209" s="64">
        <v>72</v>
      </c>
      <c r="H209" s="123"/>
      <c r="I209" s="79"/>
      <c r="J209" s="12"/>
      <c r="K209" s="4"/>
      <c r="M209" s="50"/>
      <c r="N209" s="50"/>
      <c r="O209" s="50"/>
    </row>
    <row r="210" spans="1:15" ht="15.6" x14ac:dyDescent="0.3">
      <c r="A210" s="4"/>
      <c r="B210" s="16"/>
      <c r="C210" s="78" t="s">
        <v>1495</v>
      </c>
      <c r="D210" s="47" t="s">
        <v>873</v>
      </c>
      <c r="E210" s="46" t="s">
        <v>874</v>
      </c>
      <c r="F210" s="45" t="s">
        <v>168</v>
      </c>
      <c r="G210" s="64">
        <v>799</v>
      </c>
      <c r="H210" s="123"/>
      <c r="I210" s="79"/>
      <c r="J210" s="12"/>
      <c r="K210" s="4"/>
      <c r="M210" s="50"/>
      <c r="N210" s="50"/>
      <c r="O210" s="50"/>
    </row>
    <row r="211" spans="1:15" ht="15.6" x14ac:dyDescent="0.3">
      <c r="A211" s="4"/>
      <c r="B211" s="16"/>
      <c r="C211" s="78" t="s">
        <v>1496</v>
      </c>
      <c r="D211" s="47" t="s">
        <v>645</v>
      </c>
      <c r="E211" s="46" t="s">
        <v>646</v>
      </c>
      <c r="F211" s="45" t="s">
        <v>168</v>
      </c>
      <c r="G211" s="64">
        <v>63</v>
      </c>
      <c r="H211" s="123"/>
      <c r="I211" s="79"/>
      <c r="J211" s="12"/>
      <c r="K211" s="4"/>
      <c r="M211" s="50"/>
      <c r="N211" s="50"/>
      <c r="O211" s="50"/>
    </row>
    <row r="212" spans="1:15" ht="27.6" x14ac:dyDescent="0.3">
      <c r="A212" s="4"/>
      <c r="B212" s="16"/>
      <c r="C212" s="78" t="s">
        <v>1497</v>
      </c>
      <c r="D212" s="47" t="s">
        <v>901</v>
      </c>
      <c r="E212" s="46" t="s">
        <v>902</v>
      </c>
      <c r="F212" s="45" t="s">
        <v>168</v>
      </c>
      <c r="G212" s="64">
        <v>44</v>
      </c>
      <c r="H212" s="123"/>
      <c r="I212" s="79"/>
      <c r="J212" s="12"/>
      <c r="K212" s="4"/>
      <c r="M212" s="50"/>
      <c r="N212" s="50"/>
      <c r="O212" s="50"/>
    </row>
    <row r="213" spans="1:15" ht="15.6" x14ac:dyDescent="0.3">
      <c r="A213" s="4"/>
      <c r="B213" s="16"/>
      <c r="C213" s="78" t="s">
        <v>1498</v>
      </c>
      <c r="D213" s="47" t="s">
        <v>853</v>
      </c>
      <c r="E213" s="46" t="s">
        <v>854</v>
      </c>
      <c r="F213" s="45" t="s">
        <v>832</v>
      </c>
      <c r="G213" s="64">
        <v>68</v>
      </c>
      <c r="H213" s="123"/>
      <c r="I213" s="79"/>
      <c r="J213" s="12"/>
      <c r="K213" s="4"/>
      <c r="M213" s="50"/>
      <c r="N213" s="50"/>
      <c r="O213" s="50"/>
    </row>
    <row r="214" spans="1:15" ht="15.6" x14ac:dyDescent="0.3">
      <c r="A214" s="4"/>
      <c r="B214" s="16"/>
      <c r="C214" s="78" t="s">
        <v>1499</v>
      </c>
      <c r="D214" s="47" t="s">
        <v>828</v>
      </c>
      <c r="E214" s="46" t="s">
        <v>829</v>
      </c>
      <c r="F214" s="45" t="s">
        <v>90</v>
      </c>
      <c r="G214" s="64">
        <v>23</v>
      </c>
      <c r="H214" s="123"/>
      <c r="I214" s="79"/>
      <c r="J214" s="12"/>
      <c r="K214" s="4"/>
      <c r="M214" s="50"/>
      <c r="N214" s="50"/>
      <c r="O214" s="50"/>
    </row>
    <row r="215" spans="1:15" ht="27.6" x14ac:dyDescent="0.3">
      <c r="A215" s="4"/>
      <c r="B215" s="16"/>
      <c r="C215" s="78" t="s">
        <v>1500</v>
      </c>
      <c r="D215" s="47" t="s">
        <v>801</v>
      </c>
      <c r="E215" s="46" t="s">
        <v>802</v>
      </c>
      <c r="F215" s="45" t="s">
        <v>90</v>
      </c>
      <c r="G215" s="64">
        <v>22</v>
      </c>
      <c r="H215" s="123"/>
      <c r="I215" s="79"/>
      <c r="J215" s="12"/>
      <c r="K215" s="4"/>
      <c r="M215" s="50"/>
      <c r="N215" s="50"/>
      <c r="O215" s="50"/>
    </row>
    <row r="216" spans="1:15" ht="15.6" x14ac:dyDescent="0.3">
      <c r="A216" s="4"/>
      <c r="B216" s="16"/>
      <c r="C216" s="78" t="s">
        <v>1501</v>
      </c>
      <c r="D216" s="47" t="s">
        <v>847</v>
      </c>
      <c r="E216" s="46" t="s">
        <v>848</v>
      </c>
      <c r="F216" s="45" t="s">
        <v>832</v>
      </c>
      <c r="G216" s="64">
        <v>21</v>
      </c>
      <c r="H216" s="123"/>
      <c r="I216" s="79"/>
      <c r="J216" s="12"/>
      <c r="K216" s="4"/>
      <c r="M216" s="50"/>
      <c r="N216" s="50"/>
      <c r="O216" s="50"/>
    </row>
    <row r="217" spans="1:15" ht="27.6" x14ac:dyDescent="0.3">
      <c r="A217" s="4"/>
      <c r="B217" s="16"/>
      <c r="C217" s="78" t="s">
        <v>1502</v>
      </c>
      <c r="D217" s="47" t="s">
        <v>765</v>
      </c>
      <c r="E217" s="46" t="s">
        <v>766</v>
      </c>
      <c r="F217" s="45" t="s">
        <v>90</v>
      </c>
      <c r="G217" s="64">
        <v>163</v>
      </c>
      <c r="H217" s="123"/>
      <c r="I217" s="79"/>
      <c r="J217" s="12"/>
      <c r="K217" s="4"/>
      <c r="M217" s="50"/>
      <c r="N217" s="50"/>
      <c r="O217" s="50"/>
    </row>
    <row r="218" spans="1:15" ht="27.6" x14ac:dyDescent="0.3">
      <c r="A218" s="4"/>
      <c r="B218" s="16"/>
      <c r="C218" s="78" t="s">
        <v>1503</v>
      </c>
      <c r="D218" s="47" t="s">
        <v>711</v>
      </c>
      <c r="E218" s="46" t="s">
        <v>712</v>
      </c>
      <c r="F218" s="45" t="s">
        <v>90</v>
      </c>
      <c r="G218" s="64">
        <v>8</v>
      </c>
      <c r="H218" s="123"/>
      <c r="I218" s="79"/>
      <c r="J218" s="12"/>
      <c r="K218" s="4"/>
      <c r="M218" s="50"/>
      <c r="N218" s="50"/>
      <c r="O218" s="50"/>
    </row>
    <row r="219" spans="1:15" ht="15.6" x14ac:dyDescent="0.3">
      <c r="A219" s="4"/>
      <c r="B219" s="16"/>
      <c r="C219" s="78" t="s">
        <v>1504</v>
      </c>
      <c r="D219" s="47" t="s">
        <v>993</v>
      </c>
      <c r="E219" s="46" t="s">
        <v>994</v>
      </c>
      <c r="F219" s="45" t="s">
        <v>90</v>
      </c>
      <c r="G219" s="64">
        <v>19</v>
      </c>
      <c r="H219" s="123"/>
      <c r="I219" s="79"/>
      <c r="J219" s="12"/>
      <c r="K219" s="4"/>
      <c r="M219" s="50"/>
      <c r="N219" s="50"/>
      <c r="O219" s="50"/>
    </row>
    <row r="220" spans="1:15" ht="15.6" x14ac:dyDescent="0.3">
      <c r="A220" s="4"/>
      <c r="B220" s="16"/>
      <c r="C220" s="78" t="s">
        <v>1505</v>
      </c>
      <c r="D220" s="47" t="s">
        <v>787</v>
      </c>
      <c r="E220" s="46" t="s">
        <v>788</v>
      </c>
      <c r="F220" s="45" t="s">
        <v>90</v>
      </c>
      <c r="G220" s="64">
        <v>22</v>
      </c>
      <c r="H220" s="123"/>
      <c r="I220" s="79"/>
      <c r="J220" s="12"/>
      <c r="K220" s="4"/>
      <c r="M220" s="50"/>
      <c r="N220" s="50"/>
      <c r="O220" s="50"/>
    </row>
    <row r="221" spans="1:15" ht="27.6" x14ac:dyDescent="0.3">
      <c r="A221" s="4"/>
      <c r="B221" s="16"/>
      <c r="C221" s="78" t="s">
        <v>1506</v>
      </c>
      <c r="D221" s="47" t="s">
        <v>750</v>
      </c>
      <c r="E221" s="46" t="s">
        <v>751</v>
      </c>
      <c r="F221" s="45" t="s">
        <v>90</v>
      </c>
      <c r="G221" s="64">
        <v>19</v>
      </c>
      <c r="H221" s="123"/>
      <c r="I221" s="79"/>
      <c r="J221" s="12"/>
      <c r="K221" s="4"/>
      <c r="M221" s="50"/>
      <c r="N221" s="50"/>
      <c r="O221" s="50"/>
    </row>
    <row r="222" spans="1:15" ht="27.6" x14ac:dyDescent="0.3">
      <c r="A222" s="4"/>
      <c r="B222" s="16"/>
      <c r="C222" s="78" t="s">
        <v>1507</v>
      </c>
      <c r="D222" s="47" t="s">
        <v>837</v>
      </c>
      <c r="E222" s="46" t="s">
        <v>838</v>
      </c>
      <c r="F222" s="45" t="s">
        <v>832</v>
      </c>
      <c r="G222" s="64">
        <v>18</v>
      </c>
      <c r="H222" s="123"/>
      <c r="I222" s="79"/>
      <c r="J222" s="12"/>
      <c r="K222" s="4"/>
      <c r="M222" s="50"/>
      <c r="N222" s="50"/>
      <c r="O222" s="50"/>
    </row>
    <row r="223" spans="1:15" ht="27.6" x14ac:dyDescent="0.3">
      <c r="A223" s="4"/>
      <c r="B223" s="16"/>
      <c r="C223" s="78" t="s">
        <v>1508</v>
      </c>
      <c r="D223" s="47" t="s">
        <v>841</v>
      </c>
      <c r="E223" s="46" t="s">
        <v>842</v>
      </c>
      <c r="F223" s="45" t="s">
        <v>832</v>
      </c>
      <c r="G223" s="64">
        <v>4</v>
      </c>
      <c r="H223" s="123"/>
      <c r="I223" s="79"/>
      <c r="J223" s="12"/>
      <c r="K223" s="4"/>
      <c r="M223" s="50"/>
      <c r="N223" s="50"/>
      <c r="O223" s="50"/>
    </row>
    <row r="224" spans="1:15" ht="15.6" x14ac:dyDescent="0.3">
      <c r="A224" s="4"/>
      <c r="B224" s="16"/>
      <c r="C224" s="78" t="s">
        <v>1509</v>
      </c>
      <c r="D224" s="47" t="s">
        <v>839</v>
      </c>
      <c r="E224" s="46" t="s">
        <v>840</v>
      </c>
      <c r="F224" s="45" t="s">
        <v>832</v>
      </c>
      <c r="G224" s="64">
        <v>2</v>
      </c>
      <c r="H224" s="123"/>
      <c r="I224" s="79"/>
      <c r="J224" s="12"/>
      <c r="K224" s="4"/>
      <c r="M224" s="50"/>
      <c r="N224" s="50"/>
      <c r="O224" s="50"/>
    </row>
    <row r="225" spans="1:15" ht="15.6" x14ac:dyDescent="0.3">
      <c r="A225" s="4"/>
      <c r="B225" s="16"/>
      <c r="C225" s="78" t="s">
        <v>1510</v>
      </c>
      <c r="D225" s="47" t="s">
        <v>809</v>
      </c>
      <c r="E225" s="46" t="s">
        <v>810</v>
      </c>
      <c r="F225" s="45" t="s">
        <v>90</v>
      </c>
      <c r="G225" s="64">
        <v>9</v>
      </c>
      <c r="H225" s="123"/>
      <c r="I225" s="79"/>
      <c r="J225" s="12"/>
      <c r="K225" s="4"/>
      <c r="M225" s="50"/>
      <c r="N225" s="50"/>
      <c r="O225" s="50"/>
    </row>
    <row r="226" spans="1:15" ht="27.6" x14ac:dyDescent="0.3">
      <c r="A226" s="4"/>
      <c r="B226" s="16"/>
      <c r="C226" s="78" t="s">
        <v>1511</v>
      </c>
      <c r="D226" s="47" t="s">
        <v>843</v>
      </c>
      <c r="E226" s="46" t="s">
        <v>844</v>
      </c>
      <c r="F226" s="45" t="s">
        <v>832</v>
      </c>
      <c r="G226" s="64">
        <v>64</v>
      </c>
      <c r="H226" s="123"/>
      <c r="I226" s="79"/>
      <c r="J226" s="12"/>
      <c r="K226" s="4"/>
      <c r="M226" s="50"/>
      <c r="N226" s="50"/>
      <c r="O226" s="50"/>
    </row>
    <row r="227" spans="1:15" ht="15.6" x14ac:dyDescent="0.3">
      <c r="A227" s="4"/>
      <c r="B227" s="16"/>
      <c r="C227" s="78" t="s">
        <v>1512</v>
      </c>
      <c r="D227" s="47" t="s">
        <v>856</v>
      </c>
      <c r="E227" s="46" t="s">
        <v>857</v>
      </c>
      <c r="F227" s="45" t="s">
        <v>168</v>
      </c>
      <c r="G227" s="64">
        <v>20</v>
      </c>
      <c r="H227" s="123"/>
      <c r="I227" s="79"/>
      <c r="J227" s="12"/>
      <c r="K227" s="4"/>
      <c r="M227" s="50"/>
      <c r="N227" s="50"/>
      <c r="O227" s="50"/>
    </row>
    <row r="228" spans="1:15" ht="15.6" x14ac:dyDescent="0.3">
      <c r="A228" s="4"/>
      <c r="B228" s="16"/>
      <c r="C228" s="78" t="s">
        <v>1513</v>
      </c>
      <c r="D228" s="47" t="s">
        <v>824</v>
      </c>
      <c r="E228" s="46" t="s">
        <v>825</v>
      </c>
      <c r="F228" s="45" t="s">
        <v>168</v>
      </c>
      <c r="G228" s="64">
        <v>68</v>
      </c>
      <c r="H228" s="123"/>
      <c r="I228" s="79"/>
      <c r="J228" s="12"/>
      <c r="K228" s="4"/>
      <c r="M228" s="50"/>
      <c r="N228" s="50"/>
      <c r="O228" s="50"/>
    </row>
    <row r="229" spans="1:15" ht="15.6" x14ac:dyDescent="0.3">
      <c r="A229" s="4"/>
      <c r="B229" s="16"/>
      <c r="C229" s="78" t="s">
        <v>1514</v>
      </c>
      <c r="D229" s="47" t="s">
        <v>897</v>
      </c>
      <c r="E229" s="46" t="s">
        <v>898</v>
      </c>
      <c r="F229" s="45" t="s">
        <v>90</v>
      </c>
      <c r="G229" s="64">
        <v>8</v>
      </c>
      <c r="H229" s="123"/>
      <c r="I229" s="79"/>
      <c r="J229" s="12"/>
      <c r="K229" s="4"/>
      <c r="M229" s="50"/>
      <c r="N229" s="50"/>
      <c r="O229" s="50"/>
    </row>
    <row r="230" spans="1:15" ht="41.4" x14ac:dyDescent="0.3">
      <c r="A230" s="4"/>
      <c r="B230" s="16"/>
      <c r="C230" s="78" t="s">
        <v>1515</v>
      </c>
      <c r="D230" s="47" t="s">
        <v>717</v>
      </c>
      <c r="E230" s="46" t="s">
        <v>718</v>
      </c>
      <c r="F230" s="45" t="s">
        <v>90</v>
      </c>
      <c r="G230" s="64">
        <v>1</v>
      </c>
      <c r="H230" s="123"/>
      <c r="I230" s="79"/>
      <c r="J230" s="12"/>
      <c r="K230" s="4"/>
      <c r="M230" s="50"/>
      <c r="N230" s="50"/>
      <c r="O230" s="50"/>
    </row>
    <row r="231" spans="1:15" ht="55.2" x14ac:dyDescent="0.3">
      <c r="A231" s="4"/>
      <c r="B231" s="16"/>
      <c r="C231" s="78" t="s">
        <v>1516</v>
      </c>
      <c r="D231" s="47" t="s">
        <v>963</v>
      </c>
      <c r="E231" s="46" t="s">
        <v>964</v>
      </c>
      <c r="F231" s="45" t="s">
        <v>90</v>
      </c>
      <c r="G231" s="64">
        <v>1</v>
      </c>
      <c r="H231" s="123"/>
      <c r="I231" s="79"/>
      <c r="J231" s="12"/>
      <c r="K231" s="4"/>
      <c r="M231" s="50"/>
      <c r="N231" s="50"/>
      <c r="O231" s="50"/>
    </row>
    <row r="232" spans="1:15" ht="27.6" x14ac:dyDescent="0.3">
      <c r="A232" s="4"/>
      <c r="B232" s="16"/>
      <c r="C232" s="78" t="s">
        <v>1517</v>
      </c>
      <c r="D232" s="47" t="s">
        <v>923</v>
      </c>
      <c r="E232" s="46" t="s">
        <v>924</v>
      </c>
      <c r="F232" s="45" t="s">
        <v>90</v>
      </c>
      <c r="G232" s="64">
        <v>1</v>
      </c>
      <c r="H232" s="123"/>
      <c r="I232" s="79"/>
      <c r="J232" s="12"/>
      <c r="K232" s="4"/>
      <c r="M232" s="50"/>
      <c r="N232" s="50"/>
      <c r="O232" s="50"/>
    </row>
    <row r="233" spans="1:15" ht="41.4" x14ac:dyDescent="0.3">
      <c r="A233" s="4"/>
      <c r="B233" s="16"/>
      <c r="C233" s="78" t="s">
        <v>1518</v>
      </c>
      <c r="D233" s="47" t="s">
        <v>931</v>
      </c>
      <c r="E233" s="46" t="s">
        <v>932</v>
      </c>
      <c r="F233" s="45" t="s">
        <v>90</v>
      </c>
      <c r="G233" s="64">
        <v>1</v>
      </c>
      <c r="H233" s="123"/>
      <c r="I233" s="79"/>
      <c r="J233" s="12"/>
      <c r="K233" s="4"/>
      <c r="M233" s="50"/>
      <c r="N233" s="50"/>
      <c r="O233" s="50"/>
    </row>
    <row r="234" spans="1:15" ht="41.4" x14ac:dyDescent="0.3">
      <c r="A234" s="4"/>
      <c r="B234" s="16"/>
      <c r="C234" s="78" t="s">
        <v>1519</v>
      </c>
      <c r="D234" s="47" t="s">
        <v>943</v>
      </c>
      <c r="E234" s="46" t="s">
        <v>944</v>
      </c>
      <c r="F234" s="45" t="s">
        <v>90</v>
      </c>
      <c r="G234" s="64">
        <v>1</v>
      </c>
      <c r="H234" s="123"/>
      <c r="I234" s="79"/>
      <c r="J234" s="12"/>
      <c r="K234" s="4"/>
      <c r="M234" s="50"/>
      <c r="N234" s="50"/>
      <c r="O234" s="50"/>
    </row>
    <row r="235" spans="1:15" ht="27.6" x14ac:dyDescent="0.3">
      <c r="A235" s="4"/>
      <c r="B235" s="16"/>
      <c r="C235" s="78" t="s">
        <v>1520</v>
      </c>
      <c r="D235" s="47" t="s">
        <v>1229</v>
      </c>
      <c r="E235" s="46" t="s">
        <v>1230</v>
      </c>
      <c r="F235" s="45" t="s">
        <v>168</v>
      </c>
      <c r="G235" s="64">
        <v>100</v>
      </c>
      <c r="H235" s="123"/>
      <c r="I235" s="79"/>
      <c r="J235" s="12"/>
      <c r="K235" s="4"/>
      <c r="M235" s="50"/>
      <c r="N235" s="50"/>
      <c r="O235" s="50"/>
    </row>
    <row r="236" spans="1:15" ht="69" x14ac:dyDescent="0.3">
      <c r="A236" s="4"/>
      <c r="B236" s="16"/>
      <c r="C236" s="78" t="s">
        <v>1521</v>
      </c>
      <c r="D236" s="47" t="s">
        <v>1225</v>
      </c>
      <c r="E236" s="46" t="s">
        <v>1226</v>
      </c>
      <c r="F236" s="45" t="s">
        <v>90</v>
      </c>
      <c r="G236" s="64">
        <v>1</v>
      </c>
      <c r="H236" s="123"/>
      <c r="I236" s="79"/>
      <c r="J236" s="12"/>
      <c r="K236" s="4"/>
      <c r="M236" s="50"/>
      <c r="N236" s="50"/>
      <c r="O236" s="50"/>
    </row>
    <row r="237" spans="1:15" ht="15.6" x14ac:dyDescent="0.3">
      <c r="A237" s="4"/>
      <c r="B237" s="16"/>
      <c r="C237" s="78" t="s">
        <v>1522</v>
      </c>
      <c r="D237" s="47" t="s">
        <v>815</v>
      </c>
      <c r="E237" s="46" t="s">
        <v>749</v>
      </c>
      <c r="F237" s="45" t="s">
        <v>90</v>
      </c>
      <c r="G237" s="64">
        <v>1</v>
      </c>
      <c r="H237" s="123"/>
      <c r="I237" s="79"/>
      <c r="J237" s="12"/>
      <c r="K237" s="4"/>
      <c r="M237" s="50"/>
      <c r="N237" s="50"/>
      <c r="O237" s="50"/>
    </row>
    <row r="238" spans="1:15" ht="41.4" x14ac:dyDescent="0.3">
      <c r="A238" s="4"/>
      <c r="B238" s="16"/>
      <c r="C238" s="71" t="s">
        <v>1523</v>
      </c>
      <c r="D238" s="125" t="s">
        <v>1524</v>
      </c>
      <c r="E238" s="46" t="s">
        <v>1631</v>
      </c>
      <c r="F238" s="45" t="s">
        <v>168</v>
      </c>
      <c r="G238" s="64">
        <v>78</v>
      </c>
      <c r="H238" s="123"/>
      <c r="I238" s="79"/>
      <c r="J238" s="12"/>
      <c r="K238" s="4"/>
      <c r="M238" s="50"/>
      <c r="N238" s="50"/>
      <c r="O238" s="50"/>
    </row>
    <row r="239" spans="1:15" ht="30" customHeight="1" x14ac:dyDescent="0.3">
      <c r="A239" s="4"/>
      <c r="B239" s="16"/>
      <c r="C239" s="80"/>
      <c r="D239" s="80"/>
      <c r="E239" s="80"/>
      <c r="F239" s="80"/>
      <c r="G239" s="81"/>
      <c r="H239" s="124" t="s">
        <v>44</v>
      </c>
      <c r="I239" s="82"/>
      <c r="J239" s="12"/>
      <c r="K239" s="4"/>
    </row>
    <row r="240" spans="1:15" ht="15.6" x14ac:dyDescent="0.3">
      <c r="A240" s="4"/>
      <c r="B240" s="16"/>
      <c r="C240" s="71"/>
      <c r="D240" s="72"/>
      <c r="E240" s="73" t="s">
        <v>1525</v>
      </c>
      <c r="F240" s="74"/>
      <c r="G240" s="75"/>
      <c r="H240" s="76"/>
      <c r="I240" s="77"/>
      <c r="J240" s="12"/>
      <c r="K240" s="4"/>
      <c r="M240" s="48"/>
      <c r="N240" s="49"/>
      <c r="O240" s="48"/>
    </row>
    <row r="241" spans="1:15" ht="15.6" x14ac:dyDescent="0.3">
      <c r="A241" s="4"/>
      <c r="B241" s="16"/>
      <c r="C241" s="71"/>
      <c r="D241" s="72"/>
      <c r="E241" s="73" t="s">
        <v>1526</v>
      </c>
      <c r="F241" s="74"/>
      <c r="G241" s="75"/>
      <c r="H241" s="76"/>
      <c r="I241" s="77"/>
      <c r="J241" s="12"/>
      <c r="K241" s="4"/>
      <c r="M241" s="48"/>
      <c r="N241" s="49"/>
      <c r="O241" s="48"/>
    </row>
    <row r="242" spans="1:15" ht="15.6" x14ac:dyDescent="0.3">
      <c r="A242" s="4"/>
      <c r="B242" s="16"/>
      <c r="C242" s="78" t="s">
        <v>1527</v>
      </c>
      <c r="D242" s="47" t="s">
        <v>189</v>
      </c>
      <c r="E242" s="46" t="s">
        <v>190</v>
      </c>
      <c r="F242" s="45" t="s">
        <v>93</v>
      </c>
      <c r="G242" s="64">
        <v>150</v>
      </c>
      <c r="H242" s="123"/>
      <c r="I242" s="79"/>
      <c r="J242" s="12"/>
      <c r="K242" s="4"/>
      <c r="M242" s="50"/>
      <c r="N242" s="50"/>
      <c r="O242" s="50"/>
    </row>
    <row r="243" spans="1:15" ht="15.6" x14ac:dyDescent="0.3">
      <c r="A243" s="4"/>
      <c r="B243" s="16"/>
      <c r="C243" s="78" t="s">
        <v>1528</v>
      </c>
      <c r="D243" s="47" t="s">
        <v>218</v>
      </c>
      <c r="E243" s="46" t="s">
        <v>219</v>
      </c>
      <c r="F243" s="45" t="s">
        <v>93</v>
      </c>
      <c r="G243" s="64">
        <v>150</v>
      </c>
      <c r="H243" s="123"/>
      <c r="I243" s="79"/>
      <c r="J243" s="12"/>
      <c r="K243" s="4"/>
      <c r="M243" s="50"/>
      <c r="N243" s="50"/>
      <c r="O243" s="50"/>
    </row>
    <row r="244" spans="1:15" ht="15.6" x14ac:dyDescent="0.3">
      <c r="A244" s="4"/>
      <c r="B244" s="16"/>
      <c r="C244" s="78" t="s">
        <v>1529</v>
      </c>
      <c r="D244" s="47" t="s">
        <v>326</v>
      </c>
      <c r="E244" s="46" t="s">
        <v>327</v>
      </c>
      <c r="F244" s="45" t="s">
        <v>168</v>
      </c>
      <c r="G244" s="64">
        <v>170</v>
      </c>
      <c r="H244" s="123"/>
      <c r="I244" s="79"/>
      <c r="J244" s="12"/>
      <c r="K244" s="4"/>
      <c r="M244" s="50"/>
      <c r="N244" s="50"/>
      <c r="O244" s="50"/>
    </row>
    <row r="245" spans="1:15" ht="27.6" x14ac:dyDescent="0.3">
      <c r="A245" s="4"/>
      <c r="B245" s="16"/>
      <c r="C245" s="78" t="s">
        <v>1530</v>
      </c>
      <c r="D245" s="47" t="s">
        <v>284</v>
      </c>
      <c r="E245" s="46" t="s">
        <v>285</v>
      </c>
      <c r="F245" s="45" t="s">
        <v>168</v>
      </c>
      <c r="G245" s="64">
        <v>16</v>
      </c>
      <c r="H245" s="123"/>
      <c r="I245" s="79"/>
      <c r="J245" s="12"/>
      <c r="K245" s="4"/>
      <c r="M245" s="50"/>
      <c r="N245" s="50"/>
      <c r="O245" s="50"/>
    </row>
    <row r="246" spans="1:15" ht="27.6" x14ac:dyDescent="0.3">
      <c r="A246" s="4"/>
      <c r="B246" s="16"/>
      <c r="C246" s="78" t="s">
        <v>1531</v>
      </c>
      <c r="D246" s="47" t="s">
        <v>333</v>
      </c>
      <c r="E246" s="46" t="s">
        <v>334</v>
      </c>
      <c r="F246" s="45" t="s">
        <v>168</v>
      </c>
      <c r="G246" s="64">
        <v>19</v>
      </c>
      <c r="H246" s="123"/>
      <c r="I246" s="79"/>
      <c r="J246" s="12"/>
      <c r="K246" s="4"/>
      <c r="M246" s="50"/>
      <c r="N246" s="50"/>
      <c r="O246" s="50"/>
    </row>
    <row r="247" spans="1:15" ht="15.6" x14ac:dyDescent="0.3">
      <c r="A247" s="4"/>
      <c r="B247" s="16"/>
      <c r="C247" s="78" t="s">
        <v>1532</v>
      </c>
      <c r="D247" s="47" t="s">
        <v>324</v>
      </c>
      <c r="E247" s="46" t="s">
        <v>325</v>
      </c>
      <c r="F247" s="45" t="s">
        <v>168</v>
      </c>
      <c r="G247" s="64">
        <v>2</v>
      </c>
      <c r="H247" s="123"/>
      <c r="I247" s="79"/>
      <c r="J247" s="12"/>
      <c r="K247" s="4"/>
      <c r="M247" s="50"/>
      <c r="N247" s="50"/>
      <c r="O247" s="50"/>
    </row>
    <row r="248" spans="1:15" ht="27.6" x14ac:dyDescent="0.3">
      <c r="A248" s="4"/>
      <c r="B248" s="16"/>
      <c r="C248" s="78" t="s">
        <v>1533</v>
      </c>
      <c r="D248" s="47" t="s">
        <v>328</v>
      </c>
      <c r="E248" s="46" t="s">
        <v>329</v>
      </c>
      <c r="F248" s="45" t="s">
        <v>168</v>
      </c>
      <c r="G248" s="64">
        <v>12</v>
      </c>
      <c r="H248" s="123"/>
      <c r="I248" s="79"/>
      <c r="J248" s="12"/>
      <c r="K248" s="4"/>
      <c r="M248" s="50"/>
      <c r="N248" s="50"/>
      <c r="O248" s="50"/>
    </row>
    <row r="249" spans="1:15" ht="27.6" x14ac:dyDescent="0.3">
      <c r="A249" s="4"/>
      <c r="B249" s="16"/>
      <c r="C249" s="78" t="s">
        <v>1534</v>
      </c>
      <c r="D249" s="47" t="s">
        <v>320</v>
      </c>
      <c r="E249" s="46" t="s">
        <v>321</v>
      </c>
      <c r="F249" s="45" t="s">
        <v>168</v>
      </c>
      <c r="G249" s="64">
        <v>16</v>
      </c>
      <c r="H249" s="123"/>
      <c r="I249" s="79"/>
      <c r="J249" s="12"/>
      <c r="K249" s="4"/>
      <c r="M249" s="50"/>
      <c r="N249" s="50"/>
      <c r="O249" s="50"/>
    </row>
    <row r="250" spans="1:15" ht="27.6" x14ac:dyDescent="0.3">
      <c r="A250" s="4"/>
      <c r="B250" s="16"/>
      <c r="C250" s="78" t="s">
        <v>1535</v>
      </c>
      <c r="D250" s="47" t="s">
        <v>308</v>
      </c>
      <c r="E250" s="46" t="s">
        <v>309</v>
      </c>
      <c r="F250" s="45" t="s">
        <v>90</v>
      </c>
      <c r="G250" s="64">
        <v>11</v>
      </c>
      <c r="H250" s="123"/>
      <c r="I250" s="79"/>
      <c r="J250" s="12"/>
      <c r="K250" s="4"/>
      <c r="M250" s="50"/>
      <c r="N250" s="50"/>
      <c r="O250" s="50"/>
    </row>
    <row r="251" spans="1:15" ht="27.6" x14ac:dyDescent="0.3">
      <c r="A251" s="4"/>
      <c r="B251" s="16"/>
      <c r="C251" s="78" t="s">
        <v>1536</v>
      </c>
      <c r="D251" s="47" t="s">
        <v>300</v>
      </c>
      <c r="E251" s="46" t="s">
        <v>301</v>
      </c>
      <c r="F251" s="45" t="s">
        <v>90</v>
      </c>
      <c r="G251" s="64">
        <v>11</v>
      </c>
      <c r="H251" s="123"/>
      <c r="I251" s="79"/>
      <c r="J251" s="12"/>
      <c r="K251" s="4"/>
      <c r="M251" s="50"/>
      <c r="N251" s="50"/>
      <c r="O251" s="50"/>
    </row>
    <row r="252" spans="1:15" ht="41.4" x14ac:dyDescent="0.3">
      <c r="A252" s="4"/>
      <c r="B252" s="16"/>
      <c r="C252" s="78" t="s">
        <v>1537</v>
      </c>
      <c r="D252" s="47" t="s">
        <v>1211</v>
      </c>
      <c r="E252" s="46" t="s">
        <v>1212</v>
      </c>
      <c r="F252" s="45" t="s">
        <v>168</v>
      </c>
      <c r="G252" s="64">
        <v>4.8</v>
      </c>
      <c r="H252" s="123"/>
      <c r="I252" s="79"/>
      <c r="J252" s="12"/>
      <c r="K252" s="4"/>
      <c r="M252" s="50"/>
      <c r="N252" s="50"/>
      <c r="O252" s="50"/>
    </row>
    <row r="253" spans="1:15" ht="41.4" x14ac:dyDescent="0.3">
      <c r="A253" s="4"/>
      <c r="B253" s="16"/>
      <c r="C253" s="78" t="s">
        <v>1538</v>
      </c>
      <c r="D253" s="47" t="s">
        <v>1213</v>
      </c>
      <c r="E253" s="46" t="s">
        <v>1214</v>
      </c>
      <c r="F253" s="45" t="s">
        <v>168</v>
      </c>
      <c r="G253" s="64">
        <v>7.2</v>
      </c>
      <c r="H253" s="123"/>
      <c r="I253" s="79"/>
      <c r="J253" s="12"/>
      <c r="K253" s="4"/>
      <c r="M253" s="50"/>
      <c r="N253" s="50"/>
      <c r="O253" s="50"/>
    </row>
    <row r="254" spans="1:15" ht="27.6" x14ac:dyDescent="0.3">
      <c r="A254" s="4"/>
      <c r="B254" s="16"/>
      <c r="C254" s="78" t="s">
        <v>1539</v>
      </c>
      <c r="D254" s="47" t="s">
        <v>1215</v>
      </c>
      <c r="E254" s="46" t="s">
        <v>1216</v>
      </c>
      <c r="F254" s="45" t="s">
        <v>90</v>
      </c>
      <c r="G254" s="64">
        <v>4</v>
      </c>
      <c r="H254" s="123"/>
      <c r="I254" s="79"/>
      <c r="J254" s="12"/>
      <c r="K254" s="4"/>
      <c r="M254" s="50"/>
      <c r="N254" s="50"/>
      <c r="O254" s="50"/>
    </row>
    <row r="255" spans="1:15" ht="27.6" x14ac:dyDescent="0.3">
      <c r="A255" s="4"/>
      <c r="B255" s="16"/>
      <c r="C255" s="78" t="s">
        <v>1540</v>
      </c>
      <c r="D255" s="47" t="s">
        <v>1217</v>
      </c>
      <c r="E255" s="46" t="s">
        <v>1218</v>
      </c>
      <c r="F255" s="45" t="s">
        <v>90</v>
      </c>
      <c r="G255" s="64">
        <v>6</v>
      </c>
      <c r="H255" s="123"/>
      <c r="I255" s="79"/>
      <c r="J255" s="12"/>
      <c r="K255" s="4"/>
      <c r="M255" s="50"/>
      <c r="N255" s="50"/>
      <c r="O255" s="50"/>
    </row>
    <row r="256" spans="1:15" ht="41.4" x14ac:dyDescent="0.3">
      <c r="A256" s="4"/>
      <c r="B256" s="16"/>
      <c r="C256" s="78" t="s">
        <v>1541</v>
      </c>
      <c r="D256" s="47" t="s">
        <v>1219</v>
      </c>
      <c r="E256" s="46" t="s">
        <v>1220</v>
      </c>
      <c r="F256" s="45" t="s">
        <v>90</v>
      </c>
      <c r="G256" s="64">
        <v>4</v>
      </c>
      <c r="H256" s="123"/>
      <c r="I256" s="79"/>
      <c r="J256" s="12"/>
      <c r="K256" s="4"/>
      <c r="M256" s="50"/>
      <c r="N256" s="50"/>
      <c r="O256" s="50"/>
    </row>
    <row r="257" spans="1:15" ht="41.4" x14ac:dyDescent="0.3">
      <c r="A257" s="4"/>
      <c r="B257" s="16"/>
      <c r="C257" s="78" t="s">
        <v>1542</v>
      </c>
      <c r="D257" s="47" t="s">
        <v>1223</v>
      </c>
      <c r="E257" s="46" t="s">
        <v>1224</v>
      </c>
      <c r="F257" s="45" t="s">
        <v>90</v>
      </c>
      <c r="G257" s="64">
        <v>6</v>
      </c>
      <c r="H257" s="123"/>
      <c r="I257" s="79"/>
      <c r="J257" s="12"/>
      <c r="K257" s="4"/>
      <c r="M257" s="50"/>
      <c r="N257" s="50"/>
      <c r="O257" s="50"/>
    </row>
    <row r="258" spans="1:15" ht="15.6" x14ac:dyDescent="0.3">
      <c r="A258" s="4"/>
      <c r="B258" s="16"/>
      <c r="C258" s="71"/>
      <c r="D258" s="72"/>
      <c r="E258" s="73" t="s">
        <v>1543</v>
      </c>
      <c r="F258" s="74"/>
      <c r="G258" s="75"/>
      <c r="H258" s="76"/>
      <c r="I258" s="77"/>
      <c r="J258" s="12"/>
      <c r="K258" s="4"/>
      <c r="M258" s="48"/>
      <c r="N258" s="49"/>
      <c r="O258" s="48"/>
    </row>
    <row r="259" spans="1:15" ht="27.6" x14ac:dyDescent="0.3">
      <c r="A259" s="4"/>
      <c r="B259" s="16"/>
      <c r="C259" s="78" t="s">
        <v>1544</v>
      </c>
      <c r="D259" s="47" t="s">
        <v>322</v>
      </c>
      <c r="E259" s="46" t="s">
        <v>323</v>
      </c>
      <c r="F259" s="45" t="s">
        <v>168</v>
      </c>
      <c r="G259" s="64">
        <v>3</v>
      </c>
      <c r="H259" s="123"/>
      <c r="I259" s="79"/>
      <c r="J259" s="12"/>
      <c r="K259" s="4"/>
      <c r="M259" s="50"/>
      <c r="N259" s="50"/>
      <c r="O259" s="50"/>
    </row>
    <row r="260" spans="1:15" ht="27.6" x14ac:dyDescent="0.3">
      <c r="A260" s="4"/>
      <c r="B260" s="16"/>
      <c r="C260" s="78" t="s">
        <v>1545</v>
      </c>
      <c r="D260" s="47" t="s">
        <v>294</v>
      </c>
      <c r="E260" s="46" t="s">
        <v>295</v>
      </c>
      <c r="F260" s="45" t="s">
        <v>168</v>
      </c>
      <c r="G260" s="64">
        <v>60</v>
      </c>
      <c r="H260" s="123"/>
      <c r="I260" s="79"/>
      <c r="J260" s="12"/>
      <c r="K260" s="4"/>
      <c r="M260" s="50"/>
      <c r="N260" s="50"/>
      <c r="O260" s="50"/>
    </row>
    <row r="261" spans="1:15" ht="15.6" x14ac:dyDescent="0.3">
      <c r="A261" s="4"/>
      <c r="B261" s="16"/>
      <c r="C261" s="78" t="s">
        <v>1546</v>
      </c>
      <c r="D261" s="47" t="s">
        <v>402</v>
      </c>
      <c r="E261" s="46" t="s">
        <v>403</v>
      </c>
      <c r="F261" s="45" t="s">
        <v>90</v>
      </c>
      <c r="G261" s="64">
        <v>3</v>
      </c>
      <c r="H261" s="123"/>
      <c r="I261" s="79"/>
      <c r="J261" s="12"/>
      <c r="K261" s="4"/>
      <c r="M261" s="50"/>
      <c r="N261" s="50"/>
      <c r="O261" s="50"/>
    </row>
    <row r="262" spans="1:15" ht="27.6" x14ac:dyDescent="0.3">
      <c r="A262" s="4"/>
      <c r="B262" s="16"/>
      <c r="C262" s="78" t="s">
        <v>1547</v>
      </c>
      <c r="D262" s="47" t="s">
        <v>312</v>
      </c>
      <c r="E262" s="46" t="s">
        <v>313</v>
      </c>
      <c r="F262" s="45" t="s">
        <v>90</v>
      </c>
      <c r="G262" s="64">
        <v>14</v>
      </c>
      <c r="H262" s="123"/>
      <c r="I262" s="79"/>
      <c r="J262" s="12"/>
      <c r="K262" s="4"/>
      <c r="M262" s="50"/>
      <c r="N262" s="50"/>
      <c r="O262" s="50"/>
    </row>
    <row r="263" spans="1:15" ht="27.6" x14ac:dyDescent="0.3">
      <c r="A263" s="4"/>
      <c r="B263" s="16"/>
      <c r="C263" s="78" t="s">
        <v>1548</v>
      </c>
      <c r="D263" s="47" t="s">
        <v>337</v>
      </c>
      <c r="E263" s="46" t="s">
        <v>338</v>
      </c>
      <c r="F263" s="45" t="s">
        <v>168</v>
      </c>
      <c r="G263" s="64">
        <v>20</v>
      </c>
      <c r="H263" s="123"/>
      <c r="I263" s="79"/>
      <c r="J263" s="12"/>
      <c r="K263" s="4"/>
      <c r="M263" s="50"/>
      <c r="N263" s="50"/>
      <c r="O263" s="50"/>
    </row>
    <row r="264" spans="1:15" ht="41.4" x14ac:dyDescent="0.3">
      <c r="A264" s="4"/>
      <c r="B264" s="16"/>
      <c r="C264" s="78" t="s">
        <v>1549</v>
      </c>
      <c r="D264" s="47" t="s">
        <v>341</v>
      </c>
      <c r="E264" s="46" t="s">
        <v>342</v>
      </c>
      <c r="F264" s="45" t="s">
        <v>168</v>
      </c>
      <c r="G264" s="64">
        <v>65</v>
      </c>
      <c r="H264" s="123"/>
      <c r="I264" s="79"/>
      <c r="J264" s="12"/>
      <c r="K264" s="4"/>
      <c r="M264" s="50"/>
      <c r="N264" s="50"/>
      <c r="O264" s="50"/>
    </row>
    <row r="265" spans="1:15" ht="27.6" x14ac:dyDescent="0.3">
      <c r="A265" s="4"/>
      <c r="B265" s="16"/>
      <c r="C265" s="78" t="s">
        <v>1550</v>
      </c>
      <c r="D265" s="47" t="s">
        <v>351</v>
      </c>
      <c r="E265" s="46" t="s">
        <v>352</v>
      </c>
      <c r="F265" s="45" t="s">
        <v>168</v>
      </c>
      <c r="G265" s="64">
        <v>120</v>
      </c>
      <c r="H265" s="123"/>
      <c r="I265" s="79"/>
      <c r="J265" s="12"/>
      <c r="K265" s="4"/>
      <c r="M265" s="50"/>
      <c r="N265" s="50"/>
      <c r="O265" s="50"/>
    </row>
    <row r="266" spans="1:15" ht="27.6" x14ac:dyDescent="0.3">
      <c r="A266" s="4"/>
      <c r="B266" s="16"/>
      <c r="C266" s="78" t="s">
        <v>1551</v>
      </c>
      <c r="D266" s="47" t="s">
        <v>359</v>
      </c>
      <c r="E266" s="46" t="s">
        <v>360</v>
      </c>
      <c r="F266" s="45" t="s">
        <v>90</v>
      </c>
      <c r="G266" s="64">
        <v>9</v>
      </c>
      <c r="H266" s="123"/>
      <c r="I266" s="79"/>
      <c r="J266" s="12"/>
      <c r="K266" s="4"/>
      <c r="M266" s="50"/>
      <c r="N266" s="50"/>
      <c r="O266" s="50"/>
    </row>
    <row r="267" spans="1:15" ht="27.6" x14ac:dyDescent="0.3">
      <c r="A267" s="4"/>
      <c r="B267" s="16"/>
      <c r="C267" s="78" t="s">
        <v>1552</v>
      </c>
      <c r="D267" s="47" t="s">
        <v>369</v>
      </c>
      <c r="E267" s="46" t="s">
        <v>370</v>
      </c>
      <c r="F267" s="45" t="s">
        <v>90</v>
      </c>
      <c r="G267" s="64">
        <v>1</v>
      </c>
      <c r="H267" s="123"/>
      <c r="I267" s="79"/>
      <c r="J267" s="12"/>
      <c r="K267" s="4"/>
      <c r="M267" s="50"/>
      <c r="N267" s="50"/>
      <c r="O267" s="50"/>
    </row>
    <row r="268" spans="1:15" ht="27.6" x14ac:dyDescent="0.3">
      <c r="A268" s="4"/>
      <c r="B268" s="16"/>
      <c r="C268" s="78" t="s">
        <v>1553</v>
      </c>
      <c r="D268" s="47" t="s">
        <v>371</v>
      </c>
      <c r="E268" s="46" t="s">
        <v>372</v>
      </c>
      <c r="F268" s="45" t="s">
        <v>168</v>
      </c>
      <c r="G268" s="64">
        <v>125</v>
      </c>
      <c r="H268" s="123"/>
      <c r="I268" s="79"/>
      <c r="J268" s="12"/>
      <c r="K268" s="4"/>
      <c r="M268" s="50"/>
      <c r="N268" s="50"/>
      <c r="O268" s="50"/>
    </row>
    <row r="269" spans="1:15" ht="15.6" x14ac:dyDescent="0.3">
      <c r="A269" s="4"/>
      <c r="B269" s="16"/>
      <c r="C269" s="78" t="s">
        <v>1554</v>
      </c>
      <c r="D269" s="47" t="s">
        <v>390</v>
      </c>
      <c r="E269" s="46" t="s">
        <v>391</v>
      </c>
      <c r="F269" s="45" t="s">
        <v>168</v>
      </c>
      <c r="G269" s="64">
        <v>95</v>
      </c>
      <c r="H269" s="123"/>
      <c r="I269" s="79"/>
      <c r="J269" s="12"/>
      <c r="K269" s="4"/>
      <c r="M269" s="50"/>
      <c r="N269" s="50"/>
      <c r="O269" s="50"/>
    </row>
    <row r="270" spans="1:15" ht="15.6" x14ac:dyDescent="0.3">
      <c r="A270" s="4"/>
      <c r="B270" s="16"/>
      <c r="C270" s="78" t="s">
        <v>1555</v>
      </c>
      <c r="D270" s="47" t="s">
        <v>392</v>
      </c>
      <c r="E270" s="46" t="s">
        <v>393</v>
      </c>
      <c r="F270" s="45" t="s">
        <v>168</v>
      </c>
      <c r="G270" s="64">
        <v>70</v>
      </c>
      <c r="H270" s="123"/>
      <c r="I270" s="79"/>
      <c r="J270" s="12"/>
      <c r="K270" s="4"/>
      <c r="M270" s="50"/>
      <c r="N270" s="50"/>
      <c r="O270" s="50"/>
    </row>
    <row r="271" spans="1:15" ht="15.6" x14ac:dyDescent="0.3">
      <c r="A271" s="4"/>
      <c r="B271" s="16"/>
      <c r="C271" s="78" t="s">
        <v>1556</v>
      </c>
      <c r="D271" s="47" t="s">
        <v>394</v>
      </c>
      <c r="E271" s="46" t="s">
        <v>395</v>
      </c>
      <c r="F271" s="45" t="s">
        <v>168</v>
      </c>
      <c r="G271" s="64">
        <v>85</v>
      </c>
      <c r="H271" s="123"/>
      <c r="I271" s="79"/>
      <c r="J271" s="12"/>
      <c r="K271" s="4"/>
      <c r="M271" s="50"/>
      <c r="N271" s="50"/>
      <c r="O271" s="50"/>
    </row>
    <row r="272" spans="1:15" ht="27.6" x14ac:dyDescent="0.3">
      <c r="A272" s="4"/>
      <c r="B272" s="16"/>
      <c r="C272" s="78" t="s">
        <v>1557</v>
      </c>
      <c r="D272" s="47" t="s">
        <v>1152</v>
      </c>
      <c r="E272" s="46" t="s">
        <v>1153</v>
      </c>
      <c r="F272" s="45" t="s">
        <v>168</v>
      </c>
      <c r="G272" s="64">
        <v>60</v>
      </c>
      <c r="H272" s="123"/>
      <c r="I272" s="79"/>
      <c r="J272" s="12"/>
      <c r="K272" s="4"/>
      <c r="M272" s="50"/>
      <c r="N272" s="50"/>
      <c r="O272" s="50"/>
    </row>
    <row r="273" spans="1:15" ht="15.6" x14ac:dyDescent="0.3">
      <c r="A273" s="4"/>
      <c r="B273" s="16"/>
      <c r="C273" s="71"/>
      <c r="D273" s="72"/>
      <c r="E273" s="73" t="s">
        <v>1558</v>
      </c>
      <c r="F273" s="74"/>
      <c r="G273" s="75"/>
      <c r="H273" s="76"/>
      <c r="I273" s="77"/>
      <c r="J273" s="12"/>
      <c r="K273" s="4"/>
      <c r="M273" s="48"/>
      <c r="N273" s="49"/>
      <c r="O273" s="48"/>
    </row>
    <row r="274" spans="1:15" ht="27.6" x14ac:dyDescent="0.3">
      <c r="A274" s="4"/>
      <c r="B274" s="16"/>
      <c r="C274" s="78" t="s">
        <v>1559</v>
      </c>
      <c r="D274" s="47" t="s">
        <v>585</v>
      </c>
      <c r="E274" s="46" t="s">
        <v>586</v>
      </c>
      <c r="F274" s="45" t="s">
        <v>168</v>
      </c>
      <c r="G274" s="64">
        <v>84</v>
      </c>
      <c r="H274" s="123"/>
      <c r="I274" s="79"/>
      <c r="J274" s="12"/>
      <c r="K274" s="4"/>
      <c r="M274" s="50"/>
      <c r="N274" s="50"/>
      <c r="O274" s="50"/>
    </row>
    <row r="275" spans="1:15" ht="27.6" x14ac:dyDescent="0.3">
      <c r="A275" s="4"/>
      <c r="B275" s="16"/>
      <c r="C275" s="78" t="s">
        <v>1560</v>
      </c>
      <c r="D275" s="47" t="s">
        <v>583</v>
      </c>
      <c r="E275" s="46" t="s">
        <v>584</v>
      </c>
      <c r="F275" s="45" t="s">
        <v>168</v>
      </c>
      <c r="G275" s="64">
        <v>85</v>
      </c>
      <c r="H275" s="123"/>
      <c r="I275" s="79"/>
      <c r="J275" s="12"/>
      <c r="K275" s="4"/>
      <c r="M275" s="50"/>
      <c r="N275" s="50"/>
      <c r="O275" s="50"/>
    </row>
    <row r="276" spans="1:15" ht="27.6" x14ac:dyDescent="0.3">
      <c r="A276" s="4"/>
      <c r="B276" s="16"/>
      <c r="C276" s="78" t="s">
        <v>1561</v>
      </c>
      <c r="D276" s="47" t="s">
        <v>573</v>
      </c>
      <c r="E276" s="46" t="s">
        <v>574</v>
      </c>
      <c r="F276" s="45" t="s">
        <v>90</v>
      </c>
      <c r="G276" s="64">
        <v>24</v>
      </c>
      <c r="H276" s="123"/>
      <c r="I276" s="79"/>
      <c r="J276" s="12"/>
      <c r="K276" s="4"/>
      <c r="M276" s="50"/>
      <c r="N276" s="50"/>
      <c r="O276" s="50"/>
    </row>
    <row r="277" spans="1:15" ht="15.6" x14ac:dyDescent="0.3">
      <c r="A277" s="4"/>
      <c r="B277" s="16"/>
      <c r="C277" s="78" t="s">
        <v>1562</v>
      </c>
      <c r="D277" s="47" t="s">
        <v>555</v>
      </c>
      <c r="E277" s="46" t="s">
        <v>556</v>
      </c>
      <c r="F277" s="45" t="s">
        <v>90</v>
      </c>
      <c r="G277" s="64">
        <v>9</v>
      </c>
      <c r="H277" s="123"/>
      <c r="I277" s="79"/>
      <c r="J277" s="12"/>
      <c r="K277" s="4"/>
      <c r="M277" s="50"/>
      <c r="N277" s="50"/>
      <c r="O277" s="50"/>
    </row>
    <row r="278" spans="1:15" ht="15.6" x14ac:dyDescent="0.3">
      <c r="A278" s="4"/>
      <c r="B278" s="16"/>
      <c r="C278" s="78" t="s">
        <v>1563</v>
      </c>
      <c r="D278" s="47" t="s">
        <v>617</v>
      </c>
      <c r="E278" s="46" t="s">
        <v>618</v>
      </c>
      <c r="F278" s="45" t="s">
        <v>90</v>
      </c>
      <c r="G278" s="64">
        <v>9</v>
      </c>
      <c r="H278" s="123"/>
      <c r="I278" s="79"/>
      <c r="J278" s="12"/>
      <c r="K278" s="4"/>
      <c r="M278" s="50"/>
      <c r="N278" s="50"/>
      <c r="O278" s="50"/>
    </row>
    <row r="279" spans="1:15" ht="15.6" x14ac:dyDescent="0.3">
      <c r="A279" s="4"/>
      <c r="B279" s="16"/>
      <c r="C279" s="78" t="s">
        <v>1564</v>
      </c>
      <c r="D279" s="47" t="s">
        <v>597</v>
      </c>
      <c r="E279" s="46" t="s">
        <v>598</v>
      </c>
      <c r="F279" s="45" t="s">
        <v>90</v>
      </c>
      <c r="G279" s="64">
        <v>1</v>
      </c>
      <c r="H279" s="123"/>
      <c r="I279" s="79"/>
      <c r="J279" s="12"/>
      <c r="K279" s="4"/>
      <c r="M279" s="50"/>
      <c r="N279" s="50"/>
      <c r="O279" s="50"/>
    </row>
    <row r="280" spans="1:15" ht="15.6" x14ac:dyDescent="0.3">
      <c r="A280" s="4"/>
      <c r="B280" s="16"/>
      <c r="C280" s="78" t="s">
        <v>1565</v>
      </c>
      <c r="D280" s="47" t="s">
        <v>613</v>
      </c>
      <c r="E280" s="46" t="s">
        <v>614</v>
      </c>
      <c r="F280" s="45" t="s">
        <v>90</v>
      </c>
      <c r="G280" s="64">
        <v>1</v>
      </c>
      <c r="H280" s="123"/>
      <c r="I280" s="79"/>
      <c r="J280" s="12"/>
      <c r="K280" s="4"/>
      <c r="M280" s="50"/>
      <c r="N280" s="50"/>
      <c r="O280" s="50"/>
    </row>
    <row r="281" spans="1:15" ht="15.6" x14ac:dyDescent="0.3">
      <c r="A281" s="4"/>
      <c r="B281" s="16"/>
      <c r="C281" s="78" t="s">
        <v>1566</v>
      </c>
      <c r="D281" s="47" t="s">
        <v>569</v>
      </c>
      <c r="E281" s="46" t="s">
        <v>570</v>
      </c>
      <c r="F281" s="45" t="s">
        <v>90</v>
      </c>
      <c r="G281" s="64">
        <v>1</v>
      </c>
      <c r="H281" s="123"/>
      <c r="I281" s="79"/>
      <c r="J281" s="12"/>
      <c r="K281" s="4"/>
      <c r="M281" s="50"/>
      <c r="N281" s="50"/>
      <c r="O281" s="50"/>
    </row>
    <row r="282" spans="1:15" ht="15.6" x14ac:dyDescent="0.3">
      <c r="A282" s="4"/>
      <c r="B282" s="16"/>
      <c r="C282" s="71"/>
      <c r="D282" s="72"/>
      <c r="E282" s="73" t="s">
        <v>1567</v>
      </c>
      <c r="F282" s="74"/>
      <c r="G282" s="75"/>
      <c r="H282" s="76"/>
      <c r="I282" s="77"/>
      <c r="J282" s="12"/>
      <c r="K282" s="4"/>
      <c r="M282" s="48"/>
      <c r="N282" s="49"/>
      <c r="O282" s="48"/>
    </row>
    <row r="283" spans="1:15" ht="27.6" x14ac:dyDescent="0.3">
      <c r="A283" s="4"/>
      <c r="B283" s="16"/>
      <c r="C283" s="78" t="s">
        <v>1568</v>
      </c>
      <c r="D283" s="47" t="s">
        <v>591</v>
      </c>
      <c r="E283" s="46" t="s">
        <v>592</v>
      </c>
      <c r="F283" s="45" t="s">
        <v>168</v>
      </c>
      <c r="G283" s="64">
        <v>60</v>
      </c>
      <c r="H283" s="123"/>
      <c r="I283" s="79"/>
      <c r="J283" s="12"/>
      <c r="K283" s="4"/>
      <c r="M283" s="50"/>
      <c r="N283" s="50"/>
      <c r="O283" s="50"/>
    </row>
    <row r="284" spans="1:15" ht="27.6" x14ac:dyDescent="0.3">
      <c r="A284" s="4"/>
      <c r="B284" s="16"/>
      <c r="C284" s="78" t="s">
        <v>1569</v>
      </c>
      <c r="D284" s="47" t="s">
        <v>601</v>
      </c>
      <c r="E284" s="46" t="s">
        <v>602</v>
      </c>
      <c r="F284" s="45" t="s">
        <v>90</v>
      </c>
      <c r="G284" s="64">
        <v>4</v>
      </c>
      <c r="H284" s="123"/>
      <c r="I284" s="79"/>
      <c r="J284" s="12"/>
      <c r="K284" s="4"/>
      <c r="M284" s="50"/>
      <c r="N284" s="50"/>
      <c r="O284" s="50"/>
    </row>
    <row r="285" spans="1:15" ht="15.6" x14ac:dyDescent="0.3">
      <c r="A285" s="4"/>
      <c r="B285" s="16"/>
      <c r="C285" s="78" t="s">
        <v>1570</v>
      </c>
      <c r="D285" s="47" t="s">
        <v>623</v>
      </c>
      <c r="E285" s="46" t="s">
        <v>624</v>
      </c>
      <c r="F285" s="45" t="s">
        <v>90</v>
      </c>
      <c r="G285" s="64">
        <v>1</v>
      </c>
      <c r="H285" s="123"/>
      <c r="I285" s="79"/>
      <c r="J285" s="12"/>
      <c r="K285" s="4"/>
      <c r="M285" s="50"/>
      <c r="N285" s="50"/>
      <c r="O285" s="50"/>
    </row>
    <row r="286" spans="1:15" ht="30" customHeight="1" x14ac:dyDescent="0.3">
      <c r="A286" s="4"/>
      <c r="B286" s="16"/>
      <c r="C286" s="80"/>
      <c r="D286" s="80"/>
      <c r="E286" s="80"/>
      <c r="F286" s="80"/>
      <c r="G286" s="81"/>
      <c r="H286" s="124" t="s">
        <v>44</v>
      </c>
      <c r="I286" s="82"/>
      <c r="J286" s="12"/>
      <c r="K286" s="4"/>
    </row>
    <row r="287" spans="1:15" ht="15.6" x14ac:dyDescent="0.3">
      <c r="A287" s="4"/>
      <c r="B287" s="16"/>
      <c r="C287" s="71"/>
      <c r="D287" s="72"/>
      <c r="E287" s="73" t="s">
        <v>1571</v>
      </c>
      <c r="F287" s="74"/>
      <c r="G287" s="75"/>
      <c r="H287" s="76"/>
      <c r="I287" s="77"/>
      <c r="J287" s="12"/>
      <c r="K287" s="4"/>
      <c r="M287" s="48"/>
      <c r="N287" s="49"/>
      <c r="O287" s="48"/>
    </row>
    <row r="288" spans="1:15" ht="15.6" x14ac:dyDescent="0.3">
      <c r="A288" s="4"/>
      <c r="B288" s="16"/>
      <c r="C288" s="71"/>
      <c r="D288" s="72"/>
      <c r="E288" s="73" t="s">
        <v>1572</v>
      </c>
      <c r="F288" s="74"/>
      <c r="G288" s="75"/>
      <c r="H288" s="76"/>
      <c r="I288" s="77"/>
      <c r="J288" s="12"/>
      <c r="K288" s="4"/>
      <c r="M288" s="48"/>
      <c r="N288" s="49"/>
      <c r="O288" s="48"/>
    </row>
    <row r="289" spans="1:15" ht="15.6" x14ac:dyDescent="0.3">
      <c r="A289" s="4"/>
      <c r="B289" s="16"/>
      <c r="C289" s="78" t="s">
        <v>1573</v>
      </c>
      <c r="D289" s="47" t="s">
        <v>141</v>
      </c>
      <c r="E289" s="46" t="s">
        <v>142</v>
      </c>
      <c r="F289" s="45" t="s">
        <v>132</v>
      </c>
      <c r="G289" s="64">
        <v>1500</v>
      </c>
      <c r="H289" s="123"/>
      <c r="I289" s="79"/>
      <c r="J289" s="12"/>
      <c r="K289" s="4"/>
      <c r="M289" s="50"/>
      <c r="N289" s="50"/>
      <c r="O289" s="50"/>
    </row>
    <row r="290" spans="1:15" ht="15.6" x14ac:dyDescent="0.3">
      <c r="A290" s="4"/>
      <c r="B290" s="16"/>
      <c r="C290" s="78" t="s">
        <v>1574</v>
      </c>
      <c r="D290" s="47" t="s">
        <v>216</v>
      </c>
      <c r="E290" s="46" t="s">
        <v>217</v>
      </c>
      <c r="F290" s="45" t="s">
        <v>93</v>
      </c>
      <c r="G290" s="64">
        <v>150</v>
      </c>
      <c r="H290" s="123"/>
      <c r="I290" s="79"/>
      <c r="J290" s="12"/>
      <c r="K290" s="4"/>
      <c r="M290" s="50"/>
      <c r="N290" s="50"/>
      <c r="O290" s="50"/>
    </row>
    <row r="291" spans="1:15" ht="34.200000000000003" customHeight="1" x14ac:dyDescent="0.3">
      <c r="A291" s="4"/>
      <c r="B291" s="16"/>
      <c r="C291" s="78" t="s">
        <v>1575</v>
      </c>
      <c r="D291" s="47" t="s">
        <v>226</v>
      </c>
      <c r="E291" s="46" t="s">
        <v>227</v>
      </c>
      <c r="F291" s="45" t="s">
        <v>221</v>
      </c>
      <c r="G291" s="64">
        <v>1200</v>
      </c>
      <c r="H291" s="123"/>
      <c r="I291" s="79"/>
      <c r="J291" s="12"/>
      <c r="K291" s="4"/>
      <c r="M291" s="50"/>
      <c r="N291" s="50"/>
      <c r="O291" s="50"/>
    </row>
    <row r="292" spans="1:15" ht="15.6" x14ac:dyDescent="0.3">
      <c r="A292" s="4"/>
      <c r="B292" s="16"/>
      <c r="C292" s="78" t="s">
        <v>1576</v>
      </c>
      <c r="D292" s="47" t="s">
        <v>1205</v>
      </c>
      <c r="E292" s="46" t="s">
        <v>1206</v>
      </c>
      <c r="F292" s="45" t="s">
        <v>93</v>
      </c>
      <c r="G292" s="64">
        <v>103</v>
      </c>
      <c r="H292" s="123"/>
      <c r="I292" s="79"/>
      <c r="J292" s="12"/>
      <c r="K292" s="4"/>
      <c r="M292" s="50"/>
      <c r="N292" s="50"/>
      <c r="O292" s="50"/>
    </row>
    <row r="293" spans="1:15" ht="15.6" x14ac:dyDescent="0.3">
      <c r="A293" s="4"/>
      <c r="B293" s="16"/>
      <c r="C293" s="78" t="s">
        <v>1577</v>
      </c>
      <c r="D293" s="47" t="s">
        <v>1245</v>
      </c>
      <c r="E293" s="46" t="s">
        <v>1246</v>
      </c>
      <c r="F293" s="45" t="s">
        <v>132</v>
      </c>
      <c r="G293" s="64">
        <v>500</v>
      </c>
      <c r="H293" s="123"/>
      <c r="I293" s="79"/>
      <c r="J293" s="12"/>
      <c r="K293" s="4"/>
      <c r="M293" s="50"/>
      <c r="N293" s="50"/>
      <c r="O293" s="50"/>
    </row>
    <row r="294" spans="1:15" ht="27.6" x14ac:dyDescent="0.3">
      <c r="A294" s="4"/>
      <c r="B294" s="16"/>
      <c r="C294" s="78" t="s">
        <v>1578</v>
      </c>
      <c r="D294" s="47" t="s">
        <v>1269</v>
      </c>
      <c r="E294" s="46" t="s">
        <v>1270</v>
      </c>
      <c r="F294" s="45" t="s">
        <v>132</v>
      </c>
      <c r="G294" s="64">
        <v>1150</v>
      </c>
      <c r="H294" s="123"/>
      <c r="I294" s="79"/>
      <c r="J294" s="12"/>
      <c r="K294" s="4"/>
      <c r="M294" s="50"/>
      <c r="N294" s="50"/>
      <c r="O294" s="50"/>
    </row>
    <row r="295" spans="1:15" ht="15.6" x14ac:dyDescent="0.3">
      <c r="A295" s="4"/>
      <c r="B295" s="16"/>
      <c r="C295" s="78" t="s">
        <v>1579</v>
      </c>
      <c r="D295" s="47" t="s">
        <v>1243</v>
      </c>
      <c r="E295" s="46" t="s">
        <v>1244</v>
      </c>
      <c r="F295" s="45" t="s">
        <v>168</v>
      </c>
      <c r="G295" s="64">
        <v>400</v>
      </c>
      <c r="H295" s="123"/>
      <c r="I295" s="79"/>
      <c r="J295" s="12"/>
      <c r="K295" s="4"/>
      <c r="M295" s="50"/>
      <c r="N295" s="50"/>
      <c r="O295" s="50"/>
    </row>
    <row r="296" spans="1:15" ht="15.6" x14ac:dyDescent="0.3">
      <c r="A296" s="4"/>
      <c r="B296" s="16"/>
      <c r="C296" s="78" t="s">
        <v>1580</v>
      </c>
      <c r="D296" s="47" t="s">
        <v>418</v>
      </c>
      <c r="E296" s="46" t="s">
        <v>419</v>
      </c>
      <c r="F296" s="45" t="s">
        <v>132</v>
      </c>
      <c r="G296" s="64">
        <v>250</v>
      </c>
      <c r="H296" s="123"/>
      <c r="I296" s="79"/>
      <c r="J296" s="12"/>
      <c r="K296" s="4"/>
      <c r="M296" s="50"/>
      <c r="N296" s="50"/>
      <c r="O296" s="50"/>
    </row>
    <row r="297" spans="1:15" ht="27.6" x14ac:dyDescent="0.3">
      <c r="A297" s="4"/>
      <c r="B297" s="16"/>
      <c r="C297" s="78" t="s">
        <v>1581</v>
      </c>
      <c r="D297" s="47" t="s">
        <v>1177</v>
      </c>
      <c r="E297" s="46" t="s">
        <v>1178</v>
      </c>
      <c r="F297" s="45" t="s">
        <v>132</v>
      </c>
      <c r="G297" s="64">
        <v>400</v>
      </c>
      <c r="H297" s="123"/>
      <c r="I297" s="79"/>
      <c r="J297" s="12"/>
      <c r="K297" s="4"/>
      <c r="M297" s="50"/>
      <c r="N297" s="50"/>
      <c r="O297" s="50"/>
    </row>
    <row r="298" spans="1:15" ht="27.6" x14ac:dyDescent="0.3">
      <c r="A298" s="4"/>
      <c r="B298" s="16"/>
      <c r="C298" s="78" t="s">
        <v>1582</v>
      </c>
      <c r="D298" s="47" t="s">
        <v>1189</v>
      </c>
      <c r="E298" s="46" t="s">
        <v>1190</v>
      </c>
      <c r="F298" s="45" t="s">
        <v>168</v>
      </c>
      <c r="G298" s="64">
        <v>400</v>
      </c>
      <c r="H298" s="123"/>
      <c r="I298" s="79"/>
      <c r="J298" s="12"/>
      <c r="K298" s="4"/>
      <c r="M298" s="50"/>
      <c r="N298" s="50"/>
      <c r="O298" s="50"/>
    </row>
    <row r="299" spans="1:15" ht="15.6" x14ac:dyDescent="0.3">
      <c r="A299" s="4"/>
      <c r="B299" s="16"/>
      <c r="C299" s="78" t="s">
        <v>1583</v>
      </c>
      <c r="D299" s="47" t="s">
        <v>495</v>
      </c>
      <c r="E299" s="46" t="s">
        <v>496</v>
      </c>
      <c r="F299" s="45" t="s">
        <v>132</v>
      </c>
      <c r="G299" s="64">
        <v>400</v>
      </c>
      <c r="H299" s="123"/>
      <c r="I299" s="79"/>
      <c r="J299" s="12"/>
      <c r="K299" s="4"/>
      <c r="M299" s="50"/>
      <c r="N299" s="50"/>
      <c r="O299" s="50"/>
    </row>
    <row r="300" spans="1:15" ht="15.6" x14ac:dyDescent="0.3">
      <c r="A300" s="4"/>
      <c r="B300" s="16"/>
      <c r="C300" s="78" t="s">
        <v>1584</v>
      </c>
      <c r="D300" s="47" t="s">
        <v>1313</v>
      </c>
      <c r="E300" s="46" t="s">
        <v>1314</v>
      </c>
      <c r="F300" s="45" t="s">
        <v>90</v>
      </c>
      <c r="G300" s="64">
        <v>4</v>
      </c>
      <c r="H300" s="123"/>
      <c r="I300" s="79"/>
      <c r="J300" s="12"/>
      <c r="K300" s="4"/>
      <c r="M300" s="50"/>
      <c r="N300" s="50"/>
      <c r="O300" s="50"/>
    </row>
    <row r="301" spans="1:15" ht="27.6" x14ac:dyDescent="0.3">
      <c r="A301" s="4"/>
      <c r="B301" s="16"/>
      <c r="C301" s="78" t="s">
        <v>1585</v>
      </c>
      <c r="D301" s="47" t="s">
        <v>1317</v>
      </c>
      <c r="E301" s="46" t="s">
        <v>1318</v>
      </c>
      <c r="F301" s="45" t="s">
        <v>90</v>
      </c>
      <c r="G301" s="64">
        <v>2</v>
      </c>
      <c r="H301" s="123"/>
      <c r="I301" s="79"/>
      <c r="J301" s="12"/>
      <c r="K301" s="4"/>
      <c r="M301" s="50"/>
      <c r="N301" s="50"/>
      <c r="O301" s="50"/>
    </row>
    <row r="302" spans="1:15" ht="27.6" x14ac:dyDescent="0.3">
      <c r="A302" s="4"/>
      <c r="B302" s="16"/>
      <c r="C302" s="78" t="s">
        <v>1586</v>
      </c>
      <c r="D302" s="47" t="s">
        <v>1146</v>
      </c>
      <c r="E302" s="46" t="s">
        <v>1147</v>
      </c>
      <c r="F302" s="45" t="s">
        <v>132</v>
      </c>
      <c r="G302" s="64">
        <v>250</v>
      </c>
      <c r="H302" s="123"/>
      <c r="I302" s="79"/>
      <c r="J302" s="12"/>
      <c r="K302" s="4"/>
      <c r="M302" s="50"/>
      <c r="N302" s="50"/>
      <c r="O302" s="50"/>
    </row>
    <row r="303" spans="1:15" ht="15.6" x14ac:dyDescent="0.3">
      <c r="A303" s="4"/>
      <c r="B303" s="16"/>
      <c r="C303" s="78" t="s">
        <v>1587</v>
      </c>
      <c r="D303" s="47" t="s">
        <v>35</v>
      </c>
      <c r="E303" s="46" t="s">
        <v>1141</v>
      </c>
      <c r="F303" s="45" t="s">
        <v>132</v>
      </c>
      <c r="G303" s="64">
        <v>600</v>
      </c>
      <c r="H303" s="123"/>
      <c r="I303" s="79"/>
      <c r="J303" s="12"/>
      <c r="K303" s="4"/>
      <c r="M303" s="50"/>
      <c r="N303" s="50"/>
      <c r="O303" s="50"/>
    </row>
    <row r="304" spans="1:15" ht="27.6" x14ac:dyDescent="0.3">
      <c r="A304" s="4"/>
      <c r="B304" s="16"/>
      <c r="C304" s="78" t="s">
        <v>1588</v>
      </c>
      <c r="D304" s="47" t="s">
        <v>1173</v>
      </c>
      <c r="E304" s="46" t="s">
        <v>2110</v>
      </c>
      <c r="F304" s="45" t="s">
        <v>267</v>
      </c>
      <c r="G304" s="64">
        <v>50</v>
      </c>
      <c r="H304" s="123"/>
      <c r="I304" s="79"/>
      <c r="J304" s="12"/>
      <c r="K304" s="4"/>
      <c r="M304" s="50"/>
      <c r="N304" s="50"/>
      <c r="O304" s="50"/>
    </row>
    <row r="305" spans="1:15" ht="15.6" x14ac:dyDescent="0.3">
      <c r="A305" s="4"/>
      <c r="B305" s="16"/>
      <c r="C305" s="78" t="s">
        <v>1589</v>
      </c>
      <c r="D305" s="47" t="s">
        <v>1169</v>
      </c>
      <c r="E305" s="46" t="s">
        <v>1170</v>
      </c>
      <c r="F305" s="45" t="s">
        <v>90</v>
      </c>
      <c r="G305" s="64">
        <v>50</v>
      </c>
      <c r="H305" s="123"/>
      <c r="I305" s="79"/>
      <c r="J305" s="12"/>
      <c r="K305" s="4"/>
      <c r="M305" s="50"/>
      <c r="N305" s="50"/>
      <c r="O305" s="50"/>
    </row>
    <row r="306" spans="1:15" ht="41.4" x14ac:dyDescent="0.3">
      <c r="A306" s="4"/>
      <c r="B306" s="16"/>
      <c r="C306" s="78" t="s">
        <v>1590</v>
      </c>
      <c r="D306" s="47" t="s">
        <v>1078</v>
      </c>
      <c r="E306" s="46" t="s">
        <v>1079</v>
      </c>
      <c r="F306" s="45" t="s">
        <v>168</v>
      </c>
      <c r="G306" s="64">
        <v>350</v>
      </c>
      <c r="H306" s="123"/>
      <c r="I306" s="79"/>
      <c r="J306" s="12"/>
      <c r="K306" s="4"/>
      <c r="M306" s="50"/>
      <c r="N306" s="50"/>
      <c r="O306" s="50"/>
    </row>
    <row r="307" spans="1:15" ht="55.2" x14ac:dyDescent="0.3">
      <c r="A307" s="4"/>
      <c r="B307" s="16"/>
      <c r="C307" s="78" t="s">
        <v>1590</v>
      </c>
      <c r="D307" s="47" t="s">
        <v>1285</v>
      </c>
      <c r="E307" s="46" t="s">
        <v>1286</v>
      </c>
      <c r="F307" s="45" t="s">
        <v>126</v>
      </c>
      <c r="G307" s="64">
        <v>1</v>
      </c>
      <c r="H307" s="123"/>
      <c r="I307" s="79"/>
      <c r="J307" s="12"/>
      <c r="K307" s="4"/>
      <c r="M307" s="50"/>
      <c r="N307" s="50"/>
      <c r="O307" s="50"/>
    </row>
    <row r="308" spans="1:15" ht="41.4" x14ac:dyDescent="0.3">
      <c r="A308" s="4"/>
      <c r="B308" s="16"/>
      <c r="C308" s="78" t="s">
        <v>1591</v>
      </c>
      <c r="D308" s="47" t="s">
        <v>1293</v>
      </c>
      <c r="E308" s="46" t="s">
        <v>1294</v>
      </c>
      <c r="F308" s="45" t="s">
        <v>126</v>
      </c>
      <c r="G308" s="64">
        <v>1</v>
      </c>
      <c r="H308" s="123"/>
      <c r="I308" s="79"/>
      <c r="J308" s="12"/>
      <c r="K308" s="4"/>
      <c r="M308" s="50"/>
      <c r="N308" s="50"/>
      <c r="O308" s="50"/>
    </row>
    <row r="309" spans="1:15" ht="41.4" x14ac:dyDescent="0.3">
      <c r="A309" s="4"/>
      <c r="B309" s="16"/>
      <c r="C309" s="78" t="s">
        <v>1592</v>
      </c>
      <c r="D309" s="47" t="s">
        <v>1297</v>
      </c>
      <c r="E309" s="46" t="s">
        <v>1298</v>
      </c>
      <c r="F309" s="45" t="s">
        <v>126</v>
      </c>
      <c r="G309" s="64">
        <v>1</v>
      </c>
      <c r="H309" s="123"/>
      <c r="I309" s="79"/>
      <c r="J309" s="12"/>
      <c r="K309" s="4"/>
      <c r="M309" s="50"/>
      <c r="N309" s="50"/>
      <c r="O309" s="50"/>
    </row>
    <row r="310" spans="1:15" ht="41.4" x14ac:dyDescent="0.3">
      <c r="A310" s="4"/>
      <c r="B310" s="16"/>
      <c r="C310" s="78" t="s">
        <v>1593</v>
      </c>
      <c r="D310" s="47" t="s">
        <v>1301</v>
      </c>
      <c r="E310" s="46" t="s">
        <v>1302</v>
      </c>
      <c r="F310" s="45" t="s">
        <v>126</v>
      </c>
      <c r="G310" s="64">
        <v>1</v>
      </c>
      <c r="H310" s="123"/>
      <c r="I310" s="79"/>
      <c r="J310" s="12"/>
      <c r="K310" s="4"/>
      <c r="M310" s="50"/>
      <c r="N310" s="50"/>
      <c r="O310" s="50"/>
    </row>
    <row r="311" spans="1:15" ht="41.4" x14ac:dyDescent="0.3">
      <c r="A311" s="4"/>
      <c r="B311" s="16"/>
      <c r="C311" s="78" t="s">
        <v>1594</v>
      </c>
      <c r="D311" s="47" t="s">
        <v>1305</v>
      </c>
      <c r="E311" s="46" t="s">
        <v>1306</v>
      </c>
      <c r="F311" s="45" t="s">
        <v>126</v>
      </c>
      <c r="G311" s="64">
        <v>1</v>
      </c>
      <c r="H311" s="123"/>
      <c r="I311" s="79"/>
      <c r="J311" s="12"/>
      <c r="K311" s="4"/>
      <c r="M311" s="50"/>
      <c r="N311" s="50"/>
      <c r="O311" s="50"/>
    </row>
    <row r="312" spans="1:15" ht="41.4" x14ac:dyDescent="0.3">
      <c r="A312" s="4"/>
      <c r="B312" s="16"/>
      <c r="C312" s="78" t="s">
        <v>1595</v>
      </c>
      <c r="D312" s="47" t="s">
        <v>1309</v>
      </c>
      <c r="E312" s="46" t="s">
        <v>1310</v>
      </c>
      <c r="F312" s="45" t="s">
        <v>126</v>
      </c>
      <c r="G312" s="64">
        <v>1</v>
      </c>
      <c r="H312" s="123"/>
      <c r="I312" s="79"/>
      <c r="J312" s="12"/>
      <c r="K312" s="4"/>
      <c r="M312" s="50"/>
      <c r="N312" s="50"/>
      <c r="O312" s="50"/>
    </row>
    <row r="313" spans="1:15" ht="41.4" x14ac:dyDescent="0.3">
      <c r="A313" s="4"/>
      <c r="B313" s="16"/>
      <c r="C313" s="78" t="s">
        <v>1596</v>
      </c>
      <c r="D313" s="47" t="s">
        <v>1289</v>
      </c>
      <c r="E313" s="46" t="s">
        <v>1290</v>
      </c>
      <c r="F313" s="45" t="s">
        <v>126</v>
      </c>
      <c r="G313" s="64">
        <v>1</v>
      </c>
      <c r="H313" s="123"/>
      <c r="I313" s="79"/>
      <c r="J313" s="12"/>
      <c r="K313" s="4"/>
      <c r="M313" s="50"/>
      <c r="N313" s="50"/>
      <c r="O313" s="50"/>
    </row>
    <row r="314" spans="1:15" ht="27.6" x14ac:dyDescent="0.3">
      <c r="A314" s="4"/>
      <c r="B314" s="16"/>
      <c r="C314" s="78" t="s">
        <v>1592</v>
      </c>
      <c r="D314" s="47" t="s">
        <v>553</v>
      </c>
      <c r="E314" s="46" t="s">
        <v>554</v>
      </c>
      <c r="F314" s="45" t="s">
        <v>90</v>
      </c>
      <c r="G314" s="64">
        <v>352</v>
      </c>
      <c r="H314" s="123"/>
      <c r="I314" s="79"/>
      <c r="J314" s="12"/>
      <c r="K314" s="4"/>
      <c r="M314" s="50"/>
      <c r="N314" s="50"/>
      <c r="O314" s="50"/>
    </row>
    <row r="315" spans="1:15" ht="15.6" x14ac:dyDescent="0.3">
      <c r="A315" s="4"/>
      <c r="B315" s="16"/>
      <c r="C315" s="71"/>
      <c r="D315" s="72"/>
      <c r="E315" s="73" t="s">
        <v>1597</v>
      </c>
      <c r="F315" s="74"/>
      <c r="G315" s="75"/>
      <c r="H315" s="76"/>
      <c r="I315" s="77"/>
      <c r="J315" s="12"/>
      <c r="K315" s="4"/>
      <c r="M315" s="48"/>
      <c r="N315" s="49"/>
      <c r="O315" s="48"/>
    </row>
    <row r="316" spans="1:15" ht="40.799999999999997" customHeight="1" x14ac:dyDescent="0.3">
      <c r="A316" s="4"/>
      <c r="B316" s="16"/>
      <c r="C316" s="78" t="s">
        <v>1598</v>
      </c>
      <c r="D316" s="47" t="s">
        <v>162</v>
      </c>
      <c r="E316" s="46" t="s">
        <v>163</v>
      </c>
      <c r="F316" s="45" t="s">
        <v>132</v>
      </c>
      <c r="G316" s="64">
        <v>900</v>
      </c>
      <c r="H316" s="123"/>
      <c r="I316" s="79"/>
      <c r="J316" s="12"/>
      <c r="K316" s="4"/>
      <c r="M316" s="50"/>
      <c r="N316" s="50"/>
      <c r="O316" s="50"/>
    </row>
    <row r="317" spans="1:15" ht="40.799999999999997" customHeight="1" x14ac:dyDescent="0.3">
      <c r="A317" s="4"/>
      <c r="B317" s="16"/>
      <c r="C317" s="78" t="s">
        <v>1599</v>
      </c>
      <c r="D317" s="47" t="s">
        <v>216</v>
      </c>
      <c r="E317" s="46" t="s">
        <v>217</v>
      </c>
      <c r="F317" s="45" t="s">
        <v>93</v>
      </c>
      <c r="G317" s="64">
        <v>60</v>
      </c>
      <c r="H317" s="123"/>
      <c r="I317" s="79"/>
      <c r="J317" s="12"/>
      <c r="K317" s="4"/>
      <c r="M317" s="50"/>
      <c r="N317" s="50"/>
      <c r="O317" s="50"/>
    </row>
    <row r="318" spans="1:15" ht="40.799999999999997" customHeight="1" x14ac:dyDescent="0.3">
      <c r="A318" s="4"/>
      <c r="B318" s="16"/>
      <c r="C318" s="78" t="s">
        <v>1600</v>
      </c>
      <c r="D318" s="47" t="s">
        <v>226</v>
      </c>
      <c r="E318" s="46" t="s">
        <v>227</v>
      </c>
      <c r="F318" s="45" t="s">
        <v>221</v>
      </c>
      <c r="G318" s="64">
        <v>78</v>
      </c>
      <c r="H318" s="123"/>
      <c r="I318" s="79"/>
      <c r="J318" s="12"/>
      <c r="K318" s="4"/>
      <c r="M318" s="50"/>
      <c r="N318" s="50"/>
      <c r="O318" s="50"/>
    </row>
    <row r="319" spans="1:15" ht="40.799999999999997" customHeight="1" x14ac:dyDescent="0.3">
      <c r="A319" s="4"/>
      <c r="B319" s="16"/>
      <c r="C319" s="78" t="s">
        <v>1601</v>
      </c>
      <c r="D319" s="47" t="s">
        <v>345</v>
      </c>
      <c r="E319" s="46" t="s">
        <v>346</v>
      </c>
      <c r="F319" s="45" t="s">
        <v>168</v>
      </c>
      <c r="G319" s="64">
        <v>160</v>
      </c>
      <c r="H319" s="123"/>
      <c r="I319" s="79"/>
      <c r="J319" s="12"/>
      <c r="K319" s="4"/>
      <c r="M319" s="50"/>
      <c r="N319" s="50"/>
      <c r="O319" s="50"/>
    </row>
    <row r="320" spans="1:15" ht="40.799999999999997" customHeight="1" x14ac:dyDescent="0.3">
      <c r="A320" s="4"/>
      <c r="B320" s="16"/>
      <c r="C320" s="78" t="s">
        <v>1602</v>
      </c>
      <c r="D320" s="47" t="s">
        <v>351</v>
      </c>
      <c r="E320" s="46" t="s">
        <v>352</v>
      </c>
      <c r="F320" s="45" t="s">
        <v>168</v>
      </c>
      <c r="G320" s="64">
        <v>80</v>
      </c>
      <c r="H320" s="123"/>
      <c r="I320" s="79"/>
      <c r="J320" s="12"/>
      <c r="K320" s="4"/>
      <c r="M320" s="50"/>
      <c r="N320" s="50"/>
      <c r="O320" s="50"/>
    </row>
    <row r="321" spans="1:15" ht="40.799999999999997" customHeight="1" x14ac:dyDescent="0.3">
      <c r="A321" s="4"/>
      <c r="B321" s="16"/>
      <c r="C321" s="78" t="s">
        <v>1603</v>
      </c>
      <c r="D321" s="47" t="s">
        <v>1189</v>
      </c>
      <c r="E321" s="46" t="s">
        <v>1190</v>
      </c>
      <c r="F321" s="45" t="s">
        <v>168</v>
      </c>
      <c r="G321" s="64">
        <v>130</v>
      </c>
      <c r="H321" s="123"/>
      <c r="I321" s="79"/>
      <c r="J321" s="12"/>
      <c r="K321" s="4"/>
      <c r="M321" s="50"/>
      <c r="N321" s="50"/>
      <c r="O321" s="50"/>
    </row>
    <row r="322" spans="1:15" ht="40.799999999999997" customHeight="1" x14ac:dyDescent="0.3">
      <c r="A322" s="4"/>
      <c r="B322" s="16"/>
      <c r="C322" s="78" t="s">
        <v>1604</v>
      </c>
      <c r="D322" s="47" t="s">
        <v>1262</v>
      </c>
      <c r="E322" s="46" t="s">
        <v>1263</v>
      </c>
      <c r="F322" s="45" t="s">
        <v>93</v>
      </c>
      <c r="G322" s="64">
        <v>80</v>
      </c>
      <c r="H322" s="123"/>
      <c r="I322" s="79"/>
      <c r="J322" s="12"/>
      <c r="K322" s="4"/>
      <c r="M322" s="50"/>
      <c r="N322" s="50"/>
      <c r="O322" s="50"/>
    </row>
    <row r="323" spans="1:15" ht="40.799999999999997" customHeight="1" x14ac:dyDescent="0.3">
      <c r="A323" s="4"/>
      <c r="B323" s="16"/>
      <c r="C323" s="78" t="s">
        <v>1605</v>
      </c>
      <c r="D323" s="47" t="s">
        <v>268</v>
      </c>
      <c r="E323" s="46" t="s">
        <v>269</v>
      </c>
      <c r="F323" s="45" t="s">
        <v>90</v>
      </c>
      <c r="G323" s="64">
        <v>2</v>
      </c>
      <c r="H323" s="123"/>
      <c r="I323" s="79"/>
      <c r="J323" s="12"/>
      <c r="K323" s="4"/>
      <c r="M323" s="50"/>
      <c r="N323" s="50"/>
      <c r="O323" s="50"/>
    </row>
    <row r="324" spans="1:15" ht="40.799999999999997" customHeight="1" x14ac:dyDescent="0.3">
      <c r="A324" s="4"/>
      <c r="B324" s="16"/>
      <c r="C324" s="78" t="s">
        <v>1606</v>
      </c>
      <c r="D324" s="47" t="s">
        <v>1199</v>
      </c>
      <c r="E324" s="46" t="s">
        <v>1200</v>
      </c>
      <c r="F324" s="45" t="s">
        <v>132</v>
      </c>
      <c r="G324" s="64">
        <v>900</v>
      </c>
      <c r="H324" s="123"/>
      <c r="I324" s="79"/>
      <c r="J324" s="12"/>
      <c r="K324" s="4"/>
      <c r="M324" s="50"/>
      <c r="N324" s="50"/>
      <c r="O324" s="50"/>
    </row>
    <row r="325" spans="1:15" ht="40.799999999999997" customHeight="1" x14ac:dyDescent="0.3">
      <c r="A325" s="4"/>
      <c r="B325" s="16"/>
      <c r="C325" s="78" t="s">
        <v>1607</v>
      </c>
      <c r="D325" s="47" t="s">
        <v>1258</v>
      </c>
      <c r="E325" s="46" t="s">
        <v>1259</v>
      </c>
      <c r="F325" s="45" t="s">
        <v>132</v>
      </c>
      <c r="G325" s="64">
        <v>900</v>
      </c>
      <c r="H325" s="123"/>
      <c r="I325" s="79"/>
      <c r="J325" s="12"/>
      <c r="K325" s="4"/>
      <c r="M325" s="50"/>
      <c r="N325" s="50"/>
      <c r="O325" s="50"/>
    </row>
    <row r="326" spans="1:15" ht="40.799999999999997" customHeight="1" x14ac:dyDescent="0.3">
      <c r="A326" s="4"/>
      <c r="B326" s="16"/>
      <c r="C326" s="78" t="s">
        <v>1608</v>
      </c>
      <c r="D326" s="47" t="s">
        <v>1191</v>
      </c>
      <c r="E326" s="46" t="s">
        <v>1192</v>
      </c>
      <c r="F326" s="45" t="s">
        <v>168</v>
      </c>
      <c r="G326" s="64">
        <v>150</v>
      </c>
      <c r="H326" s="123"/>
      <c r="I326" s="79"/>
      <c r="J326" s="12"/>
      <c r="K326" s="4"/>
      <c r="M326" s="50"/>
      <c r="N326" s="50"/>
      <c r="O326" s="50"/>
    </row>
    <row r="327" spans="1:15" ht="40.799999999999997" customHeight="1" x14ac:dyDescent="0.3">
      <c r="A327" s="4"/>
      <c r="B327" s="16"/>
      <c r="C327" s="78" t="s">
        <v>1609</v>
      </c>
      <c r="D327" s="47" t="s">
        <v>471</v>
      </c>
      <c r="E327" s="46" t="s">
        <v>472</v>
      </c>
      <c r="F327" s="45" t="s">
        <v>168</v>
      </c>
      <c r="G327" s="64">
        <v>40</v>
      </c>
      <c r="H327" s="123"/>
      <c r="I327" s="79"/>
      <c r="J327" s="12"/>
      <c r="K327" s="4"/>
      <c r="M327" s="50"/>
      <c r="N327" s="50"/>
      <c r="O327" s="50"/>
    </row>
    <row r="328" spans="1:15" ht="40.799999999999997" customHeight="1" x14ac:dyDescent="0.3">
      <c r="A328" s="4"/>
      <c r="B328" s="16"/>
      <c r="C328" s="78" t="s">
        <v>1610</v>
      </c>
      <c r="D328" s="47" t="s">
        <v>1127</v>
      </c>
      <c r="E328" s="46" t="s">
        <v>1128</v>
      </c>
      <c r="F328" s="45" t="s">
        <v>132</v>
      </c>
      <c r="G328" s="64">
        <v>180</v>
      </c>
      <c r="H328" s="123"/>
      <c r="I328" s="79"/>
      <c r="J328" s="12"/>
      <c r="K328" s="4"/>
      <c r="M328" s="50"/>
      <c r="N328" s="50"/>
      <c r="O328" s="50"/>
    </row>
    <row r="329" spans="1:15" ht="40.799999999999997" customHeight="1" x14ac:dyDescent="0.3">
      <c r="A329" s="4"/>
      <c r="B329" s="16"/>
      <c r="C329" s="78" t="s">
        <v>1611</v>
      </c>
      <c r="D329" s="47" t="s">
        <v>1167</v>
      </c>
      <c r="E329" s="46" t="s">
        <v>1168</v>
      </c>
      <c r="F329" s="45" t="s">
        <v>90</v>
      </c>
      <c r="G329" s="64">
        <v>2</v>
      </c>
      <c r="H329" s="123"/>
      <c r="I329" s="79"/>
      <c r="J329" s="12"/>
      <c r="K329" s="4"/>
      <c r="M329" s="50"/>
      <c r="N329" s="50"/>
      <c r="O329" s="50"/>
    </row>
    <row r="330" spans="1:15" ht="15.6" x14ac:dyDescent="0.3">
      <c r="A330" s="4"/>
      <c r="B330" s="16"/>
      <c r="C330" s="71"/>
      <c r="D330" s="72"/>
      <c r="E330" s="73" t="s">
        <v>1612</v>
      </c>
      <c r="F330" s="74"/>
      <c r="G330" s="75"/>
      <c r="H330" s="76"/>
      <c r="I330" s="77"/>
      <c r="J330" s="12"/>
      <c r="K330" s="4"/>
      <c r="M330" s="48"/>
      <c r="N330" s="49"/>
      <c r="O330" s="48"/>
    </row>
    <row r="331" spans="1:15" ht="69" x14ac:dyDescent="0.3">
      <c r="A331" s="4"/>
      <c r="B331" s="16"/>
      <c r="C331" s="78" t="s">
        <v>1613</v>
      </c>
      <c r="D331" s="47" t="s">
        <v>1053</v>
      </c>
      <c r="E331" s="46" t="s">
        <v>1054</v>
      </c>
      <c r="F331" s="45" t="s">
        <v>132</v>
      </c>
      <c r="G331" s="64">
        <v>240</v>
      </c>
      <c r="H331" s="123"/>
      <c r="I331" s="79"/>
      <c r="J331" s="12"/>
      <c r="K331" s="4"/>
      <c r="M331" s="50"/>
      <c r="N331" s="50"/>
      <c r="O331" s="50"/>
    </row>
    <row r="332" spans="1:15" ht="27.6" x14ac:dyDescent="0.3">
      <c r="A332" s="4"/>
      <c r="B332" s="16"/>
      <c r="C332" s="78" t="s">
        <v>1614</v>
      </c>
      <c r="D332" s="47" t="s">
        <v>1159</v>
      </c>
      <c r="E332" s="46" t="s">
        <v>1160</v>
      </c>
      <c r="F332" s="45" t="s">
        <v>90</v>
      </c>
      <c r="G332" s="64">
        <v>2</v>
      </c>
      <c r="H332" s="123"/>
      <c r="I332" s="79"/>
      <c r="J332" s="12"/>
      <c r="K332" s="4"/>
      <c r="M332" s="50"/>
      <c r="N332" s="50"/>
      <c r="O332" s="50"/>
    </row>
    <row r="333" spans="1:15" ht="15.6" x14ac:dyDescent="0.3">
      <c r="A333" s="4"/>
      <c r="B333" s="16"/>
      <c r="C333" s="78" t="s">
        <v>1615</v>
      </c>
      <c r="D333" s="47" t="s">
        <v>1205</v>
      </c>
      <c r="E333" s="46" t="s">
        <v>1206</v>
      </c>
      <c r="F333" s="45" t="s">
        <v>93</v>
      </c>
      <c r="G333" s="64">
        <v>1</v>
      </c>
      <c r="H333" s="123"/>
      <c r="I333" s="79"/>
      <c r="J333" s="12"/>
      <c r="K333" s="4"/>
      <c r="M333" s="50"/>
      <c r="N333" s="50"/>
      <c r="O333" s="50"/>
    </row>
    <row r="334" spans="1:15" ht="15.6" x14ac:dyDescent="0.3">
      <c r="A334" s="4"/>
      <c r="B334" s="16"/>
      <c r="C334" s="78" t="s">
        <v>1616</v>
      </c>
      <c r="D334" s="47" t="s">
        <v>1245</v>
      </c>
      <c r="E334" s="46" t="s">
        <v>1246</v>
      </c>
      <c r="F334" s="45" t="s">
        <v>132</v>
      </c>
      <c r="G334" s="64">
        <v>6</v>
      </c>
      <c r="H334" s="123"/>
      <c r="I334" s="79"/>
      <c r="J334" s="12"/>
      <c r="K334" s="4"/>
      <c r="M334" s="50"/>
      <c r="N334" s="50"/>
      <c r="O334" s="50"/>
    </row>
    <row r="335" spans="1:15" ht="27.6" x14ac:dyDescent="0.3">
      <c r="A335" s="4"/>
      <c r="B335" s="16"/>
      <c r="C335" s="78" t="s">
        <v>1617</v>
      </c>
      <c r="D335" s="47" t="s">
        <v>1269</v>
      </c>
      <c r="E335" s="46" t="s">
        <v>1270</v>
      </c>
      <c r="F335" s="45" t="s">
        <v>132</v>
      </c>
      <c r="G335" s="64">
        <v>3</v>
      </c>
      <c r="H335" s="123"/>
      <c r="I335" s="79"/>
      <c r="J335" s="12"/>
      <c r="K335" s="4"/>
      <c r="M335" s="50"/>
      <c r="N335" s="50"/>
      <c r="O335" s="50"/>
    </row>
    <row r="336" spans="1:15" ht="15.6" x14ac:dyDescent="0.3">
      <c r="A336" s="4"/>
      <c r="B336" s="16"/>
      <c r="C336" s="78" t="s">
        <v>1618</v>
      </c>
      <c r="D336" s="47" t="s">
        <v>1243</v>
      </c>
      <c r="E336" s="46" t="s">
        <v>1244</v>
      </c>
      <c r="F336" s="45" t="s">
        <v>168</v>
      </c>
      <c r="G336" s="64">
        <v>50</v>
      </c>
      <c r="H336" s="123"/>
      <c r="I336" s="79"/>
      <c r="J336" s="12"/>
      <c r="K336" s="4"/>
      <c r="M336" s="50"/>
      <c r="N336" s="50"/>
      <c r="O336" s="50"/>
    </row>
    <row r="337" spans="1:15" ht="41.4" x14ac:dyDescent="0.3">
      <c r="A337" s="4"/>
      <c r="B337" s="16"/>
      <c r="C337" s="78" t="s">
        <v>1619</v>
      </c>
      <c r="D337" s="47" t="s">
        <v>1197</v>
      </c>
      <c r="E337" s="46" t="s">
        <v>1198</v>
      </c>
      <c r="F337" s="45" t="s">
        <v>132</v>
      </c>
      <c r="G337" s="64">
        <v>150</v>
      </c>
      <c r="H337" s="123"/>
      <c r="I337" s="79"/>
      <c r="J337" s="12"/>
      <c r="K337" s="4"/>
      <c r="M337" s="50"/>
      <c r="N337" s="50"/>
      <c r="O337" s="50"/>
    </row>
    <row r="338" spans="1:15" ht="27.6" x14ac:dyDescent="0.3">
      <c r="A338" s="4"/>
      <c r="B338" s="16"/>
      <c r="C338" s="78" t="s">
        <v>1620</v>
      </c>
      <c r="D338" s="47" t="s">
        <v>414</v>
      </c>
      <c r="E338" s="46" t="s">
        <v>415</v>
      </c>
      <c r="F338" s="45" t="s">
        <v>77</v>
      </c>
      <c r="G338" s="64">
        <v>151</v>
      </c>
      <c r="H338" s="123"/>
      <c r="I338" s="79"/>
      <c r="J338" s="12"/>
      <c r="K338" s="4"/>
      <c r="M338" s="50"/>
      <c r="N338" s="50"/>
      <c r="O338" s="50"/>
    </row>
    <row r="339" spans="1:15" ht="15.6" x14ac:dyDescent="0.3">
      <c r="A339" s="4"/>
      <c r="B339" s="16"/>
      <c r="C339" s="78" t="s">
        <v>1621</v>
      </c>
      <c r="D339" s="47" t="s">
        <v>418</v>
      </c>
      <c r="E339" s="46" t="s">
        <v>419</v>
      </c>
      <c r="F339" s="45" t="s">
        <v>132</v>
      </c>
      <c r="G339" s="64">
        <v>200</v>
      </c>
      <c r="H339" s="123"/>
      <c r="I339" s="79"/>
      <c r="J339" s="12"/>
      <c r="K339" s="4"/>
      <c r="M339" s="50"/>
      <c r="N339" s="50"/>
      <c r="O339" s="50"/>
    </row>
    <row r="340" spans="1:15" ht="27.6" x14ac:dyDescent="0.3">
      <c r="A340" s="4"/>
      <c r="B340" s="16"/>
      <c r="C340" s="78" t="s">
        <v>1622</v>
      </c>
      <c r="D340" s="47" t="s">
        <v>453</v>
      </c>
      <c r="E340" s="46" t="s">
        <v>454</v>
      </c>
      <c r="F340" s="45" t="s">
        <v>168</v>
      </c>
      <c r="G340" s="64">
        <v>150</v>
      </c>
      <c r="H340" s="123"/>
      <c r="I340" s="79"/>
      <c r="J340" s="12"/>
      <c r="K340" s="4"/>
      <c r="M340" s="50"/>
      <c r="N340" s="50"/>
      <c r="O340" s="50"/>
    </row>
    <row r="341" spans="1:15" ht="15.6" x14ac:dyDescent="0.3">
      <c r="A341" s="4"/>
      <c r="B341" s="16"/>
      <c r="C341" s="78" t="s">
        <v>1623</v>
      </c>
      <c r="D341" s="47" t="s">
        <v>1241</v>
      </c>
      <c r="E341" s="46" t="s">
        <v>1242</v>
      </c>
      <c r="F341" s="45" t="s">
        <v>132</v>
      </c>
      <c r="G341" s="64">
        <v>150</v>
      </c>
      <c r="H341" s="123"/>
      <c r="I341" s="79"/>
      <c r="J341" s="12"/>
      <c r="K341" s="4"/>
      <c r="M341" s="50"/>
      <c r="N341" s="50"/>
      <c r="O341" s="50"/>
    </row>
    <row r="342" spans="1:15" ht="18" x14ac:dyDescent="0.3">
      <c r="A342" s="4"/>
      <c r="B342" s="16"/>
      <c r="C342" s="80"/>
      <c r="D342" s="80"/>
      <c r="E342" s="80"/>
      <c r="F342" s="80"/>
      <c r="G342" s="81"/>
      <c r="H342" s="124" t="s">
        <v>44</v>
      </c>
      <c r="I342" s="82"/>
      <c r="J342" s="12"/>
      <c r="K342" s="4"/>
    </row>
    <row r="343" spans="1:15" ht="15.6" x14ac:dyDescent="0.3">
      <c r="A343" s="4"/>
      <c r="B343" s="16"/>
      <c r="C343" s="71"/>
      <c r="D343" s="72"/>
      <c r="E343" s="73" t="s">
        <v>1624</v>
      </c>
      <c r="F343" s="74"/>
      <c r="G343" s="75"/>
      <c r="H343" s="76"/>
      <c r="I343" s="77"/>
      <c r="J343" s="12"/>
      <c r="K343" s="4"/>
      <c r="M343" s="48"/>
      <c r="N343" s="49"/>
      <c r="O343" s="48"/>
    </row>
    <row r="344" spans="1:15" ht="27.6" x14ac:dyDescent="0.3">
      <c r="A344" s="4"/>
      <c r="B344" s="16"/>
      <c r="C344" s="78" t="s">
        <v>1625</v>
      </c>
      <c r="D344" s="47" t="s">
        <v>490</v>
      </c>
      <c r="E344" s="46" t="s">
        <v>491</v>
      </c>
      <c r="F344" s="45" t="s">
        <v>77</v>
      </c>
      <c r="G344" s="64">
        <v>330</v>
      </c>
      <c r="H344" s="123"/>
      <c r="I344" s="79"/>
      <c r="J344" s="12"/>
      <c r="K344" s="4"/>
      <c r="M344" s="50"/>
      <c r="N344" s="50"/>
      <c r="O344" s="50"/>
    </row>
    <row r="345" spans="1:15" ht="27.6" x14ac:dyDescent="0.3">
      <c r="A345" s="4"/>
      <c r="B345" s="16"/>
      <c r="C345" s="78" t="s">
        <v>1626</v>
      </c>
      <c r="D345" s="47" t="s">
        <v>1013</v>
      </c>
      <c r="E345" s="46" t="s">
        <v>1014</v>
      </c>
      <c r="F345" s="45" t="s">
        <v>132</v>
      </c>
      <c r="G345" s="64">
        <v>110</v>
      </c>
      <c r="H345" s="123"/>
      <c r="I345" s="79"/>
      <c r="J345" s="12"/>
      <c r="K345" s="4"/>
      <c r="M345" s="50"/>
      <c r="N345" s="50"/>
      <c r="O345" s="50"/>
    </row>
    <row r="346" spans="1:15" ht="27.6" x14ac:dyDescent="0.3">
      <c r="A346" s="4"/>
      <c r="B346" s="16"/>
      <c r="C346" s="78" t="s">
        <v>1627</v>
      </c>
      <c r="D346" s="47" t="s">
        <v>1323</v>
      </c>
      <c r="E346" s="46" t="s">
        <v>1324</v>
      </c>
      <c r="F346" s="45" t="s">
        <v>168</v>
      </c>
      <c r="G346" s="64">
        <v>30</v>
      </c>
      <c r="H346" s="123"/>
      <c r="I346" s="79"/>
      <c r="J346" s="12"/>
      <c r="K346" s="4"/>
      <c r="M346" s="50"/>
      <c r="N346" s="50"/>
      <c r="O346" s="50"/>
    </row>
    <row r="347" spans="1:15" ht="15.6" x14ac:dyDescent="0.3">
      <c r="A347" s="4"/>
      <c r="B347" s="16"/>
      <c r="C347" s="78" t="s">
        <v>1628</v>
      </c>
      <c r="D347" s="47" t="s">
        <v>449</v>
      </c>
      <c r="E347" s="46" t="s">
        <v>450</v>
      </c>
      <c r="F347" s="45" t="s">
        <v>168</v>
      </c>
      <c r="G347" s="64">
        <v>250</v>
      </c>
      <c r="H347" s="123"/>
      <c r="I347" s="79"/>
      <c r="J347" s="12"/>
      <c r="K347" s="4"/>
      <c r="M347" s="50"/>
      <c r="N347" s="50"/>
      <c r="O347" s="50"/>
    </row>
    <row r="348" spans="1:15" ht="27.6" x14ac:dyDescent="0.3">
      <c r="A348" s="4"/>
      <c r="B348" s="16"/>
      <c r="C348" s="78" t="s">
        <v>1629</v>
      </c>
      <c r="D348" s="47" t="s">
        <v>1005</v>
      </c>
      <c r="E348" s="46" t="s">
        <v>1006</v>
      </c>
      <c r="F348" s="45" t="s">
        <v>168</v>
      </c>
      <c r="G348" s="64">
        <v>120</v>
      </c>
      <c r="H348" s="123"/>
      <c r="I348" s="79"/>
      <c r="J348" s="12"/>
      <c r="K348" s="4"/>
      <c r="M348" s="50"/>
      <c r="N348" s="50"/>
      <c r="O348" s="50"/>
    </row>
    <row r="349" spans="1:15" ht="18" x14ac:dyDescent="0.3">
      <c r="A349" s="4"/>
      <c r="B349" s="16"/>
      <c r="C349" s="80"/>
      <c r="D349" s="80"/>
      <c r="E349" s="80"/>
      <c r="F349" s="80"/>
      <c r="G349" s="81"/>
      <c r="H349" s="124" t="s">
        <v>44</v>
      </c>
      <c r="I349" s="82"/>
      <c r="J349" s="12"/>
      <c r="K349" s="4"/>
    </row>
    <row r="350" spans="1:15" ht="30" customHeight="1" thickBot="1" x14ac:dyDescent="0.35">
      <c r="A350" s="4"/>
      <c r="B350" s="16"/>
      <c r="C350" s="44"/>
      <c r="D350" s="43"/>
      <c r="E350" s="43"/>
      <c r="F350" s="43"/>
      <c r="G350" s="42"/>
      <c r="H350" s="41" t="s">
        <v>13</v>
      </c>
      <c r="I350" s="40"/>
      <c r="J350" s="12"/>
      <c r="K350" s="4"/>
    </row>
    <row r="351" spans="1:15" s="22" customFormat="1" ht="16.2" thickBot="1" x14ac:dyDescent="0.35">
      <c r="A351" s="18"/>
      <c r="B351" s="21"/>
      <c r="C351" s="37"/>
      <c r="D351" s="37"/>
      <c r="E351" s="39"/>
      <c r="F351" s="37"/>
      <c r="G351" s="38"/>
      <c r="H351" s="37"/>
      <c r="I351" s="36"/>
      <c r="J351" s="19"/>
      <c r="K351" s="18"/>
    </row>
    <row r="352" spans="1:15" s="22" customFormat="1" ht="30" customHeight="1" x14ac:dyDescent="0.3">
      <c r="A352" s="18"/>
      <c r="B352" s="21"/>
      <c r="C352" s="30"/>
      <c r="D352" s="32"/>
      <c r="E352" s="224" t="s">
        <v>13</v>
      </c>
      <c r="F352" s="225"/>
      <c r="G352" s="225"/>
      <c r="H352" s="226"/>
      <c r="I352" s="35"/>
      <c r="J352" s="19"/>
      <c r="K352" s="18"/>
      <c r="L352" s="34"/>
      <c r="M352" s="220"/>
    </row>
    <row r="353" spans="1:14" s="22" customFormat="1" ht="30" customHeight="1" thickBot="1" x14ac:dyDescent="0.35">
      <c r="A353" s="18"/>
      <c r="B353" s="21"/>
      <c r="C353" s="30"/>
      <c r="D353" s="32"/>
      <c r="E353" s="221" t="s">
        <v>1686</v>
      </c>
      <c r="F353" s="222"/>
      <c r="G353" s="222"/>
      <c r="H353" s="223"/>
      <c r="I353" s="271">
        <v>3098375</v>
      </c>
      <c r="J353" s="19"/>
      <c r="K353" s="18"/>
      <c r="L353" s="34"/>
    </row>
    <row r="354" spans="1:14" s="22" customFormat="1" ht="30" customHeight="1" thickBot="1" x14ac:dyDescent="0.35">
      <c r="A354" s="18"/>
      <c r="B354" s="21"/>
      <c r="C354" s="30"/>
      <c r="D354" s="32"/>
      <c r="E354" s="227" t="s">
        <v>12</v>
      </c>
      <c r="F354" s="228"/>
      <c r="G354" s="228"/>
      <c r="H354" s="229"/>
      <c r="I354" s="33"/>
      <c r="J354" s="19"/>
      <c r="K354" s="18"/>
      <c r="L354" s="219">
        <v>4034115642</v>
      </c>
      <c r="M354" s="220"/>
      <c r="N354" s="220"/>
    </row>
    <row r="355" spans="1:14" s="22" customFormat="1" ht="16.2" thickBot="1" x14ac:dyDescent="0.35">
      <c r="A355" s="18"/>
      <c r="B355" s="21"/>
      <c r="C355" s="30"/>
      <c r="D355" s="32"/>
      <c r="E355" s="31"/>
      <c r="F355" s="30"/>
      <c r="G355" s="29"/>
      <c r="H355" s="28"/>
      <c r="I355" s="27"/>
      <c r="J355" s="19"/>
      <c r="K355" s="18"/>
    </row>
    <row r="356" spans="1:14" s="22" customFormat="1" ht="15.6" x14ac:dyDescent="0.3">
      <c r="A356" s="18"/>
      <c r="B356" s="21"/>
      <c r="C356" s="26"/>
      <c r="D356" s="242"/>
      <c r="E356" s="242"/>
      <c r="F356" s="242"/>
      <c r="G356" s="242"/>
      <c r="H356" s="242"/>
      <c r="I356" s="243"/>
      <c r="J356" s="25"/>
      <c r="K356" s="18"/>
    </row>
    <row r="357" spans="1:14" s="22" customFormat="1" ht="34.950000000000003" customHeight="1" x14ac:dyDescent="0.3">
      <c r="A357" s="18"/>
      <c r="B357" s="21"/>
      <c r="C357" s="233" t="s">
        <v>11</v>
      </c>
      <c r="D357" s="234"/>
      <c r="E357" s="234"/>
      <c r="F357" s="244" t="s">
        <v>10</v>
      </c>
      <c r="G357" s="244"/>
      <c r="H357" s="244"/>
      <c r="I357" s="24" t="s">
        <v>9</v>
      </c>
      <c r="J357" s="23"/>
      <c r="K357" s="18"/>
    </row>
    <row r="358" spans="1:14" s="22" customFormat="1" ht="34.950000000000003" customHeight="1" x14ac:dyDescent="0.3">
      <c r="A358" s="18"/>
      <c r="B358" s="21"/>
      <c r="C358" s="233" t="s">
        <v>8</v>
      </c>
      <c r="D358" s="234"/>
      <c r="E358" s="234"/>
      <c r="F358" s="235" t="s">
        <v>7</v>
      </c>
      <c r="G358" s="235"/>
      <c r="H358" s="20" t="s">
        <v>6</v>
      </c>
      <c r="I358" s="218"/>
      <c r="J358" s="23"/>
      <c r="K358" s="18"/>
    </row>
    <row r="359" spans="1:14" s="22" customFormat="1" ht="34.950000000000003" customHeight="1" x14ac:dyDescent="0.3">
      <c r="A359" s="18"/>
      <c r="B359" s="21"/>
      <c r="C359" s="233" t="s">
        <v>5</v>
      </c>
      <c r="D359" s="234"/>
      <c r="E359" s="234"/>
      <c r="F359" s="236" t="s">
        <v>4</v>
      </c>
      <c r="G359" s="237"/>
      <c r="H359" s="20" t="s">
        <v>3</v>
      </c>
      <c r="I359" s="218"/>
      <c r="J359" s="23"/>
      <c r="K359" s="18"/>
    </row>
    <row r="360" spans="1:14" s="17" customFormat="1" ht="34.950000000000003" customHeight="1" x14ac:dyDescent="0.3">
      <c r="A360" s="18"/>
      <c r="B360" s="21"/>
      <c r="C360" s="238" t="s">
        <v>2</v>
      </c>
      <c r="D360" s="239"/>
      <c r="E360" s="239"/>
      <c r="F360" s="235" t="s">
        <v>1</v>
      </c>
      <c r="G360" s="235"/>
      <c r="H360" s="20" t="s">
        <v>0</v>
      </c>
      <c r="I360" s="218"/>
      <c r="J360" s="19"/>
      <c r="K360" s="18"/>
    </row>
    <row r="361" spans="1:14" ht="16.2" thickBot="1" x14ac:dyDescent="0.35">
      <c r="A361" s="4"/>
      <c r="B361" s="16"/>
      <c r="C361" s="15"/>
      <c r="D361" s="14"/>
      <c r="E361" s="13"/>
      <c r="F361" s="231"/>
      <c r="G361" s="231"/>
      <c r="H361" s="231"/>
      <c r="I361" s="232"/>
      <c r="J361" s="12"/>
      <c r="K361" s="4"/>
    </row>
    <row r="362" spans="1:14" ht="16.2" thickBot="1" x14ac:dyDescent="0.35">
      <c r="A362" s="4"/>
      <c r="B362" s="11"/>
      <c r="C362" s="8"/>
      <c r="D362" s="8"/>
      <c r="E362" s="10"/>
      <c r="F362" s="8"/>
      <c r="G362" s="9"/>
      <c r="H362" s="8"/>
      <c r="I362" s="8"/>
      <c r="J362" s="7"/>
      <c r="K362" s="4"/>
    </row>
    <row r="363" spans="1:14" ht="16.2" thickTop="1" x14ac:dyDescent="0.3">
      <c r="A363" s="4"/>
      <c r="B363" s="4"/>
      <c r="C363" s="4"/>
      <c r="D363" s="4"/>
      <c r="E363" s="6"/>
      <c r="F363" s="4"/>
      <c r="G363" s="5"/>
      <c r="H363" s="4"/>
      <c r="I363" s="4"/>
      <c r="J363" s="4"/>
      <c r="K363" s="4"/>
    </row>
  </sheetData>
  <mergeCells count="23">
    <mergeCell ref="C359:E359"/>
    <mergeCell ref="F359:G359"/>
    <mergeCell ref="C360:E360"/>
    <mergeCell ref="F360:G360"/>
    <mergeCell ref="F361:I361"/>
    <mergeCell ref="I11:I12"/>
    <mergeCell ref="D356:I356"/>
    <mergeCell ref="C357:E357"/>
    <mergeCell ref="F357:H357"/>
    <mergeCell ref="C358:E358"/>
    <mergeCell ref="F358:G358"/>
    <mergeCell ref="C11:C12"/>
    <mergeCell ref="D11:D12"/>
    <mergeCell ref="E11:E12"/>
    <mergeCell ref="F11:F12"/>
    <mergeCell ref="G11:G12"/>
    <mergeCell ref="H11:H12"/>
    <mergeCell ref="C3:D3"/>
    <mergeCell ref="C5:I5"/>
    <mergeCell ref="C6:I6"/>
    <mergeCell ref="C7:I8"/>
    <mergeCell ref="C9:I9"/>
    <mergeCell ref="C10:I10"/>
  </mergeCells>
  <pageMargins left="0.7" right="0.7" top="0.75" bottom="0.75" header="0.3" footer="0.3"/>
  <pageSetup scale="37"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AU</vt:lpstr>
      <vt:lpstr>PPTO ENTIDAD</vt:lpstr>
      <vt:lpstr>APUS PROCESO</vt:lpstr>
      <vt:lpstr>FORMULARIO EN BLANCO</vt:lpstr>
      <vt:lpstr>AU!Área_de_impresión</vt:lpstr>
      <vt:lpstr>'FORMULARIO EN BLANCO'!Área_de_impresión</vt:lpstr>
      <vt:lpstr>'PPTO ENTIDAD'!Área_de_impresión</vt:lpstr>
      <vt:lpstr>'FORMULARIO EN BLANCO'!Títulos_a_imprimir</vt:lpstr>
      <vt:lpstr>'PPTO ENTIDAD'!Títulos_a_imprimir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 Estefany Orozco Ramirez</dc:creator>
  <cp:lastModifiedBy>Juan José Gómez Gómez</cp:lastModifiedBy>
  <cp:lastPrinted>2026-06-17T14:51:09Z</cp:lastPrinted>
  <dcterms:created xsi:type="dcterms:W3CDTF">2026-06-16T20:16:04Z</dcterms:created>
  <dcterms:modified xsi:type="dcterms:W3CDTF">2026-06-17T16:27:23Z</dcterms:modified>
</cp:coreProperties>
</file>