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ONTRATOS 2\Downloads\"/>
    </mc:Choice>
  </mc:AlternateContent>
  <xr:revisionPtr revIDLastSave="0" documentId="13_ncr:1_{F2310545-719D-449F-81BF-66F894AB78E3}" xr6:coauthVersionLast="47" xr6:coauthVersionMax="47" xr10:uidLastSave="{00000000-0000-0000-0000-000000000000}"/>
  <bookViews>
    <workbookView xWindow="-108" yWindow="-108" windowWidth="23256" windowHeight="12456" xr2:uid="{00000000-000D-0000-FFFF-FFFF00000000}"/>
  </bookViews>
  <sheets>
    <sheet name="Ofertas Recibidas" sheetId="1" r:id="rId1"/>
    <sheet name="Cumplimiento Invitación" sheetId="2" r:id="rId2"/>
    <sheet name="Posiciones" sheetId="3" r:id="rId3"/>
    <sheet name="Precios Artif Bajos" sheetId="4" state="hidden" r:id="rId4"/>
    <sheet name="Precios Artif Bajos (Galon)" sheetId="5"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1__123Graph_Aｸﾞﾗﾌ_7">#REF!</definedName>
    <definedName name="_112233">#REF!</definedName>
    <definedName name="_112277">#REF!</definedName>
    <definedName name="_12__123Graph_BCHART_5">[1]MEX95IB!#REF!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{0,#N/A,FALSE,0;0,#N/A,FALSE,0;0,#N/A,FALSE,0;0,#N/A,FALSE,0;0,#N/A,FALSE,0;0,#N/A,FALSE,0}</definedName>
    <definedName name="_Fill">#REF!</definedName>
    <definedName name="_xlnm._FilterDatabase" localSheetId="1" hidden="1">'Cumplimiento Invitación'!$B$26:$D$27</definedName>
    <definedName name="_xlnm._FilterDatabase" localSheetId="2" hidden="1">Posiciones!$B$8:$I$8</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#REF!</definedName>
    <definedName name="ABF">#REF!</definedName>
    <definedName name="AccessDatabase">"C:\My Documents\New MMR\INPUT.mdb"</definedName>
    <definedName name="ACCV">#REF!</definedName>
    <definedName name="ADSF">#REF!</definedName>
    <definedName name="afdgbva">{#N/A,#N/A,TRUE,"Report"}</definedName>
    <definedName name="aga">{#N/A,#N/A,TRUE,"Report"}</definedName>
    <definedName name="AGHFD">#REF!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#REF!</definedName>
    <definedName name="AVBC">#REF!</definedName>
    <definedName name="AXCC">#REF!</definedName>
    <definedName name="AXX">#REF!</definedName>
    <definedName name="Aグラフ">#REF!</definedName>
    <definedName name="badb">{"MG-2002-F1",#N/A,FALSE,"PPU-Telemig";"MG-2002-F2",#N/A,FALSE,"PPU-Telemig";"MG-2002-F3",#N/A,FALSE,"PPU-Telemig";"MG-2002-F4",#N/A,FALSE,"PPU-Telemig";"MG-2003-F1",#N/A,FALSE,"PPU-Telemig";"MG-2004-F1",#N/A,FALSE,"PPU-Telemig"}</definedName>
    <definedName name="bbb">[4]lista!$A$11:$A$13</definedName>
    <definedName name="bn">{"'内訳表'!$B$2:$N$64"}</definedName>
    <definedName name="Ｂグラフ">#REF!</definedName>
    <definedName name="CALENDARIO">[2]CALENDARIO!$B$6:$H$161</definedName>
    <definedName name="Calidad">[5]PERSONAL!$P$58</definedName>
    <definedName name="Campamento">[5]PERSONAL!$P$122</definedName>
    <definedName name="Comercio">[6]OCULTAR!$F$14:$G$17</definedName>
    <definedName name="Ｃグラフ">#REF!</definedName>
    <definedName name="dasd">#REF!</definedName>
    <definedName name="Decision">[4]lista!$A$6:$A$7</definedName>
    <definedName name="dependencia">'[7]Datos Inciales'!$B$5:$B$30</definedName>
    <definedName name="desayuno">'[3]Resumen Preparaciones'!$C$5:$C$50</definedName>
    <definedName name="DESAYUNOS">'[3]Resumen Preparaciones'!$C$5:$C$33</definedName>
    <definedName name="DFG">#REF!</definedName>
    <definedName name="dfgd56">{0,#N/A,FALSE,0;0,#N/A,FALSE,0;0,#N/A,FALSE,0;0,#N/A,FALSE,0;0,#N/A,FALSE,0;0,#N/A,FALSE,0}</definedName>
    <definedName name="DFGH">#REF!</definedName>
    <definedName name="DFSG">#REF!</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nsayos">[5]PERSONAL!$P$100</definedName>
    <definedName name="Estrategia">[8]Tablas!$F$2:$F$34</definedName>
    <definedName name="ET">{"MG-2002-F1",#N/A,FALSE,"PPU-Telemig";"MG-2002-F2",#N/A,FALSE,"PPU-Telemig";"MG-2002-F3",#N/A,FALSE,"PPU-Telemig";"MG-2002-F4",#N/A,FALSE,"PPU-Telemig";"MG-2003-F1",#N/A,FALSE,"PPU-Telemig";"MG-2004-F1",#N/A,FALSE,"PPU-Telemig"}</definedName>
    <definedName name="EUR">'[2]DATOS ENTRADA'!$E$2</definedName>
    <definedName name="Ｅグラフ">#REF!</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echa_fin_servicio">[2]CONFIGURACIÓN!$C$10</definedName>
    <definedName name="fecha_inicio_servicio">[2]CONFIGURACIÓN!$C$9</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#REF!</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GRUPO">#REF!</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Info_Prazo_do_contrato">[9]Seletor!$C$13</definedName>
    <definedName name="IVASobreUtilidad">[5]IMPUESTOS!$E$16</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[10]DATOS!$B$2:$B$2</definedName>
    <definedName name="MmExcelLinker_A12B55A7_9F67_4A31_8ABE_1C1F4218B5AF" localSheetId="3">BASE DE [10]DATOS!$B$2:$B$2</definedName>
    <definedName name="MmExcelLinker_A12B55A7_9F67_4A31_8ABE_1C1F4218B5AF" localSheetId="4">BASE DE [10]DATOS!$B$2:$B$2</definedName>
    <definedName name="MmExcelLinker_A12B55A7_9F67_4A31_8ABE_1C1F4218B5AF">BASE DE [10]DATOS!$B$2:$B$2</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'[11]Cons Cotizac - Examenes médicos'!$M$12:$R$12</definedName>
    <definedName name="ndc">{"'内訳表'!$B$2:$N$64"}</definedName>
    <definedName name="NO_APLICA">#REF!</definedName>
    <definedName name="NoFacturable">[5]PERSONAL!$P$46</definedName>
    <definedName name="normal">#REF!</definedName>
    <definedName name="normal2">#REF!</definedName>
    <definedName name="normal3">#REF!</definedName>
    <definedName name="normal4">#REF!</definedName>
    <definedName name="normal5">#REF!</definedName>
    <definedName name="normal6">#REF!</definedName>
    <definedName name="nueva">[4]lista!$A$2:$A$3</definedName>
    <definedName name="O">[6]OCULTAR!$F$14:$F$17</definedName>
    <definedName name="Objetivos">[8]Tablas!$E$2:$E$17</definedName>
    <definedName name="Oficina">[5]PERSONAL!$P$69</definedName>
    <definedName name="oo">{"'内訳表'!$B$2:$N$64"}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{"'内訳表'!$B$2:$N$64"}</definedName>
    <definedName name="res">{"MG-2002-F1",#N/A,FALSE,"PPU-Telemig";"MG-2002-F2",#N/A,FALSE,"PPU-Telemig";"MG-2002-F3",#N/A,FALSE,"PPU-Telemig";"MG-2002-F4",#N/A,FALSE,"PPU-Telemig";"MG-2003-F1",#N/A,FALSE,"PPU-Telemig";"MG-2004-F1",#N/A,FALSE,"PPU-Telemig"}</definedName>
    <definedName name="RESPUESTAS">#REF!</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[1]MEX95IB!#REF!</definedName>
    <definedName name="sencount">2</definedName>
    <definedName name="Servicio">[6]OCULTAR!$D$14:$E$17</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amaño">[6]OCULTAR!$A$14:$A$17</definedName>
    <definedName name="TECHO1">#REF!</definedName>
    <definedName name="TECHO2">#REF!</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{"MG-2002-F1",#N/A,FALSE,"PPU-Telemig";"MG-2002-F2",#N/A,FALSE,"PPU-Telemig";"MG-2002-F3",#N/A,FALSE,"PPU-Telemig";"MG-2002-F4",#N/A,FALSE,"PPU-Telemig";"MG-2003-F1",#N/A,FALSE,"PPU-Telemig";"MG-2004-F1",#N/A,FALSE,"PPU-Telemig"}</definedName>
    <definedName name="USD">'[2]DATOS ENTRADA'!$E$1</definedName>
    <definedName name="v">#REF!</definedName>
    <definedName name="venc">'[2]Cash Flow (COP)'!$D$10</definedName>
    <definedName name="Viajes">[5]PERSONAL!$P$93</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[4]lista!$A$11:$A$13</definedName>
    <definedName name="xxxx">{"'内訳表'!$B$2:$N$64"}</definedName>
    <definedName name="z">#REF!</definedName>
    <definedName name="Z_ABCCF9B4_4F75_4F3B_AAD2_54E1C063315C_.wvu.Cols">#REF!</definedName>
    <definedName name="Z_ABCCF9B4_4F75_4F3B_AAD2_54E1C063315C_.wvu.PrintArea">#REF!</definedName>
    <definedName name="zzz">[15]Listas!$B$2:$B$34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24" roundtripDataChecksum="hmBpWjpeDeik/jZcGopnewdqiUqqTFV7etGSr5MYpzo="/>
    </ext>
  </extLst>
</workbook>
</file>

<file path=xl/calcChain.xml><?xml version="1.0" encoding="utf-8"?>
<calcChain xmlns="http://schemas.openxmlformats.org/spreadsheetml/2006/main">
  <c r="D27" i="5" l="1"/>
  <c r="B27" i="5"/>
  <c r="D26" i="5"/>
  <c r="B22" i="5"/>
  <c r="B21" i="5"/>
  <c r="E17" i="5"/>
  <c r="B17" i="5"/>
  <c r="C14" i="5"/>
  <c r="C3" i="5"/>
  <c r="D27" i="4"/>
  <c r="B27" i="4"/>
  <c r="D26" i="4"/>
  <c r="B26" i="4"/>
  <c r="B25" i="4"/>
  <c r="D17" i="4"/>
  <c r="B17" i="4"/>
  <c r="C13" i="4"/>
  <c r="E17" i="4" s="1"/>
  <c r="C3" i="4"/>
  <c r="D17" i="3"/>
  <c r="B17" i="3"/>
  <c r="D16" i="3"/>
  <c r="B16" i="3"/>
  <c r="B26" i="5" s="1"/>
  <c r="B15" i="3"/>
  <c r="B25" i="5" s="1"/>
  <c r="D13" i="3"/>
  <c r="D23" i="5" s="1"/>
  <c r="B13" i="3"/>
  <c r="B23" i="5" s="1"/>
  <c r="D12" i="3"/>
  <c r="D22" i="5" s="1"/>
  <c r="B12" i="3"/>
  <c r="B22" i="4" s="1"/>
  <c r="B11" i="3"/>
  <c r="B21" i="4" s="1"/>
  <c r="E9" i="3"/>
  <c r="D9" i="3"/>
  <c r="C6" i="3"/>
  <c r="C3" i="3"/>
  <c r="D36" i="2"/>
  <c r="C36" i="2"/>
  <c r="D35" i="2"/>
  <c r="C35" i="2"/>
  <c r="C34" i="2"/>
  <c r="D32" i="2"/>
  <c r="C32" i="2"/>
  <c r="D31" i="2"/>
  <c r="C31" i="2"/>
  <c r="C30" i="2"/>
  <c r="E27" i="2"/>
  <c r="D27" i="2"/>
  <c r="D23" i="2"/>
  <c r="H11" i="1" s="1"/>
  <c r="D8" i="2"/>
  <c r="B27" i="2" s="1"/>
  <c r="C6" i="2"/>
  <c r="C3" i="2"/>
  <c r="D22" i="4" l="1"/>
  <c r="B23" i="4"/>
  <c r="D23" i="4"/>
  <c r="C14" i="4"/>
</calcChain>
</file>

<file path=xl/sharedStrings.xml><?xml version="1.0" encoding="utf-8"?>
<sst xmlns="http://schemas.openxmlformats.org/spreadsheetml/2006/main" count="94" uniqueCount="59">
  <si>
    <t>República de Colombia</t>
  </si>
  <si>
    <t>Instituto Colombiano de Antropología e Historia
Proceso de Mínima Cuantía No. MC-ICANH-019-2026</t>
  </si>
  <si>
    <t>OFERTAS RECIBIDAS</t>
  </si>
  <si>
    <t>Objeto</t>
  </si>
  <si>
    <t>Suministro a monto agotable de combustible para el parque automotor de propiedad del ICANH que actualmente opera en el municipio de San José del Guaviare - Guaviare.</t>
  </si>
  <si>
    <t>Presupuesto</t>
  </si>
  <si>
    <t>Oferta</t>
  </si>
  <si>
    <t>EMPRESA</t>
  </si>
  <si>
    <t>VALOR OFERTADO FORMATO</t>
  </si>
  <si>
    <t>VALOR OFERTADO SECOP</t>
  </si>
  <si>
    <t>OBSERVACIÓN</t>
  </si>
  <si>
    <t>Oferta 1</t>
  </si>
  <si>
    <t>WALTER LESMES RODRIGUEZ</t>
  </si>
  <si>
    <t>EVALUADOR TÉCNICO</t>
  </si>
  <si>
    <t xml:space="preserve">NOMBRE DEL PROFESIONAL </t>
  </si>
  <si>
    <t>LUCIANO ALFONSO PINILLA PEDRAZA</t>
  </si>
  <si>
    <t>CARGO</t>
  </si>
  <si>
    <t>CONTRATISTA</t>
  </si>
  <si>
    <t>REVISOR</t>
  </si>
  <si>
    <t>NELSON ARGUELLEZ ARGUELLEZ PALACIOS</t>
  </si>
  <si>
    <t>Cumplimiento Invitación</t>
  </si>
  <si>
    <t>REQUISITO / PROPONENTE</t>
  </si>
  <si>
    <t>El proponente deberá diligenciar el “FORMATO 11. Propuesta Económica”, que se incluye en el pliego de condiciones y deberá diligenciar el valor de su propuesta en la sección cuestionario de la plataforma SECOP II de conformidad con lo calculado por el oferente en el Anexo mencionado.</t>
  </si>
  <si>
    <t>CUMPLE</t>
  </si>
  <si>
    <t>El proponente deberá ofertar la totalidad de los bienes y/o servicios, con el lleno de los requisitos técnicos descritos en la FICHA TÉCNICA (ANEXO 3) para poder ser tenida en cuenta su propuesta.</t>
  </si>
  <si>
    <t>El proponente deberá diligenciar en el “FORMATO 11. Propuesta Económica” el porcentaje de descuento que aplicarán para los precios unitarios ofertados durante la ejecución. Se recuerda que los precios unitarios ofertados están sujetos a variación debido a la fluctuación en el precio de combustible de acuerdo con las regulaciones del Ministerio de Minas y Energía</t>
  </si>
  <si>
    <t>El ofrecimiento económico deberá realizarse en pesos colombianos que es la moneda oficial</t>
  </si>
  <si>
    <t>El proponente no podrá adicionar, suprimir, cambiar, o modificar los ítems, la descripción, las unidades o cantidades señaladas en el “FORMATO 11. Propuesta Económica”.</t>
  </si>
  <si>
    <t>La propuesta económica debe presentarse en valores enteros.</t>
  </si>
  <si>
    <t>Será causal de RECHAZO cuando supere el 100% del precio techo establecido para cada uno de los ítems del proceso y/o cuando el ofrecimiento económico total supere el presupuesto establecido por la Entidad para el presente proceso de selección.</t>
  </si>
  <si>
    <t>Cuando la propuesta no se hubiere presentado a través del medio indicado en la Invitación Pública y/o cuando se hubiere presentado después de la fecha y hora exacta señalada en el mismo.</t>
  </si>
  <si>
    <t>Cuando de conformidad con la información con la cual cuenta la Entidad, se estime que el valor de una oferta resulta artificialmente bajo y el proponente no logre sustentar o demostrar que el valor de su propuesta responde a circunstancias objetivas de su oferta.</t>
  </si>
  <si>
    <t>Cuando el valor total de la propuesta supere el valor total del estudio de mercado, o cuando efectuadas las correcciones aritméticas la propuesta se encuentre en la situación anterior.</t>
  </si>
  <si>
    <t>Cuando cualquiera de los valores presentados por el oferente en la oferta económica supere los precios techo o sea inferior a los precios piso determinados por la Entidad cuando a ello haya lugar</t>
  </si>
  <si>
    <t>Cuando se omita alguno de los valores que se deben Ofertar dentro de la “Oferta Económica” o cuando el valor total supere el valor promedio techo o en el mismo anexo se indiquen valores negativos o se indiquen valores en cero ($0,00). Así mismo cuando la oferta económica no cumpla con los parámetros determinados por la entidad.</t>
  </si>
  <si>
    <t>Cuando el proponente modifique el Formato de Oferta Económica.</t>
  </si>
  <si>
    <t>Cuando la propuesta sea parcial o incompleta, es decir que el alcance del objeto no sea el requerido por la entidad.</t>
  </si>
  <si>
    <t>CUMPLIMIENTO TOTAL DE LOS REQUISITOS OFERTA ECONÓMICA</t>
  </si>
  <si>
    <t>PROPONENTE</t>
  </si>
  <si>
    <t>VALOR TOTAL OFERTA ECONÓMICA</t>
  </si>
  <si>
    <t>VALOR TOTAL OFERTA SECOP</t>
  </si>
  <si>
    <t>Posiciones</t>
  </si>
  <si>
    <t>Posición</t>
  </si>
  <si>
    <t>VALOR OFERTADO</t>
  </si>
  <si>
    <t>Posición 1</t>
  </si>
  <si>
    <t>Solicitud Aclaración Precios Artificialmente Bajos</t>
  </si>
  <si>
    <t>El Instituto Colombiano de Antropología e Historia ICANH, en virtud de lo establecido en el INVITACIÓN PÚBLICA No. MC-ICANH-019-2026, cuyo objeto es “Suministro a monto agotable de combustible para el parque automotor de propiedad del ICANH que actualmente opera en el municipio de San José del Guaviare - Guaviare.”, solicitará aclaración de los precios ofertados con base en el siguiente análisis:</t>
  </si>
  <si>
    <t>Dentro de la GUÍA PARA EL MANEJO DE OFERTAS ARTIFICIALMENTE BAJAS EN PROCESOS DE CONTRATACIÓN diseñada por la Colombia Compra Eficiente se establece:</t>
  </si>
  <si>
    <t>“2.1.1. Comparación Absoluta: Se recomienda su utilización cuando desde la fase de planeación existe claridad sobre el precio o costos para la entrega de los bienes, servicios u obras que se están contratando, y cuando en el desarrollo del proceso de selección recibe menos de 5 ofertas.
Para la comparación, la entidad contrasta la variación del valor de cada oferta con el costo estimado de la provisión del bien o servicio de acuerdo con el Estudio del Sector, para lo cual podrá utilizar la siguiente fórmula:</t>
  </si>
  <si>
    <r>
      <rPr>
        <sz val="11"/>
        <color theme="1"/>
        <rFont val="Calibri"/>
      </rPr>
      <t xml:space="preserve">Donde 
</t>
    </r>
    <r>
      <rPr>
        <b/>
        <sz val="11"/>
        <color theme="1"/>
        <rFont val="Calibri"/>
      </rPr>
      <t>Vo</t>
    </r>
    <r>
      <rPr>
        <sz val="11"/>
        <color theme="1"/>
        <rFont val="Calibri"/>
      </rPr>
      <t xml:space="preserve"> es la variación de la oferta del proveedor con respecto al precio estimado por la Entidad Estatal 
</t>
    </r>
    <r>
      <rPr>
        <b/>
        <sz val="11"/>
        <color theme="1"/>
        <rFont val="Calibri"/>
      </rPr>
      <t>P</t>
    </r>
    <r>
      <rPr>
        <sz val="11"/>
        <color theme="1"/>
        <rFont val="Calibri"/>
      </rPr>
      <t xml:space="preserve"> es el precio estimado por la entidad estatal 
</t>
    </r>
    <r>
      <rPr>
        <b/>
        <sz val="11"/>
        <color theme="1"/>
        <rFont val="Calibri"/>
      </rPr>
      <t>o</t>
    </r>
    <r>
      <rPr>
        <sz val="11"/>
        <color theme="1"/>
        <rFont val="Calibri"/>
      </rPr>
      <t xml:space="preserve"> es el precio ofrecido por el proponente 
La Entidad Estatal debe solicitar aclaración a los proponentes ofertas cuyo valor es menor o igual que el 20% del costo total estimado por la Entidad Estata</t>
    </r>
  </si>
  <si>
    <t>PRESUPUESTO</t>
  </si>
  <si>
    <t>OFERENTE</t>
  </si>
  <si>
    <t>VALOR OFERTA</t>
  </si>
  <si>
    <t>VARIACIÓN RESPECTO AL PRESUPUESTO</t>
  </si>
  <si>
    <t>SE REQUIERE?</t>
  </si>
  <si>
    <t>NO</t>
  </si>
  <si>
    <t>No se requiere solicitar aclaración de precios por artificialmente bajos, toda vez que la oferta presentada por el proponente no sobrepasa el valor minimo aceptable del 20% y su variación respecto al presupuesto es de 0%</t>
  </si>
  <si>
    <r>
      <rPr>
        <sz val="11"/>
        <color theme="1"/>
        <rFont val="Calibri"/>
      </rPr>
      <t xml:space="preserve">Donde 
</t>
    </r>
    <r>
      <rPr>
        <b/>
        <sz val="11"/>
        <color theme="1"/>
        <rFont val="Calibri"/>
      </rPr>
      <t>Vo</t>
    </r>
    <r>
      <rPr>
        <sz val="11"/>
        <color theme="1"/>
        <rFont val="Calibri"/>
      </rPr>
      <t xml:space="preserve"> es la variación de la oferta del proveedor con respecto al precio estimado por la Entidad Estatal 
</t>
    </r>
    <r>
      <rPr>
        <b/>
        <sz val="11"/>
        <color theme="1"/>
        <rFont val="Calibri"/>
      </rPr>
      <t>P</t>
    </r>
    <r>
      <rPr>
        <sz val="11"/>
        <color theme="1"/>
        <rFont val="Calibri"/>
      </rPr>
      <t xml:space="preserve"> es el precio estimado por la entidad estatal 
</t>
    </r>
    <r>
      <rPr>
        <b/>
        <sz val="11"/>
        <color theme="1"/>
        <rFont val="Calibri"/>
      </rPr>
      <t>o</t>
    </r>
    <r>
      <rPr>
        <sz val="11"/>
        <color theme="1"/>
        <rFont val="Calibri"/>
      </rPr>
      <t xml:space="preserve"> es el precio ofrecido por el proponente 
La Entidad Estatal debe solicitar aclaración a los proponentes ofertas cuyo valor es menor o igual que el 20% del costo total estimado por la Entidad Estata</t>
    </r>
  </si>
  <si>
    <t>ESTIMADO GALON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</si>
</sst>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
    <numFmt numFmtId="165" formatCode="&quot;$&quot;\ #,##0.00"/>
  </numFmts>
  <fonts count="8">
    <font>
      <sz val="11"/>
      <color theme="1"/>
      <name val="Calibri"/>
      <scheme val="minor"/>
    </font>
    <font>
      <sz val="11"/>
      <color theme="1"/>
      <name val="Calibri"/>
    </font>
    <font>
      <sz val="11"/>
      <color theme="1"/>
      <name val="Arial Narrow"/>
    </font>
    <font>
      <b/>
      <sz val="11"/>
      <color theme="1"/>
      <name val="Arial Narrow"/>
    </font>
    <font>
      <sz val="11"/>
      <name val="Calibri"/>
    </font>
    <font>
      <b/>
      <sz val="11"/>
      <color theme="1"/>
      <name val="Calibri"/>
    </font>
    <font>
      <sz val="11"/>
      <color theme="1"/>
      <name val="Calibri"/>
      <scheme val="minor"/>
    </font>
    <font>
      <b/>
      <sz val="11"/>
      <color rgb="FFFF0000"/>
      <name val="Calibri"/>
    </font>
  </fonts>
  <fills count="2">
    <fill>
      <patternFill patternType="none"/>
    </fill>
    <fill>
      <patternFill patternType="gray125"/>
    </fill>
  </fills>
  <borders count="16">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52">
    <xf numFmtId="0" fontId="0" fillId="0" borderId="0" xfId="0" applyFont="1" applyAlignment="1"/>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1" fillId="0" borderId="0" xfId="0" applyFont="1" applyAlignment="1">
      <alignment horizontal="center" vertical="center" wrapText="1"/>
    </xf>
    <xf numFmtId="0" fontId="5" fillId="0" borderId="12" xfId="0" applyFont="1" applyBorder="1" applyAlignment="1">
      <alignment horizontal="center" vertical="center" wrapText="1"/>
    </xf>
    <xf numFmtId="0" fontId="1" fillId="0" borderId="12" xfId="0" applyFont="1" applyBorder="1" applyAlignment="1">
      <alignment horizontal="center" vertical="center"/>
    </xf>
    <xf numFmtId="164" fontId="1" fillId="0" borderId="12" xfId="0" applyNumberFormat="1" applyFont="1" applyBorder="1" applyAlignment="1">
      <alignment vertical="center"/>
    </xf>
    <xf numFmtId="0" fontId="5" fillId="0" borderId="12" xfId="0" applyFont="1" applyBorder="1" applyAlignment="1">
      <alignment horizontal="center" vertical="center"/>
    </xf>
    <xf numFmtId="0" fontId="2" fillId="0" borderId="13" xfId="0" applyFont="1" applyBorder="1" applyAlignment="1">
      <alignment vertical="center"/>
    </xf>
    <xf numFmtId="0" fontId="2" fillId="0" borderId="14" xfId="0" applyFont="1" applyBorder="1" applyAlignment="1">
      <alignment vertical="center"/>
    </xf>
    <xf numFmtId="0" fontId="2" fillId="0" borderId="15" xfId="0" applyFont="1" applyBorder="1" applyAlignment="1">
      <alignment vertical="center"/>
    </xf>
    <xf numFmtId="0" fontId="3" fillId="0" borderId="12" xfId="0" applyFont="1" applyBorder="1" applyAlignment="1">
      <alignment horizontal="left" vertical="center"/>
    </xf>
    <xf numFmtId="0" fontId="5"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center" vertical="center"/>
    </xf>
    <xf numFmtId="6" fontId="1" fillId="0" borderId="12" xfId="0" applyNumberFormat="1" applyFont="1" applyBorder="1" applyAlignment="1">
      <alignment vertical="center"/>
    </xf>
    <xf numFmtId="0" fontId="6" fillId="0" borderId="0" xfId="0" applyFont="1"/>
    <xf numFmtId="0" fontId="1" fillId="0" borderId="12" xfId="0" applyFont="1" applyBorder="1" applyAlignment="1">
      <alignment vertical="center"/>
    </xf>
    <xf numFmtId="164" fontId="1" fillId="0" borderId="12" xfId="0" applyNumberFormat="1" applyFont="1" applyBorder="1" applyAlignment="1">
      <alignment horizontal="center" vertical="center"/>
    </xf>
    <xf numFmtId="0" fontId="1" fillId="0" borderId="0" xfId="0" applyFont="1" applyAlignment="1">
      <alignment horizontal="left" vertical="center" wrapText="1"/>
    </xf>
    <xf numFmtId="0" fontId="5" fillId="0" borderId="0" xfId="0" applyFont="1" applyAlignment="1">
      <alignment horizontal="left" vertical="center" wrapText="1"/>
    </xf>
    <xf numFmtId="165" fontId="5" fillId="0" borderId="0" xfId="0" applyNumberFormat="1" applyFont="1" applyAlignment="1">
      <alignment horizontal="left" vertical="center" wrapText="1"/>
    </xf>
    <xf numFmtId="9" fontId="5" fillId="0" borderId="0" xfId="0" applyNumberFormat="1" applyFont="1" applyAlignment="1">
      <alignment horizontal="center" vertical="center" wrapText="1"/>
    </xf>
    <xf numFmtId="10" fontId="5" fillId="0" borderId="12" xfId="0" applyNumberFormat="1" applyFont="1" applyBorder="1" applyAlignment="1">
      <alignment horizontal="left" vertical="center"/>
    </xf>
    <xf numFmtId="10" fontId="5" fillId="0" borderId="12" xfId="0" applyNumberFormat="1" applyFont="1" applyBorder="1" applyAlignment="1">
      <alignment horizontal="center" vertical="center" wrapText="1"/>
    </xf>
    <xf numFmtId="165" fontId="5" fillId="0" borderId="12" xfId="0" applyNumberFormat="1" applyFont="1" applyBorder="1" applyAlignment="1">
      <alignment horizontal="center" vertical="center"/>
    </xf>
    <xf numFmtId="10" fontId="7" fillId="0" borderId="12" xfId="0" applyNumberFormat="1" applyFont="1" applyBorder="1" applyAlignment="1">
      <alignment horizontal="center" vertical="center"/>
    </xf>
    <xf numFmtId="0" fontId="5" fillId="0" borderId="3" xfId="0" applyFont="1" applyBorder="1" applyAlignment="1">
      <alignment horizontal="center" vertical="center" wrapText="1"/>
    </xf>
    <xf numFmtId="0" fontId="4" fillId="0" borderId="4" xfId="0" applyFont="1" applyBorder="1"/>
    <xf numFmtId="0" fontId="4" fillId="0" borderId="5" xfId="0" applyFont="1" applyBorder="1"/>
    <xf numFmtId="0" fontId="1" fillId="0" borderId="3" xfId="0" applyFont="1" applyBorder="1" applyAlignment="1">
      <alignment horizontal="left"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2" fillId="0" borderId="3" xfId="0" applyFont="1" applyBorder="1" applyAlignment="1">
      <alignment horizontal="left" vertical="center" wrapText="1"/>
    </xf>
    <xf numFmtId="164" fontId="1" fillId="0" borderId="3" xfId="0" applyNumberFormat="1" applyFont="1" applyBorder="1" applyAlignment="1">
      <alignment horizontal="center" vertical="center"/>
    </xf>
    <xf numFmtId="0" fontId="2" fillId="0" borderId="3" xfId="0" applyFont="1" applyBorder="1" applyAlignment="1">
      <alignment horizontal="center" vertical="center" wrapText="1"/>
    </xf>
    <xf numFmtId="0" fontId="5" fillId="0" borderId="3" xfId="0" applyFont="1" applyBorder="1" applyAlignment="1">
      <alignment horizontal="center" vertical="center"/>
    </xf>
    <xf numFmtId="0" fontId="1" fillId="0" borderId="3" xfId="0" applyFont="1" applyBorder="1" applyAlignment="1">
      <alignment horizontal="left" vertical="center" wrapText="1"/>
    </xf>
    <xf numFmtId="10" fontId="5" fillId="0" borderId="3" xfId="0" applyNumberFormat="1" applyFont="1" applyBorder="1" applyAlignment="1">
      <alignment horizontal="center" vertical="center"/>
    </xf>
    <xf numFmtId="0" fontId="5" fillId="0" borderId="3" xfId="0" applyFont="1" applyBorder="1" applyAlignment="1">
      <alignment horizontal="left" vertical="center"/>
    </xf>
    <xf numFmtId="0" fontId="2" fillId="0" borderId="0" xfId="0" applyFont="1" applyAlignment="1">
      <alignment horizontal="left" vertical="center" wrapText="1"/>
    </xf>
    <xf numFmtId="0" fontId="0" fillId="0" borderId="0" xfId="0" applyFont="1" applyAlignment="1"/>
    <xf numFmtId="0" fontId="1" fillId="0" borderId="0" xfId="0" applyFont="1" applyAlignment="1">
      <alignment horizontal="left" vertical="center" wrapText="1"/>
    </xf>
  </cellXfs>
  <cellStyles count="1">
    <cellStyle name="Normal" xfId="0" builtinId="0"/>
  </cellStyles>
  <dxfs count="2">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customschemas.google.com/relationships/workbookmetadata" Target="metadata"/><Relationship Id="rId5" Type="http://schemas.openxmlformats.org/officeDocument/2006/relationships/worksheet" Target="worksheets/sheet5.xml"/><Relationship Id="rId15" Type="http://schemas.openxmlformats.org/officeDocument/2006/relationships/externalLink" Target="externalLinks/externalLink10.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4"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1</xdr:col>
      <xdr:colOff>219075</xdr:colOff>
      <xdr:row>1</xdr:row>
      <xdr:rowOff>171450</xdr:rowOff>
    </xdr:from>
    <xdr:ext cx="1104900" cy="476250"/>
    <xdr:pic>
      <xdr:nvPicPr>
        <xdr:cNvPr id="2" name="image1.png" descr="Imagen que contiene 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2</xdr:row>
      <xdr:rowOff>0</xdr:rowOff>
    </xdr:from>
    <xdr:ext cx="1133475" cy="4476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13</xdr:row>
      <xdr:rowOff>0</xdr:rowOff>
    </xdr:from>
    <xdr:ext cx="200025" cy="190500"/>
    <xdr:pic>
      <xdr:nvPicPr>
        <xdr:cNvPr id="4" name="image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0</xdr:colOff>
      <xdr:row>17</xdr:row>
      <xdr:rowOff>0</xdr:rowOff>
    </xdr:from>
    <xdr:ext cx="438150" cy="190500"/>
    <xdr:pic>
      <xdr:nvPicPr>
        <xdr:cNvPr id="5" name="image2.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742950</xdr:colOff>
      <xdr:row>29</xdr:row>
      <xdr:rowOff>142875</xdr:rowOff>
    </xdr:from>
    <xdr:ext cx="276225" cy="295275"/>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438150</xdr:colOff>
      <xdr:row>1</xdr:row>
      <xdr:rowOff>57150</xdr:rowOff>
    </xdr:from>
    <xdr:ext cx="1104900" cy="676275"/>
    <xdr:pic>
      <xdr:nvPicPr>
        <xdr:cNvPr id="3" name="image1.png" descr="Imagen que contiene Logotipo&#10;&#10;Descripción generada automáticament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390525</xdr:colOff>
      <xdr:row>1</xdr:row>
      <xdr:rowOff>133350</xdr:rowOff>
    </xdr:from>
    <xdr:ext cx="1104900" cy="609600"/>
    <xdr:pic>
      <xdr:nvPicPr>
        <xdr:cNvPr id="4" name="image1.png" descr="Imagen que contiene Logotipo&#10;&#10;Descripción generada automáticament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504825</xdr:colOff>
      <xdr:row>33</xdr:row>
      <xdr:rowOff>161925</xdr:rowOff>
    </xdr:from>
    <xdr:ext cx="476250" cy="209550"/>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85725</xdr:colOff>
      <xdr:row>1</xdr:row>
      <xdr:rowOff>152400</xdr:rowOff>
    </xdr:from>
    <xdr:ext cx="1104900" cy="476250"/>
    <xdr:pic>
      <xdr:nvPicPr>
        <xdr:cNvPr id="2" name="image1.png" descr="Imagen que contiene Logotipo&#10;&#10;Descripción generada automáticament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133350</xdr:colOff>
      <xdr:row>1</xdr:row>
      <xdr:rowOff>190500</xdr:rowOff>
    </xdr:from>
    <xdr:ext cx="1104900" cy="485775"/>
    <xdr:pic>
      <xdr:nvPicPr>
        <xdr:cNvPr id="3" name="image1.png" descr="Imagen que contiene Logotipo&#10;&#10;Descripción generada automáticamente">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2247900</xdr:colOff>
      <xdr:row>10</xdr:row>
      <xdr:rowOff>104775</xdr:rowOff>
    </xdr:from>
    <xdr:ext cx="276225" cy="295275"/>
    <xdr:pic>
      <xdr:nvPicPr>
        <xdr:cNvPr id="4" name="image6.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2371725</xdr:colOff>
      <xdr:row>15</xdr:row>
      <xdr:rowOff>76200</xdr:rowOff>
    </xdr:from>
    <xdr:ext cx="476250" cy="200025"/>
    <xdr:pic>
      <xdr:nvPicPr>
        <xdr:cNvPr id="5" name="image4.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9525</xdr:colOff>
      <xdr:row>1</xdr:row>
      <xdr:rowOff>161925</xdr:rowOff>
    </xdr:from>
    <xdr:ext cx="1114425" cy="476250"/>
    <xdr:pic>
      <xdr:nvPicPr>
        <xdr:cNvPr id="2" name="image1.png" descr="Imagen que contiene Logotipo&#10;&#10;Descripción generada automáticament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1</xdr:row>
      <xdr:rowOff>190500</xdr:rowOff>
    </xdr:from>
    <xdr:ext cx="1104900" cy="476250"/>
    <xdr:pic>
      <xdr:nvPicPr>
        <xdr:cNvPr id="3" name="image1.png" descr="Imagen que contiene Logotipo&#10;&#10;Descripción generada automáticamente">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609600</xdr:colOff>
      <xdr:row>20</xdr:row>
      <xdr:rowOff>133350</xdr:rowOff>
    </xdr:from>
    <xdr:ext cx="276225" cy="323850"/>
    <xdr:pic>
      <xdr:nvPicPr>
        <xdr:cNvPr id="4" name="image5.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1695450</xdr:colOff>
      <xdr:row>8</xdr:row>
      <xdr:rowOff>76200</xdr:rowOff>
    </xdr:from>
    <xdr:ext cx="1247775" cy="352425"/>
    <xdr:pic>
      <xdr:nvPicPr>
        <xdr:cNvPr id="5" name="image7.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581025</xdr:colOff>
      <xdr:row>25</xdr:row>
      <xdr:rowOff>114300</xdr:rowOff>
    </xdr:from>
    <xdr:ext cx="476250" cy="219075"/>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9525</xdr:colOff>
      <xdr:row>1</xdr:row>
      <xdr:rowOff>161925</xdr:rowOff>
    </xdr:from>
    <xdr:ext cx="1114425" cy="457200"/>
    <xdr:pic>
      <xdr:nvPicPr>
        <xdr:cNvPr id="2" name="image1.png" descr="Imagen que contiene Logotipo&#10;&#10;Descripción generada automáticament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1</xdr:row>
      <xdr:rowOff>190500</xdr:rowOff>
    </xdr:from>
    <xdr:ext cx="1104900" cy="457200"/>
    <xdr:pic>
      <xdr:nvPicPr>
        <xdr:cNvPr id="3" name="image1.png" descr="Imagen que contiene Logotipo&#10;&#10;Descripción generada automáticamente">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609600</xdr:colOff>
      <xdr:row>20</xdr:row>
      <xdr:rowOff>133350</xdr:rowOff>
    </xdr:from>
    <xdr:ext cx="276225" cy="285750"/>
    <xdr:pic>
      <xdr:nvPicPr>
        <xdr:cNvPr id="4" name="image5.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1695450</xdr:colOff>
      <xdr:row>8</xdr:row>
      <xdr:rowOff>76200</xdr:rowOff>
    </xdr:from>
    <xdr:ext cx="1247775" cy="352425"/>
    <xdr:pic>
      <xdr:nvPicPr>
        <xdr:cNvPr id="5" name="image7.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581025</xdr:colOff>
      <xdr:row>25</xdr:row>
      <xdr:rowOff>114300</xdr:rowOff>
    </xdr:from>
    <xdr:ext cx="476250" cy="200025"/>
    <xdr:pic>
      <xdr:nvPicPr>
        <xdr:cNvPr id="6" name="image8.png">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Z1000"/>
  <sheetViews>
    <sheetView showGridLines="0" tabSelected="1" workbookViewId="0">
      <selection sqref="A1:XFD1048576"/>
    </sheetView>
  </sheetViews>
  <sheetFormatPr baseColWidth="10" defaultColWidth="14.44140625" defaultRowHeight="15" customHeight="1"/>
  <cols>
    <col min="1" max="1" width="1.5546875" customWidth="1"/>
    <col min="2" max="2" width="9" customWidth="1"/>
    <col min="3" max="3" width="14.44140625" customWidth="1"/>
    <col min="4" max="5" width="12.109375" customWidth="1"/>
    <col min="6" max="6" width="17.109375" customWidth="1"/>
    <col min="7" max="7" width="23.44140625" customWidth="1"/>
    <col min="8" max="8" width="20.44140625" customWidth="1"/>
    <col min="9" max="26" width="10.6640625" customWidth="1"/>
  </cols>
  <sheetData>
    <row r="1" spans="1:26" ht="6.75" customHeight="1">
      <c r="A1" s="1"/>
      <c r="B1" s="1"/>
      <c r="C1" s="1"/>
      <c r="D1" s="1"/>
      <c r="E1" s="1"/>
      <c r="F1" s="1"/>
      <c r="G1" s="1"/>
      <c r="H1" s="2"/>
      <c r="I1" s="1"/>
      <c r="J1" s="1"/>
      <c r="K1" s="1"/>
      <c r="L1" s="1"/>
      <c r="M1" s="1"/>
      <c r="N1" s="1"/>
      <c r="O1" s="1"/>
      <c r="P1" s="1"/>
      <c r="Q1" s="1"/>
      <c r="R1" s="1"/>
      <c r="S1" s="1"/>
      <c r="T1" s="1"/>
      <c r="U1" s="1"/>
      <c r="V1" s="1"/>
      <c r="W1" s="1"/>
      <c r="X1" s="1"/>
      <c r="Y1" s="1"/>
      <c r="Z1" s="1"/>
    </row>
    <row r="2" spans="1:26" ht="14.4">
      <c r="A2" s="1"/>
      <c r="B2" s="3"/>
      <c r="C2" s="4"/>
      <c r="D2" s="39" t="s">
        <v>0</v>
      </c>
      <c r="E2" s="36"/>
      <c r="F2" s="36"/>
      <c r="G2" s="37"/>
      <c r="H2" s="5"/>
      <c r="I2" s="1"/>
      <c r="J2" s="1"/>
      <c r="K2" s="1"/>
      <c r="L2" s="1"/>
      <c r="M2" s="1"/>
      <c r="N2" s="1"/>
      <c r="O2" s="1"/>
      <c r="P2" s="1"/>
      <c r="Q2" s="1"/>
      <c r="R2" s="1"/>
      <c r="S2" s="1"/>
      <c r="T2" s="1"/>
      <c r="U2" s="1"/>
      <c r="V2" s="1"/>
      <c r="W2" s="1"/>
      <c r="X2" s="1"/>
      <c r="Y2" s="1"/>
      <c r="Z2" s="1"/>
    </row>
    <row r="3" spans="1:26" ht="35.25" customHeight="1">
      <c r="A3" s="1"/>
      <c r="B3" s="6"/>
      <c r="C3" s="2"/>
      <c r="D3" s="40" t="s">
        <v>1</v>
      </c>
      <c r="E3" s="36"/>
      <c r="F3" s="36"/>
      <c r="G3" s="37"/>
      <c r="H3" s="7"/>
      <c r="I3" s="1"/>
      <c r="J3" s="1"/>
      <c r="K3" s="1"/>
      <c r="L3" s="1"/>
      <c r="M3" s="1"/>
      <c r="N3" s="1"/>
      <c r="O3" s="1"/>
      <c r="P3" s="1"/>
      <c r="Q3" s="1"/>
      <c r="R3" s="1"/>
      <c r="S3" s="1"/>
      <c r="T3" s="1"/>
      <c r="U3" s="1"/>
      <c r="V3" s="1"/>
      <c r="W3" s="1"/>
      <c r="X3" s="1"/>
      <c r="Y3" s="1"/>
      <c r="Z3" s="1"/>
    </row>
    <row r="4" spans="1:26" ht="14.4">
      <c r="A4" s="1"/>
      <c r="B4" s="8"/>
      <c r="C4" s="9"/>
      <c r="D4" s="39" t="s">
        <v>2</v>
      </c>
      <c r="E4" s="36"/>
      <c r="F4" s="36"/>
      <c r="G4" s="37"/>
      <c r="H4" s="10"/>
      <c r="I4" s="1"/>
      <c r="J4" s="1"/>
      <c r="K4" s="1"/>
      <c r="L4" s="1"/>
      <c r="M4" s="1"/>
      <c r="N4" s="1"/>
      <c r="O4" s="1"/>
      <c r="P4" s="1"/>
      <c r="Q4" s="1"/>
      <c r="R4" s="1"/>
      <c r="S4" s="1"/>
      <c r="T4" s="1"/>
      <c r="U4" s="1"/>
      <c r="V4" s="1"/>
      <c r="W4" s="1"/>
      <c r="X4" s="1"/>
      <c r="Y4" s="1"/>
      <c r="Z4" s="1"/>
    </row>
    <row r="5" spans="1:26" ht="8.25" customHeight="1">
      <c r="A5" s="1"/>
      <c r="B5" s="2"/>
      <c r="C5" s="2"/>
      <c r="D5" s="2"/>
      <c r="E5" s="2"/>
      <c r="F5" s="2"/>
      <c r="G5" s="2"/>
      <c r="H5" s="2"/>
      <c r="I5" s="1"/>
      <c r="J5" s="1"/>
      <c r="K5" s="1"/>
      <c r="L5" s="1"/>
      <c r="M5" s="1"/>
      <c r="N5" s="1"/>
      <c r="O5" s="1"/>
      <c r="P5" s="1"/>
      <c r="Q5" s="1"/>
      <c r="R5" s="1"/>
      <c r="S5" s="1"/>
      <c r="T5" s="1"/>
      <c r="U5" s="1"/>
      <c r="V5" s="1"/>
      <c r="W5" s="1"/>
      <c r="X5" s="1"/>
      <c r="Y5" s="1"/>
      <c r="Z5" s="1"/>
    </row>
    <row r="6" spans="1:26" ht="30.75" customHeight="1">
      <c r="A6" s="1"/>
      <c r="B6" s="41" t="s">
        <v>3</v>
      </c>
      <c r="C6" s="37"/>
      <c r="D6" s="42" t="s">
        <v>4</v>
      </c>
      <c r="E6" s="36"/>
      <c r="F6" s="36"/>
      <c r="G6" s="36"/>
      <c r="H6" s="37"/>
      <c r="I6" s="1"/>
      <c r="J6" s="1"/>
      <c r="K6" s="1"/>
      <c r="L6" s="1"/>
      <c r="M6" s="1"/>
      <c r="N6" s="1"/>
      <c r="O6" s="1"/>
      <c r="P6" s="1"/>
      <c r="Q6" s="1"/>
      <c r="R6" s="1"/>
      <c r="S6" s="1"/>
      <c r="T6" s="1"/>
      <c r="U6" s="1"/>
      <c r="V6" s="1"/>
      <c r="W6" s="1"/>
      <c r="X6" s="1"/>
      <c r="Y6" s="1"/>
      <c r="Z6" s="1"/>
    </row>
    <row r="7" spans="1:26" ht="14.4">
      <c r="A7" s="1"/>
      <c r="B7" s="1"/>
      <c r="C7" s="1"/>
      <c r="D7" s="1"/>
      <c r="E7" s="1"/>
      <c r="F7" s="1"/>
      <c r="G7" s="1"/>
      <c r="H7" s="1"/>
      <c r="I7" s="1"/>
      <c r="J7" s="1"/>
      <c r="K7" s="1"/>
      <c r="L7" s="1"/>
      <c r="M7" s="1"/>
      <c r="N7" s="1"/>
      <c r="O7" s="1"/>
      <c r="P7" s="1"/>
      <c r="Q7" s="1"/>
      <c r="R7" s="1"/>
      <c r="S7" s="1"/>
      <c r="T7" s="1"/>
      <c r="U7" s="1"/>
      <c r="V7" s="1"/>
      <c r="W7" s="1"/>
      <c r="X7" s="1"/>
      <c r="Y7" s="1"/>
      <c r="Z7" s="1"/>
    </row>
    <row r="8" spans="1:26" ht="14.4">
      <c r="A8" s="1"/>
      <c r="B8" s="41" t="s">
        <v>5</v>
      </c>
      <c r="C8" s="37"/>
      <c r="D8" s="43">
        <v>3400000</v>
      </c>
      <c r="E8" s="37"/>
      <c r="F8" s="1"/>
      <c r="G8" s="1"/>
      <c r="H8" s="1"/>
      <c r="I8" s="1"/>
      <c r="J8" s="1"/>
      <c r="K8" s="1"/>
      <c r="L8" s="1"/>
      <c r="M8" s="1"/>
      <c r="N8" s="1"/>
      <c r="O8" s="1"/>
      <c r="P8" s="1"/>
      <c r="Q8" s="1"/>
      <c r="R8" s="1"/>
      <c r="S8" s="1"/>
      <c r="T8" s="1"/>
      <c r="U8" s="1"/>
      <c r="V8" s="1"/>
      <c r="W8" s="1"/>
      <c r="X8" s="1"/>
      <c r="Y8" s="1"/>
      <c r="Z8" s="1"/>
    </row>
    <row r="9" spans="1:26" ht="14.4">
      <c r="A9" s="1"/>
      <c r="B9" s="1"/>
      <c r="C9" s="1"/>
      <c r="D9" s="1"/>
      <c r="E9" s="1"/>
      <c r="F9" s="1"/>
      <c r="G9" s="1"/>
      <c r="H9" s="1"/>
      <c r="I9" s="1"/>
      <c r="J9" s="1"/>
      <c r="K9" s="1"/>
      <c r="L9" s="1"/>
      <c r="M9" s="1"/>
      <c r="N9" s="1"/>
      <c r="O9" s="1"/>
      <c r="P9" s="1"/>
      <c r="Q9" s="1"/>
      <c r="R9" s="1"/>
      <c r="S9" s="1"/>
      <c r="T9" s="1"/>
      <c r="U9" s="1"/>
      <c r="V9" s="1"/>
      <c r="W9" s="1"/>
      <c r="X9" s="1"/>
      <c r="Y9" s="1"/>
      <c r="Z9" s="1"/>
    </row>
    <row r="10" spans="1:26" ht="24.75" customHeight="1">
      <c r="A10" s="11"/>
      <c r="B10" s="12" t="s">
        <v>6</v>
      </c>
      <c r="C10" s="35" t="s">
        <v>7</v>
      </c>
      <c r="D10" s="36"/>
      <c r="E10" s="37"/>
      <c r="F10" s="12" t="s">
        <v>8</v>
      </c>
      <c r="G10" s="12" t="s">
        <v>9</v>
      </c>
      <c r="H10" s="12" t="s">
        <v>10</v>
      </c>
      <c r="I10" s="11"/>
      <c r="J10" s="11"/>
      <c r="K10" s="11"/>
      <c r="L10" s="11"/>
      <c r="M10" s="11"/>
      <c r="N10" s="11"/>
      <c r="O10" s="11"/>
      <c r="P10" s="11"/>
      <c r="Q10" s="11"/>
      <c r="R10" s="11"/>
      <c r="S10" s="11"/>
      <c r="T10" s="11"/>
      <c r="U10" s="11"/>
      <c r="V10" s="11"/>
      <c r="W10" s="11"/>
      <c r="X10" s="11"/>
      <c r="Y10" s="11"/>
      <c r="Z10" s="11"/>
    </row>
    <row r="11" spans="1:26" ht="14.4">
      <c r="A11" s="1"/>
      <c r="B11" s="13" t="s">
        <v>11</v>
      </c>
      <c r="C11" s="38" t="s">
        <v>12</v>
      </c>
      <c r="D11" s="36"/>
      <c r="E11" s="37"/>
      <c r="F11" s="14">
        <v>3400000</v>
      </c>
      <c r="G11" s="14">
        <v>3400000</v>
      </c>
      <c r="H11" s="15" t="str">
        <f>+'Cumplimiento Invitación'!D23</f>
        <v>CUMPLE</v>
      </c>
      <c r="I11" s="1"/>
      <c r="J11" s="1"/>
      <c r="K11" s="1"/>
      <c r="L11" s="1"/>
      <c r="M11" s="1"/>
      <c r="N11" s="1"/>
      <c r="O11" s="1"/>
      <c r="P11" s="1"/>
      <c r="Q11" s="1"/>
      <c r="R11" s="1"/>
      <c r="S11" s="1"/>
      <c r="T11" s="1"/>
      <c r="U11" s="1"/>
      <c r="V11" s="1"/>
      <c r="W11" s="1"/>
      <c r="X11" s="1"/>
      <c r="Y11" s="1"/>
      <c r="Z11" s="1"/>
    </row>
    <row r="12" spans="1:26" ht="14.4">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4">
      <c r="A13" s="1"/>
      <c r="B13" s="1"/>
      <c r="C13" s="1" t="s">
        <v>13</v>
      </c>
      <c r="D13" s="1"/>
      <c r="E13" s="1"/>
      <c r="F13" s="1"/>
      <c r="G13" s="1"/>
      <c r="H13" s="1"/>
      <c r="I13" s="1"/>
      <c r="J13" s="1"/>
      <c r="K13" s="1"/>
      <c r="L13" s="1"/>
      <c r="M13" s="1"/>
      <c r="N13" s="1"/>
      <c r="O13" s="1"/>
      <c r="P13" s="1"/>
      <c r="Q13" s="1"/>
      <c r="R13" s="1"/>
      <c r="S13" s="1"/>
      <c r="T13" s="1"/>
      <c r="U13" s="1"/>
      <c r="V13" s="1"/>
      <c r="W13" s="1"/>
      <c r="X13" s="1"/>
      <c r="Y13" s="1"/>
      <c r="Z13" s="1"/>
    </row>
    <row r="14" spans="1:26" ht="14.4">
      <c r="A14" s="1"/>
      <c r="B14" s="1"/>
      <c r="C14" s="1" t="s">
        <v>14</v>
      </c>
      <c r="D14" s="1"/>
      <c r="E14" s="1" t="s">
        <v>15</v>
      </c>
      <c r="F14" s="1"/>
      <c r="G14" s="1"/>
      <c r="H14" s="1"/>
      <c r="I14" s="1"/>
      <c r="J14" s="1"/>
      <c r="K14" s="1"/>
      <c r="L14" s="1"/>
      <c r="M14" s="1"/>
      <c r="N14" s="1"/>
      <c r="O14" s="1"/>
      <c r="P14" s="1"/>
      <c r="Q14" s="1"/>
      <c r="R14" s="1"/>
      <c r="S14" s="1"/>
      <c r="T14" s="1"/>
      <c r="U14" s="1"/>
      <c r="V14" s="1"/>
      <c r="W14" s="1"/>
      <c r="X14" s="1"/>
      <c r="Y14" s="1"/>
      <c r="Z14" s="1"/>
    </row>
    <row r="15" spans="1:26" ht="9" customHeight="1">
      <c r="A15" s="1"/>
      <c r="B15" s="1"/>
      <c r="C15" s="1" t="s">
        <v>16</v>
      </c>
      <c r="D15" s="1"/>
      <c r="E15" s="1" t="s">
        <v>17</v>
      </c>
      <c r="F15" s="1"/>
      <c r="G15" s="1"/>
      <c r="H15" s="1"/>
      <c r="I15" s="1"/>
      <c r="J15" s="1"/>
      <c r="K15" s="1"/>
      <c r="L15" s="1"/>
      <c r="M15" s="1"/>
      <c r="N15" s="1"/>
      <c r="O15" s="1"/>
      <c r="P15" s="1"/>
      <c r="Q15" s="1"/>
      <c r="R15" s="1"/>
      <c r="S15" s="1"/>
      <c r="T15" s="1"/>
      <c r="U15" s="1"/>
      <c r="V15" s="1"/>
      <c r="W15" s="1"/>
      <c r="X15" s="1"/>
      <c r="Y15" s="1"/>
      <c r="Z15" s="1"/>
    </row>
    <row r="16" spans="1:26" ht="14.4">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4">
      <c r="A17" s="1"/>
      <c r="B17" s="1"/>
      <c r="C17" s="1" t="s">
        <v>18</v>
      </c>
      <c r="D17" s="1"/>
      <c r="E17" s="1"/>
      <c r="F17" s="1"/>
      <c r="G17" s="1"/>
      <c r="H17" s="1"/>
      <c r="I17" s="1"/>
      <c r="J17" s="1"/>
      <c r="K17" s="1"/>
      <c r="L17" s="1"/>
      <c r="M17" s="1"/>
      <c r="N17" s="1"/>
      <c r="O17" s="1"/>
      <c r="P17" s="1"/>
      <c r="Q17" s="1"/>
      <c r="R17" s="1"/>
      <c r="S17" s="1"/>
      <c r="T17" s="1"/>
      <c r="U17" s="1"/>
      <c r="V17" s="1"/>
      <c r="W17" s="1"/>
      <c r="X17" s="1"/>
      <c r="Y17" s="1"/>
      <c r="Z17" s="1"/>
    </row>
    <row r="18" spans="1:26" ht="14.4">
      <c r="A18" s="1"/>
      <c r="B18" s="1"/>
      <c r="C18" s="1" t="s">
        <v>14</v>
      </c>
      <c r="D18" s="1"/>
      <c r="E18" s="1" t="s">
        <v>19</v>
      </c>
      <c r="F18" s="1"/>
      <c r="G18" s="1"/>
      <c r="H18" s="1"/>
      <c r="I18" s="1"/>
      <c r="J18" s="1"/>
      <c r="K18" s="1"/>
      <c r="L18" s="1"/>
      <c r="M18" s="1"/>
      <c r="N18" s="1"/>
      <c r="O18" s="1"/>
      <c r="P18" s="1"/>
      <c r="Q18" s="1"/>
      <c r="R18" s="1"/>
      <c r="S18" s="1"/>
      <c r="T18" s="1"/>
      <c r="U18" s="1"/>
      <c r="V18" s="1"/>
      <c r="W18" s="1"/>
      <c r="X18" s="1"/>
      <c r="Y18" s="1"/>
      <c r="Z18" s="1"/>
    </row>
    <row r="19" spans="1:26" ht="14.4">
      <c r="A19" s="1"/>
      <c r="B19" s="1"/>
      <c r="C19" s="1" t="s">
        <v>16</v>
      </c>
      <c r="D19" s="1"/>
      <c r="E19" s="1" t="s">
        <v>17</v>
      </c>
      <c r="F19" s="1"/>
      <c r="G19" s="1"/>
      <c r="H19" s="1"/>
      <c r="I19" s="1"/>
      <c r="J19" s="1"/>
      <c r="K19" s="1"/>
      <c r="L19" s="1"/>
      <c r="M19" s="1"/>
      <c r="N19" s="1"/>
      <c r="O19" s="1"/>
      <c r="P19" s="1"/>
      <c r="Q19" s="1"/>
      <c r="R19" s="1"/>
      <c r="S19" s="1"/>
      <c r="T19" s="1"/>
      <c r="U19" s="1"/>
      <c r="V19" s="1"/>
      <c r="W19" s="1"/>
      <c r="X19" s="1"/>
      <c r="Y19" s="1"/>
      <c r="Z19" s="1"/>
    </row>
    <row r="20" spans="1:26" ht="14.4">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lyGWaZpvUNU38GmKK1M0JSvi26tM18qB7X3U6yNfVb5Qd9nMfcX+3Q4nzloL31zw3AJSTBo5CdiKK0yyFEY9rg==" saltValue="5AF4Q7p13cNlrHhbmuXkSg==" spinCount="100000" sheet="1" objects="1" scenarios="1"/>
  <mergeCells count="9">
    <mergeCell ref="C10:E10"/>
    <mergeCell ref="C11:E11"/>
    <mergeCell ref="D2:G2"/>
    <mergeCell ref="D3:G3"/>
    <mergeCell ref="D4:G4"/>
    <mergeCell ref="B6:C6"/>
    <mergeCell ref="D6:H6"/>
    <mergeCell ref="B8:C8"/>
    <mergeCell ref="D8:E8"/>
  </mergeCells>
  <pageMargins left="0.7" right="0.7" top="0.75" bottom="0.75" header="0" footer="0"/>
  <pageSetup scale="6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1000"/>
  <sheetViews>
    <sheetView showGridLines="0" workbookViewId="0">
      <selection sqref="A1:XFD1048576"/>
    </sheetView>
  </sheetViews>
  <sheetFormatPr baseColWidth="10" defaultColWidth="14.44140625" defaultRowHeight="15" customHeight="1"/>
  <cols>
    <col min="1" max="1" width="2" customWidth="1"/>
    <col min="2" max="2" width="27.88671875" customWidth="1"/>
    <col min="3" max="3" width="72.6640625" customWidth="1"/>
    <col min="4" max="4" width="30.33203125" customWidth="1"/>
    <col min="5" max="5" width="28.44140625" customWidth="1"/>
    <col min="6" max="6" width="1.6640625" customWidth="1"/>
    <col min="7" max="26" width="10.6640625" customWidth="1"/>
  </cols>
  <sheetData>
    <row r="1" spans="1:26" ht="6.75" customHeight="1">
      <c r="A1" s="1"/>
      <c r="B1" s="1"/>
      <c r="C1" s="1"/>
      <c r="D1" s="1"/>
      <c r="E1" s="1"/>
      <c r="F1" s="1"/>
      <c r="G1" s="1"/>
      <c r="H1" s="1"/>
      <c r="I1" s="1"/>
      <c r="J1" s="1"/>
      <c r="K1" s="1"/>
      <c r="L1" s="1"/>
      <c r="M1" s="1"/>
      <c r="N1" s="1"/>
      <c r="O1" s="1"/>
      <c r="P1" s="1"/>
      <c r="Q1" s="1"/>
      <c r="R1" s="1"/>
      <c r="S1" s="1"/>
      <c r="T1" s="1"/>
      <c r="U1" s="1"/>
      <c r="V1" s="1"/>
      <c r="W1" s="1"/>
      <c r="X1" s="1"/>
      <c r="Y1" s="1"/>
      <c r="Z1" s="1"/>
    </row>
    <row r="2" spans="1:26" ht="14.4">
      <c r="A2" s="1"/>
      <c r="B2" s="3"/>
      <c r="C2" s="39" t="s">
        <v>0</v>
      </c>
      <c r="D2" s="37"/>
      <c r="E2" s="16"/>
      <c r="F2" s="1"/>
      <c r="G2" s="1"/>
      <c r="H2" s="1"/>
      <c r="I2" s="1"/>
      <c r="J2" s="1"/>
      <c r="K2" s="1"/>
      <c r="L2" s="1"/>
      <c r="M2" s="1"/>
      <c r="N2" s="1"/>
      <c r="O2" s="1"/>
      <c r="P2" s="1"/>
      <c r="Q2" s="1"/>
      <c r="R2" s="1"/>
      <c r="S2" s="1"/>
      <c r="T2" s="1"/>
      <c r="U2" s="1"/>
      <c r="V2" s="1"/>
      <c r="W2" s="1"/>
      <c r="X2" s="1"/>
      <c r="Y2" s="1"/>
      <c r="Z2" s="1"/>
    </row>
    <row r="3" spans="1:26" ht="35.25" customHeight="1">
      <c r="A3" s="1"/>
      <c r="B3" s="6"/>
      <c r="C3" s="40" t="str">
        <f>+'Ofertas Recibidas'!D3</f>
        <v>Instituto Colombiano de Antropología e Historia
Proceso de Mínima Cuantía No. MC-ICANH-019-2026</v>
      </c>
      <c r="D3" s="37"/>
      <c r="E3" s="17"/>
      <c r="F3" s="1"/>
      <c r="G3" s="1"/>
      <c r="H3" s="1"/>
      <c r="I3" s="1"/>
      <c r="J3" s="1"/>
      <c r="K3" s="1"/>
      <c r="L3" s="1"/>
      <c r="M3" s="1"/>
      <c r="N3" s="1"/>
      <c r="O3" s="1"/>
      <c r="P3" s="1"/>
      <c r="Q3" s="1"/>
      <c r="R3" s="1"/>
      <c r="S3" s="1"/>
      <c r="T3" s="1"/>
      <c r="U3" s="1"/>
      <c r="V3" s="1"/>
      <c r="W3" s="1"/>
      <c r="X3" s="1"/>
      <c r="Y3" s="1"/>
      <c r="Z3" s="1"/>
    </row>
    <row r="4" spans="1:26" ht="14.4">
      <c r="A4" s="1"/>
      <c r="B4" s="8"/>
      <c r="C4" s="39" t="s">
        <v>20</v>
      </c>
      <c r="D4" s="37"/>
      <c r="E4" s="18"/>
      <c r="F4" s="1"/>
      <c r="G4" s="1"/>
      <c r="H4" s="1"/>
      <c r="I4" s="1"/>
      <c r="J4" s="1"/>
      <c r="K4" s="1"/>
      <c r="L4" s="1"/>
      <c r="M4" s="1"/>
      <c r="N4" s="1"/>
      <c r="O4" s="1"/>
      <c r="P4" s="1"/>
      <c r="Q4" s="1"/>
      <c r="R4" s="1"/>
      <c r="S4" s="1"/>
      <c r="T4" s="1"/>
      <c r="U4" s="1"/>
      <c r="V4" s="1"/>
      <c r="W4" s="1"/>
      <c r="X4" s="1"/>
      <c r="Y4" s="1"/>
      <c r="Z4" s="1"/>
    </row>
    <row r="5" spans="1:26" ht="7.5" customHeight="1">
      <c r="A5" s="1"/>
      <c r="B5" s="2"/>
      <c r="C5" s="2"/>
      <c r="D5" s="2"/>
      <c r="E5" s="2"/>
      <c r="F5" s="1"/>
      <c r="G5" s="1"/>
      <c r="H5" s="1"/>
      <c r="I5" s="1"/>
      <c r="J5" s="1"/>
      <c r="K5" s="1"/>
      <c r="L5" s="1"/>
      <c r="M5" s="1"/>
      <c r="N5" s="1"/>
      <c r="O5" s="1"/>
      <c r="P5" s="1"/>
      <c r="Q5" s="1"/>
      <c r="R5" s="1"/>
      <c r="S5" s="1"/>
      <c r="T5" s="1"/>
      <c r="U5" s="1"/>
      <c r="V5" s="1"/>
      <c r="W5" s="1"/>
      <c r="X5" s="1"/>
      <c r="Y5" s="1"/>
      <c r="Z5" s="1"/>
    </row>
    <row r="6" spans="1:26" ht="35.25" customHeight="1">
      <c r="A6" s="1"/>
      <c r="B6" s="19" t="s">
        <v>3</v>
      </c>
      <c r="C6" s="44" t="str">
        <f>+'Ofertas Recibidas'!D6</f>
        <v>Suministro a monto agotable de combustible para el parque automotor de propiedad del ICANH que actualmente opera en el municipio de San José del Guaviare - Guaviare.</v>
      </c>
      <c r="D6" s="36"/>
      <c r="E6" s="37"/>
      <c r="F6" s="1"/>
      <c r="G6" s="1"/>
      <c r="H6" s="1"/>
      <c r="I6" s="1"/>
      <c r="J6" s="1"/>
      <c r="K6" s="1"/>
      <c r="L6" s="1"/>
      <c r="M6" s="1"/>
      <c r="N6" s="1"/>
      <c r="O6" s="1"/>
      <c r="P6" s="1"/>
      <c r="Q6" s="1"/>
      <c r="R6" s="1"/>
      <c r="S6" s="1"/>
      <c r="T6" s="1"/>
      <c r="U6" s="1"/>
      <c r="V6" s="1"/>
      <c r="W6" s="1"/>
      <c r="X6" s="1"/>
      <c r="Y6" s="1"/>
      <c r="Z6" s="1"/>
    </row>
    <row r="7" spans="1:26" ht="7.5" customHeight="1">
      <c r="A7" s="1"/>
      <c r="B7" s="1"/>
      <c r="C7" s="1"/>
      <c r="D7" s="1"/>
      <c r="E7" s="1"/>
      <c r="F7" s="1"/>
      <c r="G7" s="1"/>
      <c r="H7" s="1"/>
      <c r="I7" s="1"/>
      <c r="J7" s="1"/>
      <c r="K7" s="1"/>
      <c r="L7" s="1"/>
      <c r="M7" s="1"/>
      <c r="N7" s="1"/>
      <c r="O7" s="1"/>
      <c r="P7" s="1"/>
      <c r="Q7" s="1"/>
      <c r="R7" s="1"/>
      <c r="S7" s="1"/>
      <c r="T7" s="1"/>
      <c r="U7" s="1"/>
      <c r="V7" s="1"/>
      <c r="W7" s="1"/>
      <c r="X7" s="1"/>
      <c r="Y7" s="1"/>
      <c r="Z7" s="1"/>
    </row>
    <row r="8" spans="1:26" ht="45" customHeight="1">
      <c r="B8" s="45" t="s">
        <v>21</v>
      </c>
      <c r="C8" s="37"/>
      <c r="D8" s="12" t="str">
        <f>+'Ofertas Recibidas'!C11</f>
        <v>WALTER LESMES RODRIGUEZ</v>
      </c>
      <c r="E8" s="20"/>
    </row>
    <row r="9" spans="1:26" ht="46.5" customHeight="1">
      <c r="B9" s="46" t="s">
        <v>22</v>
      </c>
      <c r="C9" s="37"/>
      <c r="D9" s="13" t="s">
        <v>23</v>
      </c>
      <c r="E9" s="21"/>
    </row>
    <row r="10" spans="1:26" ht="41.25" customHeight="1">
      <c r="B10" s="46" t="s">
        <v>24</v>
      </c>
      <c r="C10" s="37"/>
      <c r="D10" s="13" t="s">
        <v>23</v>
      </c>
      <c r="E10" s="21"/>
    </row>
    <row r="11" spans="1:26" ht="58.5" customHeight="1">
      <c r="B11" s="46" t="s">
        <v>25</v>
      </c>
      <c r="C11" s="37"/>
      <c r="D11" s="13" t="s">
        <v>23</v>
      </c>
      <c r="E11" s="21"/>
    </row>
    <row r="12" spans="1:26" ht="23.25" customHeight="1">
      <c r="B12" s="46" t="s">
        <v>26</v>
      </c>
      <c r="C12" s="37"/>
      <c r="D12" s="13" t="s">
        <v>23</v>
      </c>
      <c r="E12" s="21"/>
    </row>
    <row r="13" spans="1:26" ht="39" customHeight="1">
      <c r="B13" s="46" t="s">
        <v>27</v>
      </c>
      <c r="C13" s="37"/>
      <c r="D13" s="13" t="s">
        <v>23</v>
      </c>
      <c r="E13" s="21"/>
    </row>
    <row r="14" spans="1:26" ht="26.25" customHeight="1">
      <c r="B14" s="46" t="s">
        <v>28</v>
      </c>
      <c r="C14" s="37"/>
      <c r="D14" s="13" t="s">
        <v>23</v>
      </c>
      <c r="E14" s="21"/>
    </row>
    <row r="15" spans="1:26" ht="39" customHeight="1">
      <c r="B15" s="46" t="s">
        <v>29</v>
      </c>
      <c r="C15" s="37"/>
      <c r="D15" s="13" t="s">
        <v>23</v>
      </c>
      <c r="E15" s="21"/>
    </row>
    <row r="16" spans="1:26" ht="50.25" customHeight="1">
      <c r="B16" s="46" t="s">
        <v>30</v>
      </c>
      <c r="C16" s="37"/>
      <c r="D16" s="13" t="s">
        <v>23</v>
      </c>
      <c r="E16" s="21"/>
    </row>
    <row r="17" spans="2:5" ht="57.75" customHeight="1">
      <c r="B17" s="46" t="s">
        <v>31</v>
      </c>
      <c r="C17" s="37"/>
      <c r="D17" s="13" t="s">
        <v>23</v>
      </c>
      <c r="E17" s="21"/>
    </row>
    <row r="18" spans="2:5" ht="39.75" customHeight="1">
      <c r="B18" s="46" t="s">
        <v>32</v>
      </c>
      <c r="C18" s="37"/>
      <c r="D18" s="13" t="s">
        <v>23</v>
      </c>
      <c r="E18" s="21"/>
    </row>
    <row r="19" spans="2:5" ht="39.75" customHeight="1">
      <c r="B19" s="46" t="s">
        <v>33</v>
      </c>
      <c r="C19" s="37"/>
      <c r="D19" s="13" t="s">
        <v>23</v>
      </c>
      <c r="E19" s="21"/>
    </row>
    <row r="20" spans="2:5" ht="53.25" customHeight="1">
      <c r="B20" s="46" t="s">
        <v>34</v>
      </c>
      <c r="C20" s="37"/>
      <c r="D20" s="13" t="s">
        <v>23</v>
      </c>
      <c r="E20" s="21"/>
    </row>
    <row r="21" spans="2:5" ht="24.75" customHeight="1">
      <c r="B21" s="46" t="s">
        <v>35</v>
      </c>
      <c r="C21" s="37"/>
      <c r="D21" s="13" t="s">
        <v>23</v>
      </c>
      <c r="E21" s="21"/>
    </row>
    <row r="22" spans="2:5" ht="37.5" customHeight="1">
      <c r="B22" s="46" t="s">
        <v>36</v>
      </c>
      <c r="C22" s="37"/>
      <c r="D22" s="13" t="s">
        <v>23</v>
      </c>
      <c r="E22" s="21"/>
    </row>
    <row r="23" spans="2:5" ht="32.25" customHeight="1">
      <c r="B23" s="35" t="s">
        <v>37</v>
      </c>
      <c r="C23" s="37"/>
      <c r="D23" s="15" t="str">
        <f>IF(AND(D9="CUMPLE",D10="CUMPLE",D11="CUMPLE",D12="CUMPLE",D13="CUMPLE",D14="CUMPLE",D15="CUMPLE",D16="CUMPLE",D17="CUMPLE",D18="CUMPLE"),"CUMPLE","NO CUMPLE")</f>
        <v>CUMPLE</v>
      </c>
      <c r="E23" s="22"/>
    </row>
    <row r="24" spans="2:5" ht="15.75" customHeight="1"/>
    <row r="25" spans="2:5" ht="15.75" customHeight="1"/>
    <row r="26" spans="2:5" ht="15.75" customHeight="1">
      <c r="B26" s="35" t="s">
        <v>38</v>
      </c>
      <c r="C26" s="37"/>
      <c r="D26" s="12" t="s">
        <v>39</v>
      </c>
      <c r="E26" s="12" t="s">
        <v>40</v>
      </c>
    </row>
    <row r="27" spans="2:5" ht="19.5" customHeight="1">
      <c r="B27" s="46" t="str">
        <f>+D8</f>
        <v>WALTER LESMES RODRIGUEZ</v>
      </c>
      <c r="C27" s="37"/>
      <c r="D27" s="23">
        <f>+'Ofertas Recibidas'!F11</f>
        <v>3400000</v>
      </c>
      <c r="E27" s="23">
        <f>+'Ofertas Recibidas'!G11</f>
        <v>3400000</v>
      </c>
    </row>
    <row r="28" spans="2:5" ht="15.75" customHeight="1"/>
    <row r="29" spans="2:5" ht="15.75" customHeight="1"/>
    <row r="30" spans="2:5" ht="15.75" customHeight="1">
      <c r="C30" s="24" t="str">
        <f>+'Ofertas Recibidas'!C13</f>
        <v>EVALUADOR TÉCNICO</v>
      </c>
    </row>
    <row r="31" spans="2:5" ht="15.75" customHeight="1">
      <c r="C31" s="24" t="str">
        <f>+'Ofertas Recibidas'!C14</f>
        <v xml:space="preserve">NOMBRE DEL PROFESIONAL </v>
      </c>
      <c r="D31" s="24" t="str">
        <f>+'Ofertas Recibidas'!E14</f>
        <v>LUCIANO ALFONSO PINILLA PEDRAZA</v>
      </c>
    </row>
    <row r="32" spans="2:5" ht="15.75" customHeight="1">
      <c r="C32" s="24" t="str">
        <f>+'Ofertas Recibidas'!C15</f>
        <v>CARGO</v>
      </c>
      <c r="D32" s="24" t="str">
        <f>+'Ofertas Recibidas'!E15</f>
        <v>CONTRATISTA</v>
      </c>
    </row>
    <row r="33" spans="3:4" ht="15.75" customHeight="1"/>
    <row r="34" spans="3:4" ht="15.75" customHeight="1">
      <c r="C34" s="24" t="str">
        <f>+'Ofertas Recibidas'!C17</f>
        <v>REVISOR</v>
      </c>
    </row>
    <row r="35" spans="3:4" ht="15.75" customHeight="1">
      <c r="C35" s="24" t="str">
        <f>+'Ofertas Recibidas'!C18</f>
        <v xml:space="preserve">NOMBRE DEL PROFESIONAL </v>
      </c>
      <c r="D35" s="24" t="str">
        <f>+'Ofertas Recibidas'!E18</f>
        <v>NELSON ARGUELLEZ ARGUELLEZ PALACIOS</v>
      </c>
    </row>
    <row r="36" spans="3:4" ht="15.75" customHeight="1">
      <c r="C36" s="24" t="str">
        <f>+'Ofertas Recibidas'!C19</f>
        <v>CARGO</v>
      </c>
      <c r="D36" s="24" t="str">
        <f>+'Ofertas Recibidas'!E19</f>
        <v>CONTRATISTA</v>
      </c>
    </row>
    <row r="37" spans="3:4" ht="15.75" customHeight="1"/>
    <row r="38" spans="3:4" ht="15.75" customHeight="1"/>
    <row r="39" spans="3:4" ht="15.75" customHeight="1"/>
    <row r="40" spans="3:4" ht="15.75" customHeight="1"/>
    <row r="41" spans="3:4" ht="15.75" customHeight="1"/>
    <row r="42" spans="3:4" ht="15.75" customHeight="1"/>
    <row r="43" spans="3:4" ht="15.75" customHeight="1"/>
    <row r="44" spans="3:4" ht="15.75" customHeight="1"/>
    <row r="45" spans="3:4" ht="15.75" customHeight="1"/>
    <row r="46" spans="3:4" ht="15.75" customHeight="1"/>
    <row r="47" spans="3:4" ht="15.75" customHeight="1"/>
    <row r="48" spans="3: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Aw4mzw6j7IoQMHHuXnIXyCRytfNFX6nJPzYMSBmlHnWnhCBquK7Zj4GG39Bol9tHGrLp1q3sbsHO2iegD9rbvg==" saltValue="v1RcC8NqKYHqzERAwGfOsQ==" spinCount="100000" sheet="1" objects="1" scenarios="1"/>
  <autoFilter ref="B26:D27" xr:uid="{00000000-0009-0000-0000-000001000000}">
    <sortState xmlns:xlrd2="http://schemas.microsoft.com/office/spreadsheetml/2017/richdata2" ref="B26:D27">
      <sortCondition ref="D26:D27"/>
    </sortState>
  </autoFilter>
  <mergeCells count="22">
    <mergeCell ref="B21:C21"/>
    <mergeCell ref="B22:C22"/>
    <mergeCell ref="B23:C23"/>
    <mergeCell ref="B26:C26"/>
    <mergeCell ref="B27:C27"/>
    <mergeCell ref="B9:C9"/>
    <mergeCell ref="B10:C10"/>
    <mergeCell ref="B18:C18"/>
    <mergeCell ref="B19:C19"/>
    <mergeCell ref="B20:C20"/>
    <mergeCell ref="B11:C11"/>
    <mergeCell ref="B12:C12"/>
    <mergeCell ref="B13:C13"/>
    <mergeCell ref="B14:C14"/>
    <mergeCell ref="B15:C15"/>
    <mergeCell ref="B16:C16"/>
    <mergeCell ref="B17:C17"/>
    <mergeCell ref="C2:D2"/>
    <mergeCell ref="C3:D3"/>
    <mergeCell ref="C4:D4"/>
    <mergeCell ref="C6:E6"/>
    <mergeCell ref="B8:C8"/>
  </mergeCells>
  <conditionalFormatting sqref="D23:E23">
    <cfRule type="cellIs" dxfId="1" priority="1" operator="equal">
      <formula>"CUMPLE"</formula>
    </cfRule>
  </conditionalFormatting>
  <conditionalFormatting sqref="D23:E23">
    <cfRule type="cellIs" dxfId="0" priority="2" operator="equal">
      <formula>"NO CUMPLE"</formula>
    </cfRule>
  </conditionalFormatting>
  <pageMargins left="0.7" right="0.7" top="0.75" bottom="0.75" header="0" footer="0"/>
  <pageSetup scale="55"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E2EFD9"/>
  </sheetPr>
  <dimension ref="A1:Z1000"/>
  <sheetViews>
    <sheetView showGridLines="0" workbookViewId="0">
      <selection activeCell="D20" sqref="D20"/>
    </sheetView>
  </sheetViews>
  <sheetFormatPr baseColWidth="10" defaultColWidth="14.44140625" defaultRowHeight="15" customHeight="1"/>
  <cols>
    <col min="1" max="1" width="1.109375" customWidth="1"/>
    <col min="2" max="2" width="20.5546875" customWidth="1"/>
    <col min="3" max="3" width="13.33203125" customWidth="1"/>
    <col min="4" max="4" width="67.88671875" customWidth="1"/>
    <col min="5" max="5" width="18.44140625" customWidth="1"/>
    <col min="6" max="6" width="1.44140625" customWidth="1"/>
    <col min="7" max="26" width="10.6640625" customWidth="1"/>
  </cols>
  <sheetData>
    <row r="1" spans="1:26" ht="6.75" customHeight="1">
      <c r="A1" s="1"/>
      <c r="B1" s="1"/>
      <c r="C1" s="1"/>
      <c r="D1" s="1"/>
      <c r="E1" s="1"/>
      <c r="F1" s="1"/>
      <c r="G1" s="1"/>
      <c r="H1" s="1"/>
      <c r="I1" s="1"/>
      <c r="J1" s="1"/>
      <c r="K1" s="1"/>
      <c r="L1" s="1"/>
      <c r="M1" s="1"/>
      <c r="N1" s="1"/>
      <c r="O1" s="1"/>
      <c r="P1" s="1"/>
      <c r="Q1" s="1"/>
      <c r="R1" s="1"/>
      <c r="S1" s="1"/>
      <c r="T1" s="1"/>
      <c r="U1" s="1"/>
      <c r="V1" s="1"/>
      <c r="W1" s="1"/>
      <c r="X1" s="1"/>
      <c r="Y1" s="1"/>
      <c r="Z1" s="1"/>
    </row>
    <row r="2" spans="1:26" ht="14.4">
      <c r="A2" s="1"/>
      <c r="B2" s="3"/>
      <c r="C2" s="39" t="s">
        <v>0</v>
      </c>
      <c r="D2" s="37"/>
      <c r="E2" s="16"/>
      <c r="F2" s="1"/>
      <c r="G2" s="1"/>
      <c r="H2" s="1"/>
      <c r="I2" s="1"/>
      <c r="J2" s="1"/>
      <c r="K2" s="1"/>
      <c r="L2" s="1"/>
      <c r="M2" s="1"/>
      <c r="N2" s="1"/>
      <c r="O2" s="1"/>
      <c r="P2" s="1"/>
      <c r="Q2" s="1"/>
      <c r="R2" s="1"/>
      <c r="S2" s="1"/>
      <c r="T2" s="1"/>
      <c r="U2" s="1"/>
      <c r="V2" s="1"/>
      <c r="W2" s="1"/>
      <c r="X2" s="1"/>
      <c r="Y2" s="1"/>
      <c r="Z2" s="1"/>
    </row>
    <row r="3" spans="1:26" ht="35.25" customHeight="1">
      <c r="A3" s="1"/>
      <c r="B3" s="6"/>
      <c r="C3" s="40" t="str">
        <f>+'Ofertas Recibidas'!D3</f>
        <v>Instituto Colombiano de Antropología e Historia
Proceso de Mínima Cuantía No. MC-ICANH-019-2026</v>
      </c>
      <c r="D3" s="37"/>
      <c r="E3" s="17"/>
      <c r="F3" s="1"/>
      <c r="G3" s="1"/>
      <c r="H3" s="1"/>
      <c r="I3" s="1"/>
      <c r="J3" s="1"/>
      <c r="K3" s="1"/>
      <c r="L3" s="1"/>
      <c r="M3" s="1"/>
      <c r="N3" s="1"/>
      <c r="O3" s="1"/>
      <c r="P3" s="1"/>
      <c r="Q3" s="1"/>
      <c r="R3" s="1"/>
      <c r="S3" s="1"/>
      <c r="T3" s="1"/>
      <c r="U3" s="1"/>
      <c r="V3" s="1"/>
      <c r="W3" s="1"/>
      <c r="X3" s="1"/>
      <c r="Y3" s="1"/>
      <c r="Z3" s="1"/>
    </row>
    <row r="4" spans="1:26" ht="14.4">
      <c r="A4" s="1"/>
      <c r="B4" s="8"/>
      <c r="C4" s="39" t="s">
        <v>41</v>
      </c>
      <c r="D4" s="37"/>
      <c r="E4" s="18"/>
      <c r="F4" s="1"/>
      <c r="G4" s="1"/>
      <c r="H4" s="1"/>
      <c r="I4" s="1"/>
      <c r="J4" s="1"/>
      <c r="K4" s="1"/>
      <c r="L4" s="1"/>
      <c r="M4" s="1"/>
      <c r="N4" s="1"/>
      <c r="O4" s="1"/>
      <c r="P4" s="1"/>
      <c r="Q4" s="1"/>
      <c r="R4" s="1"/>
      <c r="S4" s="1"/>
      <c r="T4" s="1"/>
      <c r="U4" s="1"/>
      <c r="V4" s="1"/>
      <c r="W4" s="1"/>
      <c r="X4" s="1"/>
      <c r="Y4" s="1"/>
      <c r="Z4" s="1"/>
    </row>
    <row r="5" spans="1:26" ht="14.4">
      <c r="A5" s="1"/>
      <c r="B5" s="2"/>
      <c r="C5" s="2"/>
      <c r="D5" s="2"/>
      <c r="E5" s="2"/>
      <c r="F5" s="1"/>
      <c r="G5" s="1"/>
      <c r="H5" s="1"/>
      <c r="I5" s="1"/>
      <c r="J5" s="1"/>
      <c r="K5" s="1"/>
      <c r="L5" s="1"/>
      <c r="M5" s="1"/>
      <c r="N5" s="1"/>
      <c r="O5" s="1"/>
      <c r="P5" s="1"/>
      <c r="Q5" s="1"/>
      <c r="R5" s="1"/>
      <c r="S5" s="1"/>
      <c r="T5" s="1"/>
      <c r="U5" s="1"/>
      <c r="V5" s="1"/>
      <c r="W5" s="1"/>
      <c r="X5" s="1"/>
      <c r="Y5" s="1"/>
      <c r="Z5" s="1"/>
    </row>
    <row r="6" spans="1:26" ht="35.25" customHeight="1">
      <c r="A6" s="1"/>
      <c r="B6" s="19" t="s">
        <v>3</v>
      </c>
      <c r="C6" s="44" t="str">
        <f>+'Ofertas Recibidas'!D6</f>
        <v>Suministro a monto agotable de combustible para el parque automotor de propiedad del ICANH que actualmente opera en el municipio de San José del Guaviare - Guaviare.</v>
      </c>
      <c r="D6" s="36"/>
      <c r="E6" s="37"/>
      <c r="F6" s="1"/>
      <c r="G6" s="1"/>
      <c r="H6" s="1"/>
      <c r="I6" s="1"/>
      <c r="J6" s="1"/>
      <c r="K6" s="1"/>
      <c r="L6" s="1"/>
      <c r="M6" s="1"/>
      <c r="N6" s="1"/>
      <c r="O6" s="1"/>
      <c r="P6" s="1"/>
      <c r="Q6" s="1"/>
      <c r="R6" s="1"/>
      <c r="S6" s="1"/>
      <c r="T6" s="1"/>
      <c r="U6" s="1"/>
      <c r="V6" s="1"/>
      <c r="W6" s="1"/>
      <c r="X6" s="1"/>
      <c r="Y6" s="1"/>
      <c r="Z6" s="1"/>
    </row>
    <row r="7" spans="1:26" ht="14.4">
      <c r="A7" s="1"/>
      <c r="B7" s="1"/>
      <c r="C7" s="1"/>
      <c r="D7" s="1"/>
      <c r="E7" s="1"/>
      <c r="F7" s="1"/>
      <c r="G7" s="1"/>
      <c r="H7" s="1"/>
      <c r="I7" s="1"/>
      <c r="J7" s="1"/>
      <c r="K7" s="1"/>
      <c r="L7" s="1"/>
      <c r="M7" s="1"/>
      <c r="N7" s="1"/>
      <c r="O7" s="1"/>
      <c r="P7" s="1"/>
      <c r="Q7" s="1"/>
      <c r="R7" s="1"/>
      <c r="S7" s="1"/>
      <c r="T7" s="1"/>
      <c r="U7" s="1"/>
      <c r="V7" s="1"/>
      <c r="W7" s="1"/>
      <c r="X7" s="1"/>
      <c r="Y7" s="1"/>
      <c r="Z7" s="1"/>
    </row>
    <row r="8" spans="1:26" ht="14.4">
      <c r="A8" s="21"/>
      <c r="B8" s="15" t="s">
        <v>42</v>
      </c>
      <c r="C8" s="15" t="s">
        <v>6</v>
      </c>
      <c r="D8" s="15" t="s">
        <v>7</v>
      </c>
      <c r="E8" s="15" t="s">
        <v>43</v>
      </c>
      <c r="F8" s="21"/>
      <c r="G8" s="21"/>
      <c r="H8" s="21"/>
      <c r="I8" s="21"/>
      <c r="J8" s="21"/>
      <c r="K8" s="21"/>
      <c r="L8" s="21"/>
      <c r="M8" s="21"/>
      <c r="N8" s="21"/>
      <c r="O8" s="21"/>
      <c r="P8" s="21"/>
      <c r="Q8" s="21"/>
      <c r="R8" s="21"/>
      <c r="S8" s="21"/>
      <c r="T8" s="21"/>
      <c r="U8" s="21"/>
      <c r="V8" s="21"/>
      <c r="W8" s="21"/>
      <c r="X8" s="21"/>
      <c r="Y8" s="21"/>
      <c r="Z8" s="21"/>
    </row>
    <row r="9" spans="1:26" ht="14.4">
      <c r="A9" s="1"/>
      <c r="B9" s="13" t="s">
        <v>44</v>
      </c>
      <c r="C9" s="13" t="s">
        <v>11</v>
      </c>
      <c r="D9" s="25" t="str">
        <f>+'Ofertas Recibidas'!C11</f>
        <v>WALTER LESMES RODRIGUEZ</v>
      </c>
      <c r="E9" s="26">
        <f>+'Ofertas Recibidas'!F11</f>
        <v>3400000</v>
      </c>
      <c r="F9" s="1"/>
      <c r="G9" s="1"/>
      <c r="H9" s="1"/>
      <c r="I9" s="1"/>
      <c r="J9" s="1"/>
      <c r="K9" s="1"/>
      <c r="L9" s="1"/>
      <c r="M9" s="1"/>
      <c r="N9" s="1"/>
      <c r="O9" s="1"/>
      <c r="P9" s="1"/>
      <c r="Q9" s="1"/>
      <c r="R9" s="1"/>
      <c r="S9" s="1"/>
      <c r="T9" s="1"/>
      <c r="U9" s="1"/>
      <c r="V9" s="1"/>
      <c r="W9" s="1"/>
      <c r="X9" s="1"/>
      <c r="Y9" s="1"/>
      <c r="Z9" s="1"/>
    </row>
    <row r="10" spans="1:26" ht="14.4">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5.75" customHeight="1">
      <c r="A11" s="1"/>
      <c r="B11" s="1" t="str">
        <f>+'Ofertas Recibidas'!C13</f>
        <v>EVALUADOR TÉCNICO</v>
      </c>
      <c r="C11" s="1"/>
      <c r="D11" s="1"/>
      <c r="E11" s="1"/>
      <c r="F11" s="1"/>
      <c r="G11" s="1"/>
      <c r="H11" s="1"/>
      <c r="I11" s="1"/>
      <c r="J11" s="1"/>
      <c r="K11" s="1"/>
      <c r="L11" s="1"/>
      <c r="M11" s="1"/>
      <c r="N11" s="1"/>
      <c r="O11" s="1"/>
      <c r="P11" s="1"/>
      <c r="Q11" s="1"/>
      <c r="R11" s="1"/>
      <c r="S11" s="1"/>
      <c r="T11" s="1"/>
      <c r="U11" s="1"/>
      <c r="V11" s="1"/>
      <c r="W11" s="1"/>
      <c r="X11" s="1"/>
      <c r="Y11" s="1"/>
      <c r="Z11" s="1"/>
    </row>
    <row r="12" spans="1:26" ht="15.75" customHeight="1">
      <c r="A12" s="1"/>
      <c r="B12" s="1" t="str">
        <f>+'Ofertas Recibidas'!C14</f>
        <v xml:space="preserve">NOMBRE DEL PROFESIONAL </v>
      </c>
      <c r="C12" s="1"/>
      <c r="D12" s="1" t="str">
        <f>+'Ofertas Recibidas'!E14</f>
        <v>LUCIANO ALFONSO PINILLA PEDRAZA</v>
      </c>
      <c r="E12" s="1"/>
      <c r="F12" s="1"/>
      <c r="G12" s="1"/>
      <c r="H12" s="1"/>
      <c r="I12" s="1"/>
      <c r="J12" s="1"/>
      <c r="K12" s="1"/>
      <c r="L12" s="1"/>
      <c r="M12" s="1"/>
      <c r="N12" s="1"/>
      <c r="O12" s="1"/>
      <c r="P12" s="1"/>
      <c r="Q12" s="1"/>
      <c r="R12" s="1"/>
      <c r="S12" s="1"/>
      <c r="T12" s="1"/>
      <c r="U12" s="1"/>
      <c r="V12" s="1"/>
      <c r="W12" s="1"/>
      <c r="X12" s="1"/>
      <c r="Y12" s="1"/>
      <c r="Z12" s="1"/>
    </row>
    <row r="13" spans="1:26" ht="15.75" customHeight="1">
      <c r="A13" s="1"/>
      <c r="B13" s="1" t="str">
        <f>+'Ofertas Recibidas'!C15</f>
        <v>CARGO</v>
      </c>
      <c r="C13" s="1"/>
      <c r="D13" s="1" t="str">
        <f>+'Ofertas Recibidas'!E15</f>
        <v>CONTRATISTA</v>
      </c>
      <c r="E13" s="1"/>
      <c r="F13" s="1"/>
      <c r="G13" s="1"/>
      <c r="H13" s="1"/>
      <c r="I13" s="1"/>
      <c r="J13" s="1"/>
      <c r="K13" s="1"/>
      <c r="L13" s="1"/>
      <c r="M13" s="1"/>
      <c r="N13" s="1"/>
      <c r="O13" s="1"/>
      <c r="P13" s="1"/>
      <c r="Q13" s="1"/>
      <c r="R13" s="1"/>
      <c r="S13" s="1"/>
      <c r="T13" s="1"/>
      <c r="U13" s="1"/>
      <c r="V13" s="1"/>
      <c r="W13" s="1"/>
      <c r="X13" s="1"/>
      <c r="Y13" s="1"/>
      <c r="Z13" s="1"/>
    </row>
    <row r="14" spans="1:26" ht="8.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75" customHeight="1">
      <c r="A15" s="1"/>
      <c r="B15" s="1" t="str">
        <f>+'Ofertas Recibidas'!C17</f>
        <v>REVISOR</v>
      </c>
      <c r="C15" s="1"/>
      <c r="D15" s="1"/>
      <c r="E15" s="1"/>
      <c r="F15" s="1"/>
      <c r="G15" s="1"/>
      <c r="H15" s="1"/>
      <c r="I15" s="1"/>
      <c r="J15" s="1"/>
      <c r="K15" s="1"/>
      <c r="L15" s="1"/>
      <c r="M15" s="1"/>
      <c r="N15" s="1"/>
      <c r="O15" s="1"/>
      <c r="P15" s="1"/>
      <c r="Q15" s="1"/>
      <c r="R15" s="1"/>
      <c r="S15" s="1"/>
      <c r="T15" s="1"/>
      <c r="U15" s="1"/>
      <c r="V15" s="1"/>
      <c r="W15" s="1"/>
      <c r="X15" s="1"/>
      <c r="Y15" s="1"/>
      <c r="Z15" s="1"/>
    </row>
    <row r="16" spans="1:26" ht="15.75" customHeight="1">
      <c r="A16" s="1"/>
      <c r="B16" s="1" t="str">
        <f>+'Ofertas Recibidas'!C18</f>
        <v xml:space="preserve">NOMBRE DEL PROFESIONAL </v>
      </c>
      <c r="C16" s="1"/>
      <c r="D16" s="1" t="str">
        <f>+'Ofertas Recibidas'!E18</f>
        <v>NELSON ARGUELLEZ ARGUELLEZ PALACIOS</v>
      </c>
      <c r="E16" s="1"/>
      <c r="F16" s="1"/>
      <c r="G16" s="1"/>
      <c r="H16" s="1"/>
      <c r="I16" s="1"/>
      <c r="J16" s="1"/>
      <c r="K16" s="1"/>
      <c r="L16" s="1"/>
      <c r="M16" s="1"/>
      <c r="N16" s="1"/>
      <c r="O16" s="1"/>
      <c r="P16" s="1"/>
      <c r="Q16" s="1"/>
      <c r="R16" s="1"/>
      <c r="S16" s="1"/>
      <c r="T16" s="1"/>
      <c r="U16" s="1"/>
      <c r="V16" s="1"/>
      <c r="W16" s="1"/>
      <c r="X16" s="1"/>
      <c r="Y16" s="1"/>
      <c r="Z16" s="1"/>
    </row>
    <row r="17" spans="1:26" ht="15.75" customHeight="1">
      <c r="A17" s="1"/>
      <c r="B17" s="1" t="str">
        <f>+'Ofertas Recibidas'!C19</f>
        <v>CARGO</v>
      </c>
      <c r="C17" s="1"/>
      <c r="D17" s="1" t="str">
        <f>+'Ofertas Recibidas'!E19</f>
        <v>CONTRATISTA</v>
      </c>
      <c r="E17" s="1"/>
      <c r="F17" s="1"/>
      <c r="G17" s="1"/>
      <c r="H17" s="1"/>
      <c r="I17" s="1"/>
      <c r="J17" s="1"/>
      <c r="K17" s="1"/>
      <c r="L17" s="1"/>
      <c r="M17" s="1"/>
      <c r="N17" s="1"/>
      <c r="O17" s="1"/>
      <c r="P17" s="1"/>
      <c r="Q17" s="1"/>
      <c r="R17" s="1"/>
      <c r="S17" s="1"/>
      <c r="T17" s="1"/>
      <c r="U17" s="1"/>
      <c r="V17" s="1"/>
      <c r="W17" s="1"/>
      <c r="X17" s="1"/>
      <c r="Y17" s="1"/>
      <c r="Z17" s="1"/>
    </row>
    <row r="18" spans="1:26" ht="8.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4">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4">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sheetProtection algorithmName="SHA-512" hashValue="MR3JEI7ASZMqTE/U1lRM3nGmfWprepcdGELNuziTsFYQSHWQHFei26AZwppnlgsXQEA+luN0DypRnKI0fSQ/nQ==" saltValue="IK+bDHWjGx5Yd9lcpM1cGw==" spinCount="100000" sheet="1" objects="1" scenarios="1"/>
  <autoFilter ref="B8:I8" xr:uid="{00000000-0009-0000-0000-000002000000}">
    <sortState xmlns:xlrd2="http://schemas.microsoft.com/office/spreadsheetml/2017/richdata2" ref="B8:I8">
      <sortCondition ref="E8"/>
    </sortState>
  </autoFilter>
  <mergeCells count="4">
    <mergeCell ref="C2:D2"/>
    <mergeCell ref="C3:D3"/>
    <mergeCell ref="C4:D4"/>
    <mergeCell ref="C6:E6"/>
  </mergeCells>
  <pageMargins left="0.7" right="0.7" top="0.75" bottom="0.75" header="0" footer="0"/>
  <pageSetup scale="72"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F3864"/>
  </sheetPr>
  <dimension ref="A1:Z1000"/>
  <sheetViews>
    <sheetView showGridLines="0" workbookViewId="0"/>
  </sheetViews>
  <sheetFormatPr baseColWidth="10" defaultColWidth="14.44140625" defaultRowHeight="15" customHeight="1"/>
  <cols>
    <col min="1" max="1" width="1.5546875" customWidth="1"/>
    <col min="2" max="2" width="20.5546875" customWidth="1"/>
    <col min="3" max="3" width="27.88671875" customWidth="1"/>
    <col min="4" max="4" width="25.6640625" customWidth="1"/>
    <col min="5" max="5" width="21.33203125" customWidth="1"/>
    <col min="6" max="6" width="16.88671875" customWidth="1"/>
    <col min="7" max="26" width="10.6640625" customWidth="1"/>
  </cols>
  <sheetData>
    <row r="1" spans="1:26" ht="8.25" customHeight="1">
      <c r="A1" s="1"/>
      <c r="B1" s="1"/>
      <c r="C1" s="1"/>
      <c r="D1" s="1"/>
      <c r="E1" s="1"/>
      <c r="F1" s="1"/>
      <c r="G1" s="1"/>
      <c r="H1" s="1"/>
      <c r="I1" s="1"/>
      <c r="J1" s="1"/>
      <c r="K1" s="1"/>
      <c r="L1" s="1"/>
      <c r="M1" s="1"/>
      <c r="N1" s="1"/>
      <c r="O1" s="1"/>
      <c r="P1" s="1"/>
      <c r="Q1" s="1"/>
      <c r="R1" s="1"/>
      <c r="S1" s="1"/>
      <c r="T1" s="1"/>
      <c r="U1" s="1"/>
      <c r="V1" s="1"/>
      <c r="W1" s="1"/>
      <c r="X1" s="1"/>
      <c r="Y1" s="1"/>
      <c r="Z1" s="1"/>
    </row>
    <row r="2" spans="1:26" ht="14.4">
      <c r="A2" s="1"/>
      <c r="B2" s="3"/>
      <c r="C2" s="39" t="s">
        <v>0</v>
      </c>
      <c r="D2" s="36"/>
      <c r="E2" s="37"/>
      <c r="F2" s="16"/>
      <c r="G2" s="1"/>
      <c r="H2" s="1"/>
      <c r="I2" s="1"/>
      <c r="J2" s="1"/>
      <c r="K2" s="1"/>
      <c r="L2" s="1"/>
      <c r="M2" s="1"/>
      <c r="N2" s="1"/>
      <c r="O2" s="1"/>
      <c r="P2" s="1"/>
      <c r="Q2" s="1"/>
      <c r="R2" s="1"/>
      <c r="S2" s="1"/>
      <c r="T2" s="1"/>
      <c r="U2" s="1"/>
      <c r="V2" s="1"/>
      <c r="W2" s="1"/>
      <c r="X2" s="1"/>
      <c r="Y2" s="1"/>
      <c r="Z2" s="1"/>
    </row>
    <row r="3" spans="1:26" ht="37.5" customHeight="1">
      <c r="A3" s="1"/>
      <c r="B3" s="6"/>
      <c r="C3" s="40" t="str">
        <f>+Posiciones!C3</f>
        <v>Instituto Colombiano de Antropología e Historia
Proceso de Mínima Cuantía No. MC-ICANH-019-2026</v>
      </c>
      <c r="D3" s="36"/>
      <c r="E3" s="37"/>
      <c r="F3" s="17"/>
      <c r="G3" s="1"/>
      <c r="H3" s="1"/>
      <c r="I3" s="1"/>
      <c r="J3" s="1"/>
      <c r="K3" s="1"/>
      <c r="L3" s="1"/>
      <c r="M3" s="1"/>
      <c r="N3" s="1"/>
      <c r="O3" s="1"/>
      <c r="P3" s="1"/>
      <c r="Q3" s="1"/>
      <c r="R3" s="1"/>
      <c r="S3" s="1"/>
      <c r="T3" s="1"/>
      <c r="U3" s="1"/>
      <c r="V3" s="1"/>
      <c r="W3" s="1"/>
      <c r="X3" s="1"/>
      <c r="Y3" s="1"/>
      <c r="Z3" s="1"/>
    </row>
    <row r="4" spans="1:26" ht="14.4">
      <c r="A4" s="1"/>
      <c r="B4" s="8"/>
      <c r="C4" s="39" t="s">
        <v>45</v>
      </c>
      <c r="D4" s="36"/>
      <c r="E4" s="37"/>
      <c r="F4" s="18"/>
      <c r="G4" s="1"/>
      <c r="H4" s="1"/>
      <c r="I4" s="1"/>
      <c r="J4" s="1"/>
      <c r="K4" s="1"/>
      <c r="L4" s="1"/>
      <c r="M4" s="1"/>
      <c r="N4" s="1"/>
      <c r="O4" s="1"/>
      <c r="P4" s="1"/>
      <c r="Q4" s="1"/>
      <c r="R4" s="1"/>
      <c r="S4" s="1"/>
      <c r="T4" s="1"/>
      <c r="U4" s="1"/>
      <c r="V4" s="1"/>
      <c r="W4" s="1"/>
      <c r="X4" s="1"/>
      <c r="Y4" s="1"/>
      <c r="Z4" s="1"/>
    </row>
    <row r="5" spans="1:26" ht="11.25" customHeight="1">
      <c r="A5" s="1"/>
      <c r="B5" s="2"/>
      <c r="C5" s="2"/>
      <c r="D5" s="2"/>
      <c r="E5" s="2"/>
      <c r="F5" s="2"/>
      <c r="G5" s="1"/>
      <c r="H5" s="1"/>
      <c r="I5" s="1"/>
      <c r="J5" s="1"/>
      <c r="K5" s="1"/>
      <c r="L5" s="1"/>
      <c r="M5" s="1"/>
      <c r="N5" s="1"/>
      <c r="O5" s="1"/>
      <c r="P5" s="1"/>
      <c r="Q5" s="1"/>
      <c r="R5" s="1"/>
      <c r="S5" s="1"/>
      <c r="T5" s="1"/>
      <c r="U5" s="1"/>
      <c r="V5" s="1"/>
      <c r="W5" s="1"/>
      <c r="X5" s="1"/>
      <c r="Y5" s="1"/>
      <c r="Z5" s="1"/>
    </row>
    <row r="6" spans="1:26" ht="69.75" customHeight="1">
      <c r="A6" s="1"/>
      <c r="B6" s="49" t="s">
        <v>46</v>
      </c>
      <c r="C6" s="50"/>
      <c r="D6" s="50"/>
      <c r="E6" s="50"/>
      <c r="F6" s="50"/>
      <c r="G6" s="1"/>
      <c r="H6" s="1"/>
      <c r="I6" s="1"/>
      <c r="J6" s="1"/>
      <c r="K6" s="1"/>
      <c r="L6" s="1"/>
      <c r="M6" s="1"/>
      <c r="N6" s="1"/>
      <c r="O6" s="1"/>
      <c r="P6" s="1"/>
      <c r="Q6" s="1"/>
      <c r="R6" s="1"/>
      <c r="S6" s="1"/>
      <c r="T6" s="1"/>
      <c r="U6" s="1"/>
      <c r="V6" s="1"/>
      <c r="W6" s="1"/>
      <c r="X6" s="1"/>
      <c r="Y6" s="1"/>
      <c r="Z6" s="1"/>
    </row>
    <row r="7" spans="1:26" ht="33" customHeight="1">
      <c r="A7" s="1"/>
      <c r="B7" s="49" t="s">
        <v>47</v>
      </c>
      <c r="C7" s="50"/>
      <c r="D7" s="50"/>
      <c r="E7" s="50"/>
      <c r="F7" s="50"/>
      <c r="G7" s="1"/>
      <c r="H7" s="1"/>
      <c r="I7" s="1"/>
      <c r="J7" s="1"/>
      <c r="K7" s="1"/>
      <c r="L7" s="1"/>
      <c r="M7" s="1"/>
      <c r="N7" s="1"/>
      <c r="O7" s="1"/>
      <c r="P7" s="1"/>
      <c r="Q7" s="1"/>
      <c r="R7" s="1"/>
      <c r="S7" s="1"/>
      <c r="T7" s="1"/>
      <c r="U7" s="1"/>
      <c r="V7" s="1"/>
      <c r="W7" s="1"/>
      <c r="X7" s="1"/>
      <c r="Y7" s="1"/>
      <c r="Z7" s="1"/>
    </row>
    <row r="8" spans="1:26" ht="96.75" customHeight="1">
      <c r="A8" s="1"/>
      <c r="B8" s="51" t="s">
        <v>48</v>
      </c>
      <c r="C8" s="50"/>
      <c r="D8" s="50"/>
      <c r="E8" s="50"/>
      <c r="F8" s="50"/>
      <c r="G8" s="1"/>
      <c r="H8" s="1"/>
      <c r="I8" s="1"/>
      <c r="J8" s="1"/>
      <c r="K8" s="1"/>
      <c r="L8" s="1"/>
      <c r="M8" s="1"/>
      <c r="N8" s="1"/>
      <c r="O8" s="1"/>
      <c r="P8" s="1"/>
      <c r="Q8" s="1"/>
      <c r="R8" s="1"/>
      <c r="S8" s="1"/>
      <c r="T8" s="1"/>
      <c r="U8" s="1"/>
      <c r="V8" s="1"/>
      <c r="W8" s="1"/>
      <c r="X8" s="1"/>
      <c r="Y8" s="1"/>
      <c r="Z8" s="1"/>
    </row>
    <row r="9" spans="1:26" ht="14.25" customHeight="1">
      <c r="A9" s="1"/>
      <c r="B9" s="1"/>
      <c r="C9" s="1"/>
      <c r="D9" s="1"/>
      <c r="E9" s="1"/>
      <c r="F9" s="1"/>
      <c r="G9" s="1"/>
      <c r="H9" s="1"/>
      <c r="I9" s="1"/>
      <c r="J9" s="1"/>
      <c r="K9" s="1"/>
      <c r="L9" s="1"/>
      <c r="M9" s="1"/>
      <c r="N9" s="1"/>
      <c r="O9" s="1"/>
      <c r="P9" s="1"/>
      <c r="Q9" s="1"/>
      <c r="R9" s="1"/>
      <c r="S9" s="1"/>
      <c r="T9" s="1"/>
      <c r="U9" s="1"/>
      <c r="V9" s="1"/>
      <c r="W9" s="1"/>
      <c r="X9" s="1"/>
      <c r="Y9" s="1"/>
      <c r="Z9" s="1"/>
    </row>
    <row r="10" spans="1:26" ht="14.2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04.25" customHeight="1">
      <c r="A11" s="1"/>
      <c r="B11" s="51" t="s">
        <v>49</v>
      </c>
      <c r="C11" s="50"/>
      <c r="D11" s="50"/>
      <c r="E11" s="50"/>
      <c r="F11" s="50"/>
      <c r="G11" s="1"/>
      <c r="H11" s="1"/>
      <c r="I11" s="1"/>
      <c r="J11" s="1"/>
      <c r="K11" s="1"/>
      <c r="L11" s="1"/>
      <c r="M11" s="1"/>
      <c r="N11" s="1"/>
      <c r="O11" s="1"/>
      <c r="P11" s="1"/>
      <c r="Q11" s="1"/>
      <c r="R11" s="1"/>
      <c r="S11" s="1"/>
      <c r="T11" s="1"/>
      <c r="U11" s="1"/>
      <c r="V11" s="1"/>
      <c r="W11" s="1"/>
      <c r="X11" s="1"/>
      <c r="Y11" s="1"/>
      <c r="Z11" s="1"/>
    </row>
    <row r="12" spans="1:26" ht="9.75" customHeight="1">
      <c r="A12" s="1"/>
      <c r="B12" s="27"/>
      <c r="C12" s="27"/>
      <c r="D12" s="27"/>
      <c r="E12" s="27"/>
      <c r="F12" s="27"/>
      <c r="G12" s="1"/>
      <c r="H12" s="1"/>
      <c r="I12" s="1"/>
      <c r="J12" s="1"/>
      <c r="K12" s="1"/>
      <c r="L12" s="1"/>
      <c r="M12" s="1"/>
      <c r="N12" s="1"/>
      <c r="O12" s="1"/>
      <c r="P12" s="1"/>
      <c r="Q12" s="1"/>
      <c r="R12" s="1"/>
      <c r="S12" s="1"/>
      <c r="T12" s="1"/>
      <c r="U12" s="1"/>
      <c r="V12" s="1"/>
      <c r="W12" s="1"/>
      <c r="X12" s="1"/>
      <c r="Y12" s="1"/>
      <c r="Z12" s="1"/>
    </row>
    <row r="13" spans="1:26" ht="27.75" customHeight="1">
      <c r="A13" s="1"/>
      <c r="B13" s="28" t="s">
        <v>50</v>
      </c>
      <c r="C13" s="29">
        <f>+'Ofertas Recibidas'!D8</f>
        <v>3400000</v>
      </c>
      <c r="D13" s="27"/>
      <c r="E13" s="1"/>
      <c r="F13" s="1"/>
      <c r="G13" s="1"/>
      <c r="H13" s="1"/>
      <c r="I13" s="1"/>
      <c r="J13" s="1"/>
      <c r="K13" s="1"/>
      <c r="L13" s="1"/>
      <c r="M13" s="1"/>
      <c r="N13" s="1"/>
      <c r="O13" s="1"/>
      <c r="P13" s="1"/>
      <c r="Q13" s="1"/>
      <c r="R13" s="1"/>
      <c r="S13" s="1"/>
      <c r="T13" s="1"/>
      <c r="U13" s="1"/>
      <c r="V13" s="1"/>
      <c r="W13" s="1"/>
      <c r="X13" s="1"/>
      <c r="Y13" s="1"/>
      <c r="Z13" s="1"/>
    </row>
    <row r="14" spans="1:26" ht="27.75" customHeight="1">
      <c r="A14" s="1"/>
      <c r="B14" s="30">
        <v>0.2</v>
      </c>
      <c r="C14" s="29">
        <f>+C13*(1-20%)</f>
        <v>2720000</v>
      </c>
      <c r="D14" s="27"/>
      <c r="E14" s="30"/>
      <c r="F14" s="29"/>
      <c r="G14" s="1"/>
      <c r="H14" s="1"/>
      <c r="I14" s="1"/>
      <c r="J14" s="1"/>
      <c r="K14" s="1"/>
      <c r="L14" s="1"/>
      <c r="M14" s="1"/>
      <c r="N14" s="1"/>
      <c r="O14" s="1"/>
      <c r="P14" s="1"/>
      <c r="Q14" s="1"/>
      <c r="R14" s="1"/>
      <c r="S14" s="1"/>
      <c r="T14" s="1"/>
      <c r="U14" s="1"/>
      <c r="V14" s="1"/>
      <c r="W14" s="1"/>
      <c r="X14" s="1"/>
      <c r="Y14" s="1"/>
      <c r="Z14" s="1"/>
    </row>
    <row r="15" spans="1:26" ht="9.75" customHeight="1">
      <c r="A15" s="1"/>
      <c r="B15" s="27"/>
      <c r="C15" s="27"/>
      <c r="D15" s="27"/>
      <c r="E15" s="27"/>
      <c r="F15" s="27"/>
      <c r="G15" s="1"/>
      <c r="H15" s="1"/>
      <c r="I15" s="1"/>
      <c r="J15" s="1"/>
      <c r="K15" s="1"/>
      <c r="L15" s="1"/>
      <c r="M15" s="1"/>
      <c r="N15" s="1"/>
      <c r="O15" s="1"/>
      <c r="P15" s="1"/>
      <c r="Q15" s="1"/>
      <c r="R15" s="1"/>
      <c r="S15" s="1"/>
      <c r="T15" s="1"/>
      <c r="U15" s="1"/>
      <c r="V15" s="1"/>
      <c r="W15" s="1"/>
      <c r="X15" s="1"/>
      <c r="Y15" s="1"/>
      <c r="Z15" s="1"/>
    </row>
    <row r="16" spans="1:26" ht="27" customHeight="1">
      <c r="A16" s="1"/>
      <c r="B16" s="47" t="s">
        <v>51</v>
      </c>
      <c r="C16" s="37"/>
      <c r="D16" s="31" t="s">
        <v>52</v>
      </c>
      <c r="E16" s="32" t="s">
        <v>53</v>
      </c>
      <c r="F16" s="12" t="s">
        <v>54</v>
      </c>
      <c r="G16" s="1"/>
      <c r="H16" s="1"/>
      <c r="I16" s="1"/>
      <c r="J16" s="1"/>
      <c r="K16" s="1"/>
      <c r="L16" s="1"/>
      <c r="M16" s="1"/>
      <c r="N16" s="1"/>
      <c r="O16" s="1"/>
      <c r="P16" s="1"/>
      <c r="Q16" s="1"/>
      <c r="R16" s="1"/>
      <c r="S16" s="1"/>
      <c r="T16" s="1"/>
      <c r="U16" s="1"/>
      <c r="V16" s="1"/>
      <c r="W16" s="1"/>
      <c r="X16" s="1"/>
      <c r="Y16" s="1"/>
      <c r="Z16" s="1"/>
    </row>
    <row r="17" spans="1:26" ht="28.5" customHeight="1">
      <c r="A17" s="1"/>
      <c r="B17" s="48" t="str">
        <f>+'Ofertas Recibidas'!C11</f>
        <v>WALTER LESMES RODRIGUEZ</v>
      </c>
      <c r="C17" s="37"/>
      <c r="D17" s="33">
        <f>+'Ofertas Recibidas'!F11</f>
        <v>3400000</v>
      </c>
      <c r="E17" s="34">
        <f>+(($C$13-D17)/$C$13)*100%</f>
        <v>0</v>
      </c>
      <c r="F17" s="34" t="s">
        <v>55</v>
      </c>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56.25" customHeight="1">
      <c r="A19" s="1"/>
      <c r="B19" s="49" t="s">
        <v>56</v>
      </c>
      <c r="C19" s="50"/>
      <c r="D19" s="50"/>
      <c r="E19" s="50"/>
      <c r="F19" s="50"/>
      <c r="G19" s="1"/>
      <c r="H19" s="1"/>
      <c r="I19" s="1"/>
      <c r="J19" s="1"/>
      <c r="K19" s="1"/>
      <c r="L19" s="1"/>
      <c r="M19" s="1"/>
      <c r="N19" s="1"/>
      <c r="O19" s="1"/>
      <c r="P19" s="1"/>
      <c r="Q19" s="1"/>
      <c r="R19" s="1"/>
      <c r="S19" s="1"/>
      <c r="T19" s="1"/>
      <c r="U19" s="1"/>
      <c r="V19" s="1"/>
      <c r="W19" s="1"/>
      <c r="X19" s="1"/>
      <c r="Y19" s="1"/>
      <c r="Z19" s="1"/>
    </row>
    <row r="20" spans="1:26" ht="14.4">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1" t="str">
        <f>+Posiciones!B11</f>
        <v>EVALUADOR TÉCNICO</v>
      </c>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t="str">
        <f>+Posiciones!B12</f>
        <v xml:space="preserve">NOMBRE DEL PROFESIONAL </v>
      </c>
      <c r="C22" s="1"/>
      <c r="D22" s="1" t="str">
        <f>+Posiciones!D12</f>
        <v>LUCIANO ALFONSO PINILLA PEDRAZA</v>
      </c>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t="str">
        <f>+Posiciones!B13</f>
        <v>CARGO</v>
      </c>
      <c r="C23" s="1"/>
      <c r="D23" s="1" t="str">
        <f>+Posiciones!D13</f>
        <v>CONTRATISTA</v>
      </c>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t="str">
        <f>+Posiciones!B15</f>
        <v>REVISOR</v>
      </c>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t="str">
        <f>+Posiciones!B16</f>
        <v xml:space="preserve">NOMBRE DEL PROFESIONAL </v>
      </c>
      <c r="C26" s="1"/>
      <c r="D26" s="1" t="str">
        <f>+Posiciones!D16</f>
        <v>NELSON ARGUELLEZ ARGUELLEZ PALACIOS</v>
      </c>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t="str">
        <f>+Posiciones!B17</f>
        <v>CARGO</v>
      </c>
      <c r="C27" s="1"/>
      <c r="D27" s="1" t="str">
        <f>+Posiciones!D17</f>
        <v>CONTRATISTA</v>
      </c>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0">
    <mergeCell ref="B16:C16"/>
    <mergeCell ref="B17:C17"/>
    <mergeCell ref="B19:F19"/>
    <mergeCell ref="C2:E2"/>
    <mergeCell ref="C3:E3"/>
    <mergeCell ref="C4:E4"/>
    <mergeCell ref="B6:F6"/>
    <mergeCell ref="B7:F7"/>
    <mergeCell ref="B8:F8"/>
    <mergeCell ref="B11:F11"/>
  </mergeCells>
  <pageMargins left="0.7" right="0.7" top="0.75" bottom="0.75" header="0" footer="0"/>
  <pageSetup scale="56"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1F3864"/>
  </sheetPr>
  <dimension ref="A1:Z1000"/>
  <sheetViews>
    <sheetView showGridLines="0" workbookViewId="0"/>
  </sheetViews>
  <sheetFormatPr baseColWidth="10" defaultColWidth="14.44140625" defaultRowHeight="15" customHeight="1"/>
  <cols>
    <col min="1" max="1" width="1.5546875" customWidth="1"/>
    <col min="2" max="2" width="20.5546875" customWidth="1"/>
    <col min="3" max="3" width="27.88671875" customWidth="1"/>
    <col min="4" max="4" width="25.6640625" customWidth="1"/>
    <col min="5" max="5" width="21.33203125" customWidth="1"/>
    <col min="6" max="6" width="16.88671875" customWidth="1"/>
    <col min="7" max="26" width="10.6640625" customWidth="1"/>
  </cols>
  <sheetData>
    <row r="1" spans="1:26" ht="8.25" customHeight="1">
      <c r="A1" s="1"/>
      <c r="B1" s="1"/>
      <c r="C1" s="1"/>
      <c r="D1" s="1"/>
      <c r="E1" s="1"/>
      <c r="F1" s="1"/>
      <c r="G1" s="1"/>
      <c r="H1" s="1"/>
      <c r="I1" s="1"/>
      <c r="J1" s="1"/>
      <c r="K1" s="1"/>
      <c r="L1" s="1"/>
      <c r="M1" s="1"/>
      <c r="N1" s="1"/>
      <c r="O1" s="1"/>
      <c r="P1" s="1"/>
      <c r="Q1" s="1"/>
      <c r="R1" s="1"/>
      <c r="S1" s="1"/>
      <c r="T1" s="1"/>
      <c r="U1" s="1"/>
      <c r="V1" s="1"/>
      <c r="W1" s="1"/>
      <c r="X1" s="1"/>
      <c r="Y1" s="1"/>
      <c r="Z1" s="1"/>
    </row>
    <row r="2" spans="1:26" ht="14.25" customHeight="1">
      <c r="A2" s="1"/>
      <c r="B2" s="3"/>
      <c r="C2" s="39" t="s">
        <v>0</v>
      </c>
      <c r="D2" s="36"/>
      <c r="E2" s="37"/>
      <c r="F2" s="16"/>
      <c r="G2" s="1"/>
      <c r="H2" s="1"/>
      <c r="I2" s="1"/>
      <c r="J2" s="1"/>
      <c r="K2" s="1"/>
      <c r="L2" s="1"/>
      <c r="M2" s="1"/>
      <c r="N2" s="1"/>
      <c r="O2" s="1"/>
      <c r="P2" s="1"/>
      <c r="Q2" s="1"/>
      <c r="R2" s="1"/>
      <c r="S2" s="1"/>
      <c r="T2" s="1"/>
      <c r="U2" s="1"/>
      <c r="V2" s="1"/>
      <c r="W2" s="1"/>
      <c r="X2" s="1"/>
      <c r="Y2" s="1"/>
      <c r="Z2" s="1"/>
    </row>
    <row r="3" spans="1:26" ht="37.5" customHeight="1">
      <c r="A3" s="1"/>
      <c r="B3" s="6"/>
      <c r="C3" s="40" t="str">
        <f>+Posiciones!C3</f>
        <v>Instituto Colombiano de Antropología e Historia
Proceso de Mínima Cuantía No. MC-ICANH-019-2026</v>
      </c>
      <c r="D3" s="36"/>
      <c r="E3" s="37"/>
      <c r="F3" s="17"/>
      <c r="G3" s="1"/>
      <c r="H3" s="1"/>
      <c r="I3" s="1"/>
      <c r="J3" s="1"/>
      <c r="K3" s="1"/>
      <c r="L3" s="1"/>
      <c r="M3" s="1"/>
      <c r="N3" s="1"/>
      <c r="O3" s="1"/>
      <c r="P3" s="1"/>
      <c r="Q3" s="1"/>
      <c r="R3" s="1"/>
      <c r="S3" s="1"/>
      <c r="T3" s="1"/>
      <c r="U3" s="1"/>
      <c r="V3" s="1"/>
      <c r="W3" s="1"/>
      <c r="X3" s="1"/>
      <c r="Y3" s="1"/>
      <c r="Z3" s="1"/>
    </row>
    <row r="4" spans="1:26" ht="14.25" customHeight="1">
      <c r="A4" s="1"/>
      <c r="B4" s="8"/>
      <c r="C4" s="39" t="s">
        <v>45</v>
      </c>
      <c r="D4" s="36"/>
      <c r="E4" s="37"/>
      <c r="F4" s="18"/>
      <c r="G4" s="1"/>
      <c r="H4" s="1"/>
      <c r="I4" s="1"/>
      <c r="J4" s="1"/>
      <c r="K4" s="1"/>
      <c r="L4" s="1"/>
      <c r="M4" s="1"/>
      <c r="N4" s="1"/>
      <c r="O4" s="1"/>
      <c r="P4" s="1"/>
      <c r="Q4" s="1"/>
      <c r="R4" s="1"/>
      <c r="S4" s="1"/>
      <c r="T4" s="1"/>
      <c r="U4" s="1"/>
      <c r="V4" s="1"/>
      <c r="W4" s="1"/>
      <c r="X4" s="1"/>
      <c r="Y4" s="1"/>
      <c r="Z4" s="1"/>
    </row>
    <row r="5" spans="1:26" ht="11.25" customHeight="1">
      <c r="A5" s="1"/>
      <c r="B5" s="2"/>
      <c r="C5" s="2"/>
      <c r="D5" s="2"/>
      <c r="E5" s="2"/>
      <c r="F5" s="2"/>
      <c r="G5" s="1"/>
      <c r="H5" s="1"/>
      <c r="I5" s="1"/>
      <c r="J5" s="1"/>
      <c r="K5" s="1"/>
      <c r="L5" s="1"/>
      <c r="M5" s="1"/>
      <c r="N5" s="1"/>
      <c r="O5" s="1"/>
      <c r="P5" s="1"/>
      <c r="Q5" s="1"/>
      <c r="R5" s="1"/>
      <c r="S5" s="1"/>
      <c r="T5" s="1"/>
      <c r="U5" s="1"/>
      <c r="V5" s="1"/>
      <c r="W5" s="1"/>
      <c r="X5" s="1"/>
      <c r="Y5" s="1"/>
      <c r="Z5" s="1"/>
    </row>
    <row r="6" spans="1:26" ht="69.75" customHeight="1">
      <c r="A6" s="1"/>
      <c r="B6" s="49" t="s">
        <v>46</v>
      </c>
      <c r="C6" s="50"/>
      <c r="D6" s="50"/>
      <c r="E6" s="50"/>
      <c r="F6" s="50"/>
      <c r="G6" s="1"/>
      <c r="H6" s="1"/>
      <c r="I6" s="1"/>
      <c r="J6" s="1"/>
      <c r="K6" s="1"/>
      <c r="L6" s="1"/>
      <c r="M6" s="1"/>
      <c r="N6" s="1"/>
      <c r="O6" s="1"/>
      <c r="P6" s="1"/>
      <c r="Q6" s="1"/>
      <c r="R6" s="1"/>
      <c r="S6" s="1"/>
      <c r="T6" s="1"/>
      <c r="U6" s="1"/>
      <c r="V6" s="1"/>
      <c r="W6" s="1"/>
      <c r="X6" s="1"/>
      <c r="Y6" s="1"/>
      <c r="Z6" s="1"/>
    </row>
    <row r="7" spans="1:26" ht="33" customHeight="1">
      <c r="A7" s="1"/>
      <c r="B7" s="49" t="s">
        <v>47</v>
      </c>
      <c r="C7" s="50"/>
      <c r="D7" s="50"/>
      <c r="E7" s="50"/>
      <c r="F7" s="50"/>
      <c r="G7" s="1"/>
      <c r="H7" s="1"/>
      <c r="I7" s="1"/>
      <c r="J7" s="1"/>
      <c r="K7" s="1"/>
      <c r="L7" s="1"/>
      <c r="M7" s="1"/>
      <c r="N7" s="1"/>
      <c r="O7" s="1"/>
      <c r="P7" s="1"/>
      <c r="Q7" s="1"/>
      <c r="R7" s="1"/>
      <c r="S7" s="1"/>
      <c r="T7" s="1"/>
      <c r="U7" s="1"/>
      <c r="V7" s="1"/>
      <c r="W7" s="1"/>
      <c r="X7" s="1"/>
      <c r="Y7" s="1"/>
      <c r="Z7" s="1"/>
    </row>
    <row r="8" spans="1:26" ht="96.75" customHeight="1">
      <c r="A8" s="1"/>
      <c r="B8" s="51" t="s">
        <v>48</v>
      </c>
      <c r="C8" s="50"/>
      <c r="D8" s="50"/>
      <c r="E8" s="50"/>
      <c r="F8" s="50"/>
      <c r="G8" s="1"/>
      <c r="H8" s="1"/>
      <c r="I8" s="1"/>
      <c r="J8" s="1"/>
      <c r="K8" s="1"/>
      <c r="L8" s="1"/>
      <c r="M8" s="1"/>
      <c r="N8" s="1"/>
      <c r="O8" s="1"/>
      <c r="P8" s="1"/>
      <c r="Q8" s="1"/>
      <c r="R8" s="1"/>
      <c r="S8" s="1"/>
      <c r="T8" s="1"/>
      <c r="U8" s="1"/>
      <c r="V8" s="1"/>
      <c r="W8" s="1"/>
      <c r="X8" s="1"/>
      <c r="Y8" s="1"/>
      <c r="Z8" s="1"/>
    </row>
    <row r="9" spans="1:26" ht="14.25" customHeight="1">
      <c r="A9" s="1"/>
      <c r="B9" s="1"/>
      <c r="C9" s="1"/>
      <c r="D9" s="1"/>
      <c r="E9" s="1"/>
      <c r="F9" s="1"/>
      <c r="G9" s="1"/>
      <c r="H9" s="1"/>
      <c r="I9" s="1"/>
      <c r="J9" s="1"/>
      <c r="K9" s="1"/>
      <c r="L9" s="1"/>
      <c r="M9" s="1"/>
      <c r="N9" s="1"/>
      <c r="O9" s="1"/>
      <c r="P9" s="1"/>
      <c r="Q9" s="1"/>
      <c r="R9" s="1"/>
      <c r="S9" s="1"/>
      <c r="T9" s="1"/>
      <c r="U9" s="1"/>
      <c r="V9" s="1"/>
      <c r="W9" s="1"/>
      <c r="X9" s="1"/>
      <c r="Y9" s="1"/>
      <c r="Z9" s="1"/>
    </row>
    <row r="10" spans="1:26" ht="14.2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04.25" customHeight="1">
      <c r="A11" s="1"/>
      <c r="B11" s="51" t="s">
        <v>57</v>
      </c>
      <c r="C11" s="50"/>
      <c r="D11" s="50"/>
      <c r="E11" s="50"/>
      <c r="F11" s="50"/>
      <c r="G11" s="1"/>
      <c r="H11" s="1"/>
      <c r="I11" s="1"/>
      <c r="J11" s="1"/>
      <c r="K11" s="1"/>
      <c r="L11" s="1"/>
      <c r="M11" s="1"/>
      <c r="N11" s="1"/>
      <c r="O11" s="1"/>
      <c r="P11" s="1"/>
      <c r="Q11" s="1"/>
      <c r="R11" s="1"/>
      <c r="S11" s="1"/>
      <c r="T11" s="1"/>
      <c r="U11" s="1"/>
      <c r="V11" s="1"/>
      <c r="W11" s="1"/>
      <c r="X11" s="1"/>
      <c r="Y11" s="1"/>
      <c r="Z11" s="1"/>
    </row>
    <row r="12" spans="1:26" ht="9.75" customHeight="1">
      <c r="A12" s="1"/>
      <c r="B12" s="27"/>
      <c r="C12" s="27"/>
      <c r="D12" s="27"/>
      <c r="E12" s="27"/>
      <c r="F12" s="27"/>
      <c r="G12" s="1"/>
      <c r="H12" s="1"/>
      <c r="I12" s="1"/>
      <c r="J12" s="1"/>
      <c r="K12" s="1"/>
      <c r="L12" s="1"/>
      <c r="M12" s="1"/>
      <c r="N12" s="1"/>
      <c r="O12" s="1"/>
      <c r="P12" s="1"/>
      <c r="Q12" s="1"/>
      <c r="R12" s="1"/>
      <c r="S12" s="1"/>
      <c r="T12" s="1"/>
      <c r="U12" s="1"/>
      <c r="V12" s="1"/>
      <c r="W12" s="1"/>
      <c r="X12" s="1"/>
      <c r="Y12" s="1"/>
      <c r="Z12" s="1"/>
    </row>
    <row r="13" spans="1:26" ht="27.75" customHeight="1">
      <c r="A13" s="1"/>
      <c r="B13" s="28" t="s">
        <v>58</v>
      </c>
      <c r="C13" s="29">
        <v>16581</v>
      </c>
      <c r="D13" s="27"/>
      <c r="E13" s="1"/>
      <c r="F13" s="1"/>
      <c r="G13" s="1"/>
      <c r="H13" s="1"/>
      <c r="I13" s="1"/>
      <c r="J13" s="1"/>
      <c r="K13" s="1"/>
      <c r="L13" s="1"/>
      <c r="M13" s="1"/>
      <c r="N13" s="1"/>
      <c r="O13" s="1"/>
      <c r="P13" s="1"/>
      <c r="Q13" s="1"/>
      <c r="R13" s="1"/>
      <c r="S13" s="1"/>
      <c r="T13" s="1"/>
      <c r="U13" s="1"/>
      <c r="V13" s="1"/>
      <c r="W13" s="1"/>
      <c r="X13" s="1"/>
      <c r="Y13" s="1"/>
      <c r="Z13" s="1"/>
    </row>
    <row r="14" spans="1:26" ht="27.75" customHeight="1">
      <c r="A14" s="1"/>
      <c r="B14" s="30">
        <v>0.2</v>
      </c>
      <c r="C14" s="29">
        <f>+C13*(1-20%)</f>
        <v>13264.800000000001</v>
      </c>
      <c r="D14" s="27"/>
      <c r="E14" s="30"/>
      <c r="F14" s="29"/>
      <c r="G14" s="1"/>
      <c r="H14" s="1"/>
      <c r="I14" s="1"/>
      <c r="J14" s="1"/>
      <c r="K14" s="1"/>
      <c r="L14" s="1"/>
      <c r="M14" s="1"/>
      <c r="N14" s="1"/>
      <c r="O14" s="1"/>
      <c r="P14" s="1"/>
      <c r="Q14" s="1"/>
      <c r="R14" s="1"/>
      <c r="S14" s="1"/>
      <c r="T14" s="1"/>
      <c r="U14" s="1"/>
      <c r="V14" s="1"/>
      <c r="W14" s="1"/>
      <c r="X14" s="1"/>
      <c r="Y14" s="1"/>
      <c r="Z14" s="1"/>
    </row>
    <row r="15" spans="1:26" ht="9.75" customHeight="1">
      <c r="A15" s="1"/>
      <c r="B15" s="27"/>
      <c r="C15" s="27"/>
      <c r="D15" s="27"/>
      <c r="E15" s="27"/>
      <c r="F15" s="27"/>
      <c r="G15" s="1"/>
      <c r="H15" s="1"/>
      <c r="I15" s="1"/>
      <c r="J15" s="1"/>
      <c r="K15" s="1"/>
      <c r="L15" s="1"/>
      <c r="M15" s="1"/>
      <c r="N15" s="1"/>
      <c r="O15" s="1"/>
      <c r="P15" s="1"/>
      <c r="Q15" s="1"/>
      <c r="R15" s="1"/>
      <c r="S15" s="1"/>
      <c r="T15" s="1"/>
      <c r="U15" s="1"/>
      <c r="V15" s="1"/>
      <c r="W15" s="1"/>
      <c r="X15" s="1"/>
      <c r="Y15" s="1"/>
      <c r="Z15" s="1"/>
    </row>
    <row r="16" spans="1:26" ht="27" customHeight="1">
      <c r="A16" s="1"/>
      <c r="B16" s="47" t="s">
        <v>51</v>
      </c>
      <c r="C16" s="37"/>
      <c r="D16" s="31" t="s">
        <v>52</v>
      </c>
      <c r="E16" s="32" t="s">
        <v>53</v>
      </c>
      <c r="F16" s="12" t="s">
        <v>54</v>
      </c>
      <c r="G16" s="1"/>
      <c r="H16" s="1"/>
      <c r="I16" s="1"/>
      <c r="J16" s="1"/>
      <c r="K16" s="1"/>
      <c r="L16" s="1"/>
      <c r="M16" s="1"/>
      <c r="N16" s="1"/>
      <c r="O16" s="1"/>
      <c r="P16" s="1"/>
      <c r="Q16" s="1"/>
      <c r="R16" s="1"/>
      <c r="S16" s="1"/>
      <c r="T16" s="1"/>
      <c r="U16" s="1"/>
      <c r="V16" s="1"/>
      <c r="W16" s="1"/>
      <c r="X16" s="1"/>
      <c r="Y16" s="1"/>
      <c r="Z16" s="1"/>
    </row>
    <row r="17" spans="1:26" ht="28.5" customHeight="1">
      <c r="A17" s="1"/>
      <c r="B17" s="48" t="str">
        <f>+'Ofertas Recibidas'!C11</f>
        <v>WALTER LESMES RODRIGUEZ</v>
      </c>
      <c r="C17" s="37"/>
      <c r="D17" s="33">
        <v>16581</v>
      </c>
      <c r="E17" s="34">
        <f>+(($C$13-D17)/$C$13)*100%</f>
        <v>0</v>
      </c>
      <c r="F17" s="34" t="s">
        <v>55</v>
      </c>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56.25" customHeight="1">
      <c r="A19" s="1"/>
      <c r="B19" s="49" t="s">
        <v>56</v>
      </c>
      <c r="C19" s="50"/>
      <c r="D19" s="50"/>
      <c r="E19" s="50"/>
      <c r="F19" s="50"/>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t="str">
        <f>+Posiciones!B11</f>
        <v>EVALUADOR TÉCNICO</v>
      </c>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t="str">
        <f>+Posiciones!B12</f>
        <v xml:space="preserve">NOMBRE DEL PROFESIONAL </v>
      </c>
      <c r="C22" s="1"/>
      <c r="D22" s="1" t="str">
        <f>+Posiciones!D12</f>
        <v>LUCIANO ALFONSO PINILLA PEDRAZA</v>
      </c>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t="str">
        <f>+Posiciones!B13</f>
        <v>CARGO</v>
      </c>
      <c r="C23" s="1"/>
      <c r="D23" s="1" t="str">
        <f>+Posiciones!D13</f>
        <v>CONTRATISTA</v>
      </c>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t="str">
        <f>+Posiciones!B15</f>
        <v>REVISOR</v>
      </c>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t="str">
        <f>+Posiciones!B16</f>
        <v xml:space="preserve">NOMBRE DEL PROFESIONAL </v>
      </c>
      <c r="C26" s="1"/>
      <c r="D26" s="1" t="str">
        <f>+Posiciones!D16</f>
        <v>NELSON ARGUELLEZ ARGUELLEZ PALACIOS</v>
      </c>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t="str">
        <f>+Posiciones!B17</f>
        <v>CARGO</v>
      </c>
      <c r="C27" s="1"/>
      <c r="D27" s="1" t="str">
        <f>+Posiciones!D17</f>
        <v>CONTRATISTA</v>
      </c>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0">
    <mergeCell ref="B16:C16"/>
    <mergeCell ref="B17:C17"/>
    <mergeCell ref="B19:F19"/>
    <mergeCell ref="C2:E2"/>
    <mergeCell ref="C3:E3"/>
    <mergeCell ref="C4:E4"/>
    <mergeCell ref="B6:F6"/>
    <mergeCell ref="B7:F7"/>
    <mergeCell ref="B8:F8"/>
    <mergeCell ref="B11:F11"/>
  </mergeCells>
  <pageMargins left="0.7" right="0.7" top="0.75" bottom="0.75" header="0" footer="0"/>
  <pageSetup scale="56"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Ofertas Recibidas</vt:lpstr>
      <vt:lpstr>Cumplimiento Invitación</vt:lpstr>
      <vt:lpstr>Posiciones</vt:lpstr>
      <vt:lpstr>Precios Artif Bajos</vt:lpstr>
      <vt:lpstr>Precios Artif Bajos (Galon)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CONTRATOS 2</cp:lastModifiedBy>
  <dcterms:created xsi:type="dcterms:W3CDTF">2023-08-01T06:43:08Z</dcterms:created>
  <dcterms:modified xsi:type="dcterms:W3CDTF">2026-06-18T19:13:37Z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