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https://d.docs.live.net/3df74571ff920c86/Documentos/Alcaldia RUU/Ejecución/Vigilancia/Licitación/rev. contratacion/"/>
    </mc:Choice>
  </mc:AlternateContent>
  <xr:revisionPtr revIDLastSave="44" documentId="13_ncr:1_{5CE3EAC4-0882-4084-9B30-A3D8151AF95E}" xr6:coauthVersionLast="47" xr6:coauthVersionMax="47" xr10:uidLastSave="{95736902-B0B2-4715-BEDA-3BB80D4B00E9}"/>
  <bookViews>
    <workbookView xWindow="-108" yWindow="-108" windowWidth="23256" windowHeight="12456" tabRatio="900" firstSheet="1" activeTab="4" xr2:uid="{00000000-000D-0000-FFFF-FFFF00000000}"/>
  </bookViews>
  <sheets>
    <sheet name="CONTEXTO" sheetId="16" state="hidden"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1" hidden="1">'IDENTIFICACION Y ANALISIS'!$C$17:$F$68</definedName>
    <definedName name="_xlnm.Print_Area" localSheetId="4">'ASIGNACION Y TRATAMIENTO'!$B$2:$X$40</definedName>
    <definedName name="_xlnm.Print_Area" localSheetId="0">CONTEXTO!$B$2:$F$19</definedName>
    <definedName name="_xlnm.Print_Area" localSheetId="2">EVALUACION!$B$2:$L$65</definedName>
    <definedName name="_xlnm.Print_Area" localSheetId="3">'EVALUACION CON CONTROLES'!$B$2:$R$57</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TRATAMIENTO'!$B$44:$B$46</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W12" i="6" l="1"/>
  <c r="I33" i="15" l="1"/>
  <c r="J33" i="15"/>
  <c r="P16" i="6" s="1"/>
  <c r="K33" i="15"/>
  <c r="L33" i="15" s="1"/>
  <c r="I34" i="15"/>
  <c r="K34" i="15" s="1"/>
  <c r="L34" i="15" s="1"/>
  <c r="J34" i="15"/>
  <c r="I35" i="15"/>
  <c r="J35" i="15"/>
  <c r="K35" i="15"/>
  <c r="L35" i="15" s="1"/>
  <c r="C33" i="15"/>
  <c r="C34" i="15"/>
  <c r="C35" i="15"/>
  <c r="B35" i="15"/>
  <c r="B34" i="15"/>
  <c r="X16" i="6"/>
  <c r="K36" i="11"/>
  <c r="L36" i="11" s="1"/>
  <c r="K35" i="11"/>
  <c r="L35" i="11" s="1"/>
  <c r="I16" i="15"/>
  <c r="J16" i="15"/>
  <c r="C16" i="15"/>
  <c r="K17" i="11"/>
  <c r="B6" i="6"/>
  <c r="G11" i="6"/>
  <c r="H11" i="6"/>
  <c r="I11" i="6"/>
  <c r="N11" i="6"/>
  <c r="S11" i="6"/>
  <c r="T11" i="6"/>
  <c r="U11" i="6"/>
  <c r="V11" i="6"/>
  <c r="W11" i="6"/>
  <c r="X11" i="6"/>
  <c r="G12" i="6"/>
  <c r="H12" i="6"/>
  <c r="I12" i="6"/>
  <c r="N12" i="6"/>
  <c r="S12" i="6"/>
  <c r="T12" i="6"/>
  <c r="U12" i="6"/>
  <c r="V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G17" i="6"/>
  <c r="H17" i="6"/>
  <c r="I17" i="6"/>
  <c r="N17" i="6"/>
  <c r="S17" i="6"/>
  <c r="T17" i="6"/>
  <c r="U17" i="6"/>
  <c r="V17" i="6"/>
  <c r="W17" i="6"/>
  <c r="X17" i="6"/>
  <c r="B37" i="15"/>
  <c r="C37" i="15"/>
  <c r="I37" i="15"/>
  <c r="J37" i="15"/>
  <c r="B30" i="15"/>
  <c r="D13" i="6" s="1"/>
  <c r="C30" i="15"/>
  <c r="C13" i="6" s="1"/>
  <c r="I30" i="15"/>
  <c r="J30" i="15"/>
  <c r="P13" i="6" s="1"/>
  <c r="B31" i="15"/>
  <c r="D14" i="6" s="1"/>
  <c r="C31" i="15"/>
  <c r="C14" i="6" s="1"/>
  <c r="I31" i="15"/>
  <c r="O14" i="6" s="1"/>
  <c r="J31" i="15"/>
  <c r="P14" i="6" s="1"/>
  <c r="B32" i="15"/>
  <c r="D15" i="6" s="1"/>
  <c r="C32" i="15"/>
  <c r="C15" i="6" s="1"/>
  <c r="I32" i="15"/>
  <c r="J32" i="15"/>
  <c r="P15" i="6" s="1"/>
  <c r="B33" i="15"/>
  <c r="D16" i="6" s="1"/>
  <c r="C16" i="6"/>
  <c r="B36" i="15"/>
  <c r="D17" i="6" s="1"/>
  <c r="C36" i="15"/>
  <c r="C17" i="6" s="1"/>
  <c r="I36" i="15"/>
  <c r="J36" i="15"/>
  <c r="P17" i="6" s="1"/>
  <c r="B18" i="15"/>
  <c r="C18" i="15"/>
  <c r="I18" i="15"/>
  <c r="J18" i="15"/>
  <c r="B19" i="15"/>
  <c r="C19" i="15"/>
  <c r="I19" i="15"/>
  <c r="J19" i="15"/>
  <c r="B20" i="15"/>
  <c r="C20" i="15"/>
  <c r="I20" i="15"/>
  <c r="J20" i="15"/>
  <c r="B21" i="15"/>
  <c r="C21" i="15"/>
  <c r="I21" i="15"/>
  <c r="J21" i="15"/>
  <c r="B22" i="15"/>
  <c r="C22" i="15"/>
  <c r="I22" i="15"/>
  <c r="J22" i="15"/>
  <c r="B23" i="15"/>
  <c r="C23" i="15"/>
  <c r="I23" i="15"/>
  <c r="J23" i="15"/>
  <c r="B24" i="15"/>
  <c r="C24" i="15"/>
  <c r="I24" i="15"/>
  <c r="J24" i="15"/>
  <c r="B25" i="15"/>
  <c r="C25" i="15"/>
  <c r="I25" i="15"/>
  <c r="J25" i="15"/>
  <c r="B26" i="15"/>
  <c r="C26" i="15"/>
  <c r="I26" i="15"/>
  <c r="J26" i="15"/>
  <c r="B27" i="15"/>
  <c r="D11" i="6" s="1"/>
  <c r="C27" i="15"/>
  <c r="C11" i="6" s="1"/>
  <c r="I27" i="15"/>
  <c r="O11" i="6" s="1"/>
  <c r="J27" i="15"/>
  <c r="P11" i="6" s="1"/>
  <c r="B28" i="15"/>
  <c r="C28" i="15"/>
  <c r="I28" i="15"/>
  <c r="J28" i="15"/>
  <c r="B29" i="15"/>
  <c r="D12" i="6" s="1"/>
  <c r="C29" i="15"/>
  <c r="C12" i="6" s="1"/>
  <c r="F12" i="6" s="1"/>
  <c r="I29" i="15"/>
  <c r="J29" i="15"/>
  <c r="P12" i="6" s="1"/>
  <c r="B17" i="15"/>
  <c r="C17" i="15"/>
  <c r="I17" i="15"/>
  <c r="J17" i="15"/>
  <c r="B6" i="15"/>
  <c r="K38" i="11"/>
  <c r="K37" i="11"/>
  <c r="L37" i="11" s="1"/>
  <c r="K17" i="6" s="1"/>
  <c r="K34" i="11"/>
  <c r="L34" i="11" s="1"/>
  <c r="K16" i="6" s="1"/>
  <c r="K33" i="11"/>
  <c r="J15" i="6" s="1"/>
  <c r="K32" i="11"/>
  <c r="J14" i="6" s="1"/>
  <c r="K31" i="11"/>
  <c r="L31" i="11" s="1"/>
  <c r="K13" i="6" s="1"/>
  <c r="K30" i="11"/>
  <c r="L30" i="11" s="1"/>
  <c r="K12" i="6" s="1"/>
  <c r="K29" i="11"/>
  <c r="L29" i="11" s="1"/>
  <c r="K28" i="11"/>
  <c r="J11" i="6" s="1"/>
  <c r="K27" i="11"/>
  <c r="L27" i="11" s="1"/>
  <c r="K26" i="11"/>
  <c r="K25" i="11"/>
  <c r="K24" i="11"/>
  <c r="L24" i="11" s="1"/>
  <c r="K23" i="11"/>
  <c r="L23" i="11" s="1"/>
  <c r="K22" i="11"/>
  <c r="L22" i="11" s="1"/>
  <c r="K21" i="11"/>
  <c r="L21" i="11" s="1"/>
  <c r="K20" i="11"/>
  <c r="L20" i="11" s="1"/>
  <c r="K19" i="11"/>
  <c r="K18" i="11"/>
  <c r="B16" i="15"/>
  <c r="L38" i="11" l="1"/>
  <c r="J16" i="6"/>
  <c r="J12" i="6"/>
  <c r="K22" i="15"/>
  <c r="L25" i="11"/>
  <c r="L19" i="11"/>
  <c r="J13" i="6"/>
  <c r="K24" i="15"/>
  <c r="L24" i="15" s="1"/>
  <c r="L18" i="11"/>
  <c r="F11" i="6"/>
  <c r="E11" i="6"/>
  <c r="L32" i="11"/>
  <c r="K14" i="6" s="1"/>
  <c r="K25" i="15"/>
  <c r="K28" i="15"/>
  <c r="L28" i="15" s="1"/>
  <c r="K27" i="15"/>
  <c r="K26" i="15"/>
  <c r="K23" i="15"/>
  <c r="L23" i="15" s="1"/>
  <c r="K21" i="15"/>
  <c r="L26" i="11"/>
  <c r="L22" i="15"/>
  <c r="K17" i="15"/>
  <c r="L17" i="15" s="1"/>
  <c r="K29" i="15"/>
  <c r="L29" i="15" s="1"/>
  <c r="R12" i="6" s="1"/>
  <c r="K20" i="15"/>
  <c r="L20" i="15" s="1"/>
  <c r="K19" i="15"/>
  <c r="K18" i="15"/>
  <c r="K36" i="15"/>
  <c r="L36" i="15" s="1"/>
  <c r="R17" i="6" s="1"/>
  <c r="R16" i="6"/>
  <c r="K32" i="15"/>
  <c r="Q15" i="6" s="1"/>
  <c r="K30" i="15"/>
  <c r="L30" i="15" s="1"/>
  <c r="R13" i="6" s="1"/>
  <c r="K37" i="15"/>
  <c r="L28" i="11"/>
  <c r="K11" i="6" s="1"/>
  <c r="L33" i="11"/>
  <c r="K15" i="6" s="1"/>
  <c r="O12" i="6"/>
  <c r="Q17" i="6"/>
  <c r="Q16" i="6"/>
  <c r="F17" i="6"/>
  <c r="E17" i="6"/>
  <c r="F16" i="6"/>
  <c r="E16" i="6"/>
  <c r="F15" i="6"/>
  <c r="E15" i="6"/>
  <c r="E14" i="6"/>
  <c r="F14" i="6"/>
  <c r="E13" i="6"/>
  <c r="F13" i="6"/>
  <c r="K16" i="15"/>
  <c r="K31" i="15"/>
  <c r="J17" i="6"/>
  <c r="O15" i="6"/>
  <c r="L17" i="11"/>
  <c r="E12" i="6"/>
  <c r="O16" i="6"/>
  <c r="O17" i="6"/>
  <c r="O13" i="6"/>
  <c r="L37" i="15" l="1"/>
  <c r="Q13" i="6"/>
  <c r="L18" i="15"/>
  <c r="L32" i="15"/>
  <c r="R15" i="6" s="1"/>
  <c r="L19" i="15"/>
  <c r="Q12" i="6"/>
  <c r="L21" i="15"/>
  <c r="L26" i="15"/>
  <c r="L25" i="15"/>
  <c r="Q11" i="6"/>
  <c r="L27" i="15"/>
  <c r="R11" i="6" s="1"/>
  <c r="L16" i="15"/>
  <c r="Q14" i="6"/>
  <c r="L31" i="15"/>
  <c r="R14" i="6" s="1"/>
</calcChain>
</file>

<file path=xl/sharedStrings.xml><?xml version="1.0" encoding="utf-8"?>
<sst xmlns="http://schemas.openxmlformats.org/spreadsheetml/2006/main" count="520" uniqueCount="237">
  <si>
    <t>Catastrófico</t>
  </si>
  <si>
    <t>Moderado</t>
  </si>
  <si>
    <t>Probabilidad</t>
  </si>
  <si>
    <t>Impacto</t>
  </si>
  <si>
    <t>Regulatorios</t>
  </si>
  <si>
    <t>%</t>
  </si>
  <si>
    <t>Financieros</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</si>
  <si>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</si>
  <si>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</si>
  <si>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</si>
  <si>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</si>
  <si>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</si>
  <si>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</si>
  <si>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</si>
  <si>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</si>
  <si>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</si>
  <si>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</si>
  <si>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</si>
  <si>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</si>
  <si>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</si>
  <si>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</si>
  <si>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</si>
  <si>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</si>
  <si>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</si>
  <si>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</si>
  <si>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</si>
  <si>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</si>
  <si>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</si>
  <si>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</si>
  <si>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</si>
  <si>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</si>
  <si>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</si>
  <si>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</si>
  <si>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</si>
  <si>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</si>
  <si>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</si>
  <si>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</si>
  <si>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</si>
  <si>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</si>
  <si>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</si>
  <si>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</si>
  <si>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</si>
  <si>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</si>
  <si>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</si>
  <si>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</si>
  <si>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</si>
  <si>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</si>
  <si>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</si>
  <si>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</si>
  <si>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</si>
  <si>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</si>
  <si>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</si>
  <si>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</si>
  <si>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</si>
  <si>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</si>
  <si>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</si>
  <si>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</si>
  <si>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</si>
  <si>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la administración en los pagos.</t>
  </si>
  <si>
    <t>Imposición de nuevos trámites o permisos</t>
  </si>
  <si>
    <t>Variación de tasas o tarifas</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</si>
  <si>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</si>
  <si>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</si>
  <si>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</si>
  <si>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</si>
  <si>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</si>
  <si>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</si>
  <si>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</si>
  <si>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</si>
  <si>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</si>
  <si>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</si>
  <si>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</si>
  <si>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</si>
  <si>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</si>
  <si>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</si>
  <si>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</si>
  <si>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</si>
  <si>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</si>
  <si>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</si>
  <si>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</si>
  <si>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</si>
  <si>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</si>
  <si>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</si>
  <si>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</si>
  <si>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</si>
  <si>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</si>
  <si>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</si>
  <si>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</si>
  <si>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</si>
  <si>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</si>
  <si>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</si>
  <si>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</si>
  <si>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</si>
  <si>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</si>
  <si>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</si>
  <si>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</si>
  <si>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</si>
  <si>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</si>
  <si>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</si>
  <si>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</si>
  <si>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</si>
  <si>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</si>
  <si>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</si>
  <si>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</si>
  <si>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</si>
  <si>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</si>
  <si>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</si>
  <si>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</si>
  <si>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</si>
  <si>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</si>
  <si>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</si>
  <si>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</si>
  <si>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</si>
  <si>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</si>
  <si>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</si>
  <si>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</si>
  <si>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</si>
  <si>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Inadecuado análisis  económico estimativo del valor del contrato</t>
  </si>
  <si>
    <t>Falta de solicitud o solicitud tardía del registro  presupuestal</t>
  </si>
  <si>
    <t>Esta matriz es un documento anexo del Estudio Previo</t>
  </si>
  <si>
    <t xml:space="preserve">Riesgo de que no se firme el contrato. </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</si>
  <si>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</si>
  <si>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</si>
  <si>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</si>
  <si>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</si>
  <si>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</si>
  <si>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</si>
  <si>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</si>
  <si>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</si>
  <si>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</si>
  <si>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</si>
  <si>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</si>
  <si>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</si>
  <si>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</si>
  <si>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</si>
  <si>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</si>
  <si>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</si>
  <si>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</si>
  <si>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</si>
  <si>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</si>
  <si>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</si>
  <si>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</si>
  <si>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t>Objeto del Proceso de Contratación</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</si>
  <si>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</si>
  <si>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</si>
  <si>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t>Factores ambientales.</t>
  </si>
  <si>
    <t xml:space="preserve">Normativa aplicable al objeto del Proceso de Contratación.
</t>
  </si>
  <si>
    <t>Sector del objeto del Proceso de Contratación y su mercado.</t>
  </si>
  <si>
    <t>Experiencia propia y de otras Entidades Estatales en Procesos de Contratación del mismo tipo.</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</si>
  <si>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</si>
  <si>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</si>
  <si>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Objeto Contractual: Prestar el servicio de vigilancia y seguridad privada integral permanente para todos los bienes muebles e inmuebles de propiedad de la entidad, y de los que legalmente sea o llegare a ser responsable el fondo de desarrollo local de Rafael Uribe Uribe</t>
  </si>
  <si>
    <t>Presupuesto establecido con tarifas inferiores a las previstas por la Superintendencia de Vigilancia y Seguridad Privada</t>
  </si>
  <si>
    <t>Cambios en el marco regulatorio o normatividad aplicable al servicio</t>
  </si>
  <si>
    <t>Incumplimiento de pagos al personal vinculado en la ejecución del contrato</t>
  </si>
  <si>
    <t>Incumplimiento en las condiciones estabecidas para la prestación del servicio (personal, horarios, dotaciones)</t>
  </si>
  <si>
    <t>Hurtos en las instalaciones de la entidad contratante</t>
  </si>
  <si>
    <t>Actos de terrorismo, delicencia común, actividad proselitista, o huelgas, marchas, acciones, costumbres y usos culturales, religiosos y creencias.</t>
  </si>
  <si>
    <t>Daños ocasionados por el personal del contratista a los bienes, equipos o instalaciones de la entidad contratante.</t>
  </si>
  <si>
    <t>Demora en el inicio previsto para la prestación de los servicios</t>
  </si>
  <si>
    <t>Demoras en la constitución de las garantías y suscripción tardía del Acta de inicio</t>
  </si>
  <si>
    <t>Que el proceso quede desierto
Que se incurra en sobrecostos en la ejecución</t>
  </si>
  <si>
    <t xml:space="preserve">Que se limite la participación de los oferentes
Que los oferentes presenten observaciones al proceso que obliguen a ajustar los requisitos
Que no se presenten ofertas y se declare desierto el proceso
</t>
  </si>
  <si>
    <t>Que en ejecución los servicios se presenten de manera deficiente y no se supla la necesidad de la entidad</t>
  </si>
  <si>
    <t>Que no se realicen ajustes al proceso en atención a las observaciones realizadas 
Que no se presenten ofertas o se limite la participación
Que se solicite la revocatoria del proceso</t>
  </si>
  <si>
    <t>Que se presten servicios de mala calidad</t>
  </si>
  <si>
    <t>Que se retrase el inicio de ejecución del contrato
No contar con los servicios en los tiempos requeridos por el FDLRUU</t>
  </si>
  <si>
    <t>Que se generen observaciones y hallazgos por parte de los entes de control
Que no se atiendan los principios de transparencia y publicidad y se constituyan faltas disciplinarias</t>
  </si>
  <si>
    <t xml:space="preserve">Que se genere un desequilibrio económico al contratista
Que el contratista inicie demandas contra la entidad
Que el contratista suspenda la ejecución del contrato y se deban gestionar prórrogas
Que no se cuente con los servicios en los tiempos requeridos por la entidad </t>
  </si>
  <si>
    <t>Que se afecte la calidad de los servicios prestados
Que hayan interrupciones o intermitencias en la prestación de los servicios</t>
  </si>
  <si>
    <t>Accidentes, enfermedades profesionales y/o muerte de alguna persona del contratista, asociado con la prestación del servicio</t>
  </si>
  <si>
    <t>Que se afecte la prestación normal de los servicios de la Alcaldía
Que haya afectación a los activos de información de la entidad
Que se deban iniciar trámites administrativos para la restitución de bienes o el pago de daños y perjuicios</t>
  </si>
  <si>
    <t>Que se suspenda la prestación del servicio.  
Que se generen sobrecostos por asignación de turnos y apoyos adicionales.  
Que se presenten daños materiales en los sitios de la prestación del servicio - Detrimento patrimonial.
Que se afecte la integridad de funcionarios, ciudadanos y vigilantes</t>
  </si>
  <si>
    <t>Que se afecte la prestación normal de los servicios de la Alcaldía
Que haya afectación a los activos de información de la entidad
Que se deban iniciar trámites administrativos para la restitución de bienes o el pago de daños y perjuicios
Que se deba iniciar un proceso de presunto incumplimiento del contrato</t>
  </si>
  <si>
    <t>Que afecte el equilibrio económico del contrato
Que se deban adelantar modificaciones al contrato</t>
  </si>
  <si>
    <t xml:space="preserve">Que se interumpa la prestación de los servicios de vigilancia, aumentando la materialización de riesgos asociados con la seguridad de las instalaciones y la integridad de las personas
</t>
  </si>
  <si>
    <t>Que se interrumpa la prestacion del  servicio de vigilancia
Que la entidad se vea inmersa en demandas e investigaciones</t>
  </si>
  <si>
    <t xml:space="preserve">Realizar revisiones y verificaciones previas a los requisitos habilitantes para se encuentren acordes al objeto, alcance y cuantía del proceso
Responder de manera oportuna a las observaciones de los interesados
Realizar ajustes o correcciones a los documentos del proceso cuando se haga necesario </t>
  </si>
  <si>
    <t>Realizar el estudio de mercado, incorporando todas las condiciones de la prestación del servicio para que las cotizaciones sean acordes a las necesidades de la entidad
Establecer mecanismos objetivos cuando se presenten diferencias considerables entre las cotizaciones del estudio de mercado</t>
  </si>
  <si>
    <t xml:space="preserve">Analizar las cotizaciones recibidas en la etapa de estudio de mercado para verificar que se encuentran cumpliendo las tarifas definidas por la Superintendencia de Vigilancia y Seguridad Privada y solicitar aclaraciones en caso de encontrar valores inferiores. </t>
  </si>
  <si>
    <t>Realizar revisiones y verificaciones previas a las condiciones técnicas del proceso
Realizar ajustes o correcciones a los documentos del proceso cuando se haga necesario</t>
  </si>
  <si>
    <t>Definir requisitos claros que permitan la evaluación adecuada y establecer listas de chequeo
Implementar un sistema de doble chequeo en la revisión de los informes de evaluación</t>
  </si>
  <si>
    <t>Establecer condiciones de participación claras y ajustadas a la normatividad vigente para disminuir la posibilidad de que los oferentes generen observaciones
Establecer un cronograma adecuado que permita a la administración contar con el tiempo suficiente para responder las observaciones</t>
  </si>
  <si>
    <t>Establecer de manera clara el alcance de los servicios requeridos, para que los oferentes presenten sus propuestas con el conocimiento pleno de las condiciones requeridas por el FDLRUU
Evaluar las propuestas con los criterios sugeridos por Colombia Compra Eficiente y solicitar las aclaraciones a los proponentes cuando así se requiera</t>
  </si>
  <si>
    <t>En los documentos del contrato, establecer las condiciones y plazos para la constitución de las garantías claras, sujetas a la normatividad vigente y acordes al objeto del contrato
Establecer comunicación inmediata con el adjudicatario una vez se suscriba el contrato para reiterar los plazos para la constitución de la garantía y la firma del acta de inicio y realizar el seguimiento respectivo</t>
  </si>
  <si>
    <t>Establecer plazos internos para la publicación en la plataforma, una vez se ha adjudicado el contrato y realizar el seguimiento correspondiente</t>
  </si>
  <si>
    <t>Solicitar al contratista, registrar las solicitudes de pago en SECOP II y generar los estados de aceptado o rechazado. En caso de rechazar el pago, indicar clara y oportunamente los motivos del rechazo</t>
  </si>
  <si>
    <t>Analizar los cambios en la normativa, su afectación a la ejecución del contrato y determinar si es procedente realizar ajustes en cuanto a modificaciones en el clausulado o adiciones presupuestales, según sea el caso</t>
  </si>
  <si>
    <t>Coordinar con el contratista y el personal una reunión de reconocimiento de las condiciones del servicio y de las sedes, en donde se establezcan medidas que permitan proteger los bienes y generar las recomendaciones que hayan a lugar previo al inicio de las actividades</t>
  </si>
  <si>
    <t xml:space="preserve">Establecer condiciones y requisitos para validar la idoneidad del personal que apoyará la prestación de los servicios
Definir tareas que permitan mantener un control frente a las funciones que desarrollan los vigilantes según su perfil
Solicitar que la empresa de vigilancia cuente con un Sistema de Gestión de Seguridad y Salud en el Trabajo </t>
  </si>
  <si>
    <t>NO</t>
  </si>
  <si>
    <t>SI</t>
  </si>
  <si>
    <t>Que soliciten revocatoria del proceso</t>
  </si>
  <si>
    <t>Que no se presenten ofertas y se declare desierto el proceso
Que soliciten revocatoria del proceso</t>
  </si>
  <si>
    <t>Que los oferentes presenten observaciones a la evaluación.
Que soliciten revocatoria del proceso
Que se adjudique erróneamente el contrato</t>
  </si>
  <si>
    <t>Profesionales del área que genera la necesidad, de Planeación y de contratación del FDLRUU</t>
  </si>
  <si>
    <t>Profesionales del área que genera la necesidad y de Planeación del FDLRUU</t>
  </si>
  <si>
    <t>Requisitos habilitantes inapropiados para el proceso de selección o que impidan la selección objetiva</t>
  </si>
  <si>
    <t>Supervisor del contrato</t>
  </si>
  <si>
    <t>Profesional de contratación y supervisor del contrato</t>
  </si>
  <si>
    <t>Establecer condiciones contractuales claras que impidan interpretaciones subjetivas o vacíos en las obligaciones del contratista y realizar el seguimiento a su cumplimiento
Mantener canales de comunicación constante con el contratista para verificar el cumplimiento de las condiciones contractuales
Generar mediante comunicaciones oficiales las observaciones u oportunidades de mejora de manera oportuna.
Notificar de manera clara y oportuna los presuntos incumplimientos por parte del contratista</t>
  </si>
  <si>
    <t>Durante la etapa precontractual con los filtros de revisión del área que genera la necesidad y del equipo de planeación y contratación</t>
  </si>
  <si>
    <t>Con el análisis de precios de mercado 
Con la revisión y ajuste de las solicitudes de cotización y anexo técnico</t>
  </si>
  <si>
    <t>Con el análisis de precios de mercado 
Con la revisión y ajuste de las solicitudes de cotización y anexo técnico frente a la circular de la Superintendencia  de Vigilancia y Seguridad Privada</t>
  </si>
  <si>
    <t>En la periodicidad que se requiera,  durante la etapa de planeación y la etapa de  selección del proceso</t>
  </si>
  <si>
    <t>Al inicio del contrato</t>
  </si>
  <si>
    <t>Durante la ejecución del contrato</t>
  </si>
  <si>
    <t>Inmediatamente cuando se evidencie el presunto incumplimiento y de manera semanal</t>
  </si>
  <si>
    <t>Permanente</t>
  </si>
  <si>
    <t>Contratista</t>
  </si>
  <si>
    <t>Supervisor del contrato y contratista</t>
  </si>
  <si>
    <t>Con la supervisión y reporte de incidentes que se realice desde la central de monitoreo</t>
  </si>
  <si>
    <t>En la periodicidad que se requiera, durante la ejecución del contrato</t>
  </si>
  <si>
    <t xml:space="preserve">Con la verificación permanente del cumplimiento del contrato y sus estipulaciones </t>
  </si>
  <si>
    <t>Con el análisis detallado de las nuevas normas frente a los documentos que hacen parte del contrato (anexo técnico, clausulado, entre otros)</t>
  </si>
  <si>
    <t>Inmediatamente cuando entre(n) a regir la(s) nueva(s) norma(s)</t>
  </si>
  <si>
    <t>Establecer plazos para la ejecución de actividades y entrega de documentación que supedite la prestación de los servicios (hojas de vida del personal, permisos. licencias y demás establecidos en el anexo técnico)
Mantener canales de comunicación constante con el contratista para coordinar los servicios según el cronograma aprobado
Generar documentos oficiales en donde se notifiquen de manera clara u oportuna los posibles incumplimientos</t>
  </si>
  <si>
    <t>Al inicio y al finalizar el servicio.
Inmediatamente se reporte el daño o perdida por parte del contratista</t>
  </si>
  <si>
    <t>Cuando se requiera</t>
  </si>
  <si>
    <t>Con la comunicación directa a los servicios de emergencia y a la central de la empresa de vigilancia para una atención oportuna de incidentes</t>
  </si>
  <si>
    <t>Categoría del Riesgo</t>
  </si>
  <si>
    <t>Casi cierto (ocurre en la mayoría de circunstancias)</t>
  </si>
  <si>
    <t>Realizar la revisión de la pertinencia de la modalidad de contratación, por parte del área contractual</t>
  </si>
  <si>
    <t xml:space="preserve">Establecer obligaciones y clausulas de indemnidad a favor del FDLRUU
Establecer en las garantías,  la cobertura de pago de salarios, prestaciones sociales legales e indemnizaciones laborales 
Verificar en las solicitudes de pago, el cumplimiento frente al pago de las obligaciones del contratista frente a los aportes de seguridad social integral </t>
  </si>
  <si>
    <t>Con la verificación al cumplimiento del SG-SST de la compañía de vigilancia. Con las rondas periódicas del profesional SST para validar el cumplimiento de las normas relacionadas con seguridad y salud en el trabajo. Con el reentrenamiento y capacitación permanente del personal, especialmente en lo relacionado con manejo de armas</t>
  </si>
  <si>
    <t>Con el seguimiento a los plazos indicados en los documentos del proceso
Con las notificaciones de presunto incumplimiento</t>
  </si>
  <si>
    <t xml:space="preserve">Establecer planes de contingencia de manera que no se afecte la prestación de los servicios que ofrece la alcaldía
Definir dentro de las obligaciones del contratista, la responsabilidad de la empresa en caso de presentarse situaciones de hurto, así como los procedimientos para atender dichas situaciones
Establecer garantías que cubran situaciones de hurto </t>
  </si>
  <si>
    <t>Con el sistema de monitoreo de las cámaras
Con los protocolos de ingreso y salida de personas, bienes y vehículos 
En caso que el contratista reporte el daño o pérdida de algún bien, con el seguimiento al proceso de restitución respectivo.</t>
  </si>
  <si>
    <t>Establecer planes de contingencia de manera que no se afecte la prestación de los servicios que ofrece la alcaldía
Establecer dentro de las condiciones del contrato que la empresa cuente con contacto permanente con los coordinadores de la red de apoyo y solidaridad ciudadana de las metropolitanas y departamentos de Policía. 
En conjunto con el contratista definir y adoptar las medidas preventivas de seguridad cuando se evidencien situaciones de riesgo como vehículos abandonados, personas con conductas sospechosas, etc.</t>
  </si>
  <si>
    <t>CONTRATISTA Y FDLRUU</t>
  </si>
  <si>
    <t xml:space="preserve">CONTRATISTA </t>
  </si>
  <si>
    <t xml:space="preserve">Que se inicien investigaciones y demandas contra la entidad
Que se afecte la adecuada prestación de los servicios
</t>
  </si>
  <si>
    <t>Con la supervisión permanente a la ejecución del contrato
Con las notificaciones de presunto incumplimiento</t>
  </si>
  <si>
    <t>Que se propicien situaciones que afecten la seguridad e integridad de las personas y los bienes a cargo del FDLRUU
Que se generen pérdidas de información que afecten la verificación de situaciones irregulares</t>
  </si>
  <si>
    <t>Fallas en  los equipos, sistemas de alarmas, circuito cerrado de televisión (CCTV) y demás elementos que componen los medios tecnológicos</t>
  </si>
  <si>
    <t xml:space="preserve">Con la inspección y mantenimiento periódico a los sistemas que componen los medios tecnológicos
Con los reportes de mantenimiento de la infraestructura con los cuales generar alarmas tempranas frente a posibles fallos
Con la notificación de los incidentes y novedades a la supervisión del FDLRUU, de manera que se puedan establecer planes de contingencia </t>
  </si>
  <si>
    <t>Establecer un cronograma de mantenimiento a los medios tecnológicos y darle cumplimiento
Definir tiempos de antención mínimos y máximos frente a incidentes o fallas en los equipos y darle 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</si>
</sst>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b/>
      <sz val="12"/>
      <color rgb="FFFF0D0D"/>
      <name val="Garamond"/>
      <family val="1"/>
    </font>
    <font>
      <b/>
      <sz val="12"/>
      <color rgb="FFFF0000"/>
      <name val="Garamond"/>
      <family val="1"/>
    </font>
    <font>
      <sz val="11"/>
      <color theme="1"/>
      <name val="Garamond"/>
      <family val="1"/>
    </font>
    <font>
      <b/>
      <sz val="11"/>
      <color indexed="9"/>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diagonal/>
    </border>
  </borders>
  <cellStyleXfs count="1">
    <xf numFmtId="0" fontId="0" fillId="0" borderId="0"/>
  </cellStyleXfs>
  <cellXfs count="309">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31"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10" xfId="0" applyFont="1" applyBorder="1"/>
    <xf numFmtId="0" fontId="10" fillId="0" borderId="0" xfId="0" applyFont="1"/>
    <xf numFmtId="0" fontId="0" fillId="0" borderId="0" xfId="0" applyAlignment="1">
      <alignment wrapText="1"/>
    </xf>
    <xf numFmtId="0" fontId="7" fillId="0" borderId="43" xfId="0" applyFont="1" applyBorder="1"/>
    <xf numFmtId="0" fontId="7" fillId="0" borderId="2" xfId="0" applyFont="1" applyBorder="1" applyAlignment="1">
      <alignment horizontal="center" vertical="center" wrapText="1"/>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5" fillId="0" borderId="12" xfId="0" applyFont="1" applyBorder="1" applyAlignment="1">
      <alignment vertical="center"/>
    </xf>
    <xf numFmtId="0" fontId="15" fillId="0" borderId="5" xfId="0" applyFont="1" applyBorder="1" applyAlignment="1">
      <alignment vertical="center"/>
    </xf>
    <xf numFmtId="0" fontId="19" fillId="2" borderId="22" xfId="0" applyFont="1" applyFill="1" applyBorder="1" applyAlignment="1">
      <alignment vertical="center" wrapText="1"/>
    </xf>
    <xf numFmtId="0" fontId="19" fillId="0" borderId="22" xfId="0" applyFont="1" applyBorder="1"/>
    <xf numFmtId="0" fontId="16" fillId="2" borderId="13" xfId="0" applyFont="1" applyFill="1" applyBorder="1" applyAlignment="1">
      <alignment vertical="center" wrapText="1"/>
    </xf>
    <xf numFmtId="0" fontId="15" fillId="0" borderId="14" xfId="0" applyFont="1" applyBorder="1" applyAlignment="1">
      <alignment vertical="center"/>
    </xf>
    <xf numFmtId="0" fontId="15" fillId="0" borderId="6" xfId="0" applyFont="1" applyBorder="1" applyAlignment="1">
      <alignment vertical="center"/>
    </xf>
    <xf numFmtId="0" fontId="19" fillId="2" borderId="23" xfId="0" applyFont="1" applyFill="1" applyBorder="1" applyAlignment="1">
      <alignment vertical="center" wrapText="1"/>
    </xf>
    <xf numFmtId="0" fontId="19" fillId="0" borderId="23" xfId="0" applyFont="1" applyBorder="1"/>
    <xf numFmtId="0" fontId="16" fillId="2" borderId="15" xfId="0" applyFont="1" applyFill="1" applyBorder="1" applyAlignment="1">
      <alignment vertical="center" wrapText="1"/>
    </xf>
    <xf numFmtId="0" fontId="16" fillId="2" borderId="16" xfId="0" applyFont="1" applyFill="1" applyBorder="1" applyAlignment="1">
      <alignment vertical="center" wrapText="1"/>
    </xf>
    <xf numFmtId="0" fontId="15" fillId="0" borderId="17" xfId="0" applyFont="1" applyBorder="1" applyAlignment="1">
      <alignment vertical="center"/>
    </xf>
    <xf numFmtId="0" fontId="15" fillId="0" borderId="7" xfId="0" applyFont="1" applyBorder="1" applyAlignment="1">
      <alignment vertical="center"/>
    </xf>
    <xf numFmtId="0" fontId="19" fillId="0" borderId="24" xfId="0" applyFont="1" applyBorder="1"/>
    <xf numFmtId="0" fontId="16" fillId="2" borderId="18" xfId="0" applyFont="1" applyFill="1" applyBorder="1" applyAlignment="1">
      <alignment vertical="center" wrapText="1"/>
    </xf>
    <xf numFmtId="0" fontId="19" fillId="2" borderId="3" xfId="0" applyFont="1" applyFill="1" applyBorder="1" applyAlignment="1">
      <alignment vertical="center" wrapText="1"/>
    </xf>
    <xf numFmtId="0" fontId="16" fillId="2" borderId="19" xfId="0" applyFont="1" applyFill="1" applyBorder="1" applyAlignment="1">
      <alignment vertical="center" wrapText="1"/>
    </xf>
    <xf numFmtId="0" fontId="15" fillId="0" borderId="22" xfId="0" applyFont="1" applyBorder="1" applyAlignment="1">
      <alignment vertical="center"/>
    </xf>
    <xf numFmtId="0" fontId="15" fillId="0" borderId="23" xfId="0" applyFont="1" applyBorder="1" applyAlignment="1">
      <alignment vertical="center"/>
    </xf>
    <xf numFmtId="0" fontId="15" fillId="0" borderId="24" xfId="0" applyFont="1" applyBorder="1" applyAlignment="1">
      <alignment vertical="center"/>
    </xf>
    <xf numFmtId="0" fontId="19" fillId="2" borderId="24" xfId="0" applyFont="1" applyFill="1" applyBorder="1" applyAlignment="1">
      <alignment vertical="center" wrapText="1"/>
    </xf>
    <xf numFmtId="0" fontId="19" fillId="2" borderId="26" xfId="0" applyFont="1" applyFill="1" applyBorder="1" applyAlignment="1">
      <alignment vertical="center" wrapText="1"/>
    </xf>
    <xf numFmtId="0" fontId="16" fillId="2" borderId="20" xfId="0" applyFont="1" applyFill="1" applyBorder="1" applyAlignment="1">
      <alignment vertical="center" wrapText="1"/>
    </xf>
    <xf numFmtId="0" fontId="19" fillId="0" borderId="14" xfId="0" applyFont="1" applyBorder="1" applyAlignment="1">
      <alignment vertical="center"/>
    </xf>
    <xf numFmtId="0" fontId="19" fillId="0" borderId="26" xfId="0" applyFont="1" applyBorder="1" applyAlignment="1">
      <alignment vertical="center" wrapText="1"/>
    </xf>
    <xf numFmtId="0" fontId="16" fillId="0" borderId="20" xfId="0" applyFont="1" applyBorder="1" applyAlignment="1">
      <alignment vertical="center" wrapText="1"/>
    </xf>
    <xf numFmtId="0" fontId="16" fillId="0" borderId="13" xfId="0" applyFont="1" applyBorder="1" applyAlignment="1">
      <alignment vertical="center" wrapText="1"/>
    </xf>
    <xf numFmtId="0" fontId="16" fillId="0" borderId="15" xfId="0" applyFont="1" applyBorder="1" applyAlignment="1">
      <alignment vertical="center" wrapText="1"/>
    </xf>
    <xf numFmtId="0" fontId="15" fillId="0" borderId="27" xfId="0" applyFont="1" applyBorder="1" applyAlignment="1">
      <alignment vertical="center"/>
    </xf>
    <xf numFmtId="0" fontId="15" fillId="0" borderId="25" xfId="0" applyFont="1" applyBorder="1" applyAlignment="1">
      <alignment vertical="center"/>
    </xf>
    <xf numFmtId="0" fontId="19" fillId="2" borderId="25" xfId="0" applyFont="1" applyFill="1" applyBorder="1" applyAlignment="1">
      <alignment vertical="center" wrapText="1"/>
    </xf>
    <xf numFmtId="0" fontId="19" fillId="0" borderId="25" xfId="0" applyFont="1" applyBorder="1"/>
    <xf numFmtId="0" fontId="16" fillId="0" borderId="21" xfId="0" applyFont="1" applyBorder="1" applyAlignment="1">
      <alignment vertical="center" wrapText="1"/>
    </xf>
    <xf numFmtId="0" fontId="19" fillId="0" borderId="1" xfId="0" applyFont="1" applyBorder="1"/>
    <xf numFmtId="0" fontId="19" fillId="0" borderId="0" xfId="0" applyFont="1"/>
    <xf numFmtId="0" fontId="19" fillId="0" borderId="2" xfId="0" applyFont="1" applyBorder="1" applyAlignment="1">
      <alignment horizontal="center"/>
    </xf>
    <xf numFmtId="0" fontId="19" fillId="0" borderId="8" xfId="0" applyFont="1" applyBorder="1"/>
    <xf numFmtId="0" fontId="19" fillId="0" borderId="10" xfId="0" applyFont="1" applyBorder="1"/>
    <xf numFmtId="0" fontId="19" fillId="0" borderId="11" xfId="0" applyFont="1" applyBorder="1" applyAlignment="1">
      <alignment horizontal="center"/>
    </xf>
    <xf numFmtId="0" fontId="20" fillId="4" borderId="29" xfId="0" applyFont="1" applyFill="1" applyBorder="1" applyAlignment="1">
      <alignment horizontal="center" vertical="center" wrapText="1"/>
    </xf>
    <xf numFmtId="0" fontId="21" fillId="4" borderId="30" xfId="0" applyFont="1" applyFill="1" applyBorder="1" applyAlignment="1">
      <alignment horizontal="center" vertical="center" wrapText="1"/>
    </xf>
    <xf numFmtId="0" fontId="21" fillId="4" borderId="31" xfId="0" applyFont="1" applyFill="1" applyBorder="1" applyAlignment="1">
      <alignment horizontal="center" vertical="center" wrapText="1"/>
    </xf>
    <xf numFmtId="0" fontId="16" fillId="0" borderId="33" xfId="0" applyFont="1" applyBorder="1" applyAlignment="1">
      <alignment horizontal="left" vertical="center" wrapText="1"/>
    </xf>
    <xf numFmtId="0" fontId="19" fillId="0" borderId="34" xfId="0" applyFont="1" applyBorder="1" applyAlignment="1">
      <alignment horizontal="left" vertical="center" wrapText="1"/>
    </xf>
    <xf numFmtId="0" fontId="16" fillId="0" borderId="3" xfId="0" applyFont="1" applyBorder="1" applyAlignment="1">
      <alignment horizontal="center" vertical="center" wrapText="1"/>
    </xf>
    <xf numFmtId="0" fontId="16" fillId="0" borderId="3" xfId="0" applyFont="1" applyBorder="1" applyAlignment="1">
      <alignment horizontal="center" vertical="center"/>
    </xf>
    <xf numFmtId="0" fontId="16" fillId="0" borderId="37" xfId="0" applyFont="1" applyBorder="1" applyAlignment="1">
      <alignment horizontal="center" vertical="center" wrapText="1"/>
    </xf>
    <xf numFmtId="0" fontId="16" fillId="0" borderId="35" xfId="0" applyFont="1" applyBorder="1" applyAlignment="1">
      <alignment horizontal="left" vertical="center" wrapText="1"/>
    </xf>
    <xf numFmtId="0" fontId="19" fillId="0" borderId="3" xfId="0" applyFont="1" applyBorder="1" applyAlignment="1">
      <alignment horizontal="left" vertical="center" wrapText="1"/>
    </xf>
    <xf numFmtId="0" fontId="16" fillId="0" borderId="19" xfId="0" applyFont="1" applyBorder="1" applyAlignment="1">
      <alignment horizontal="center" vertical="center" wrapText="1"/>
    </xf>
    <xf numFmtId="0" fontId="16" fillId="0" borderId="36" xfId="0" applyFont="1" applyBorder="1" applyAlignment="1">
      <alignment horizontal="left" vertical="center" wrapText="1"/>
    </xf>
    <xf numFmtId="0" fontId="19" fillId="0" borderId="9" xfId="0" applyFont="1" applyBorder="1" applyAlignment="1">
      <alignment horizontal="left" vertical="center" wrapText="1"/>
    </xf>
    <xf numFmtId="0" fontId="16" fillId="0" borderId="9" xfId="0" applyFont="1" applyBorder="1" applyAlignment="1">
      <alignment horizontal="center" vertical="center" wrapText="1"/>
    </xf>
    <xf numFmtId="0" fontId="16" fillId="0" borderId="9" xfId="0" applyFont="1" applyBorder="1" applyAlignment="1">
      <alignment horizontal="center" vertical="center"/>
    </xf>
    <xf numFmtId="0" fontId="16" fillId="0" borderId="38" xfId="0" applyFont="1" applyBorder="1" applyAlignment="1">
      <alignment horizontal="center" vertical="center" wrapText="1"/>
    </xf>
    <xf numFmtId="0" fontId="19" fillId="0" borderId="39" xfId="0" applyFont="1" applyBorder="1"/>
    <xf numFmtId="0" fontId="19" fillId="0" borderId="40" xfId="0" applyFont="1" applyBorder="1"/>
    <xf numFmtId="0" fontId="19" fillId="0" borderId="41" xfId="0" applyFont="1" applyBorder="1" applyAlignment="1">
      <alignment horizontal="center"/>
    </xf>
    <xf numFmtId="0" fontId="14" fillId="3" borderId="3" xfId="0" applyFont="1" applyFill="1" applyBorder="1" applyAlignment="1">
      <alignment horizontal="center" vertical="center" wrapText="1"/>
    </xf>
    <xf numFmtId="0" fontId="14" fillId="6" borderId="3" xfId="0" applyFont="1" applyFill="1" applyBorder="1" applyAlignment="1">
      <alignment horizontal="center" vertical="center"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3" fillId="0" borderId="1" xfId="0" applyFont="1" applyBorder="1" applyAlignment="1">
      <alignment horizontal="right" vertical="center" textRotation="90"/>
    </xf>
    <xf numFmtId="0" fontId="19" fillId="0" borderId="0" xfId="0" applyFont="1" applyAlignment="1">
      <alignment horizontal="center" vertical="center" wrapText="1"/>
    </xf>
    <xf numFmtId="0" fontId="14" fillId="6" borderId="3" xfId="0" applyFont="1" applyFill="1" applyBorder="1" applyAlignment="1">
      <alignment horizontal="center" vertical="center"/>
    </xf>
    <xf numFmtId="0" fontId="14" fillId="6" borderId="28" xfId="0" applyFont="1" applyFill="1" applyBorder="1" applyAlignment="1">
      <alignment horizontal="center" vertical="center"/>
    </xf>
    <xf numFmtId="0" fontId="19" fillId="6" borderId="3" xfId="0" applyFont="1" applyFill="1" applyBorder="1" applyAlignment="1">
      <alignment horizontal="center"/>
    </xf>
    <xf numFmtId="0" fontId="19" fillId="0" borderId="4" xfId="0" applyFont="1" applyBorder="1" applyAlignment="1">
      <alignment horizontal="center" vertical="center" wrapText="1"/>
    </xf>
    <xf numFmtId="0" fontId="19" fillId="7" borderId="3" xfId="0" applyFont="1" applyFill="1" applyBorder="1" applyAlignment="1">
      <alignment horizontal="center" vertic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9" fillId="10" borderId="3" xfId="0" applyFont="1" applyFill="1" applyBorder="1" applyAlignment="1">
      <alignment horizontal="center" vertical="center"/>
    </xf>
    <xf numFmtId="0" fontId="14" fillId="6" borderId="3" xfId="0" applyFont="1" applyFill="1" applyBorder="1" applyAlignment="1">
      <alignment vertical="center"/>
    </xf>
    <xf numFmtId="0" fontId="19" fillId="0" borderId="3" xfId="0" applyFont="1" applyBorder="1" applyAlignment="1">
      <alignment vertical="center"/>
    </xf>
    <xf numFmtId="0" fontId="21" fillId="4" borderId="29" xfId="0" applyFont="1" applyFill="1" applyBorder="1" applyAlignment="1">
      <alignment horizontal="center" vertical="center" wrapText="1"/>
    </xf>
    <xf numFmtId="0" fontId="16" fillId="0" borderId="33"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36" xfId="0" applyFont="1" applyBorder="1" applyAlignment="1">
      <alignment horizontal="center" vertical="center" wrapText="1"/>
    </xf>
    <xf numFmtId="0" fontId="14" fillId="0" borderId="0" xfId="0" applyFont="1" applyAlignment="1">
      <alignment horizontal="center"/>
    </xf>
    <xf numFmtId="0" fontId="19" fillId="0" borderId="9" xfId="0" applyFont="1" applyBorder="1" applyAlignment="1">
      <alignment vertical="center"/>
    </xf>
    <xf numFmtId="0" fontId="23" fillId="0" borderId="1" xfId="0" applyFont="1" applyBorder="1"/>
    <xf numFmtId="0" fontId="23" fillId="0" borderId="0" xfId="0" applyFont="1" applyAlignment="1">
      <alignment horizontal="center" vertical="center"/>
    </xf>
    <xf numFmtId="0" fontId="23" fillId="0" borderId="2" xfId="0" applyFont="1" applyBorder="1" applyAlignment="1">
      <alignment horizontal="center" vertical="center"/>
    </xf>
    <xf numFmtId="0" fontId="23" fillId="0" borderId="0" xfId="0" applyFont="1"/>
    <xf numFmtId="0" fontId="23" fillId="0" borderId="0" xfId="0" applyFont="1" applyAlignment="1">
      <alignment horizontal="left"/>
    </xf>
    <xf numFmtId="0" fontId="23" fillId="0" borderId="2" xfId="0" applyFont="1" applyBorder="1" applyAlignment="1">
      <alignment horizontal="center"/>
    </xf>
    <xf numFmtId="0" fontId="19"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34" xfId="0" applyFont="1" applyBorder="1" applyAlignment="1">
      <alignment horizontal="center" vertical="center" wrapText="1"/>
    </xf>
    <xf numFmtId="0" fontId="21" fillId="4" borderId="30"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2" xfId="0" applyFont="1" applyFill="1" applyBorder="1" applyAlignment="1">
      <alignment horizontal="center" vertical="center" wrapText="1"/>
    </xf>
    <xf numFmtId="0" fontId="7" fillId="5" borderId="0" xfId="0" applyFont="1" applyFill="1"/>
    <xf numFmtId="0" fontId="7" fillId="5" borderId="8"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10" xfId="0" applyFont="1" applyFill="1" applyBorder="1"/>
    <xf numFmtId="0" fontId="7" fillId="5" borderId="11"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7" fillId="5" borderId="0" xfId="0" applyFont="1" applyFill="1" applyBorder="1"/>
    <xf numFmtId="0" fontId="7" fillId="5" borderId="0" xfId="0" applyFont="1" applyFill="1" applyBorder="1" applyAlignment="1">
      <alignment horizontal="center" vertical="center"/>
    </xf>
    <xf numFmtId="0" fontId="7" fillId="0" borderId="10" xfId="0" applyFont="1" applyBorder="1" applyAlignment="1">
      <alignment horizontal="center"/>
    </xf>
    <xf numFmtId="0" fontId="9" fillId="0" borderId="37"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38" xfId="0" applyFont="1" applyBorder="1" applyAlignment="1">
      <alignment horizontal="center" vertical="center" wrapText="1"/>
    </xf>
    <xf numFmtId="0" fontId="19" fillId="0" borderId="3" xfId="0" applyFont="1" applyBorder="1" applyAlignment="1">
      <alignment horizontal="center" vertical="center" wrapText="1"/>
    </xf>
    <xf numFmtId="0" fontId="15" fillId="0" borderId="19" xfId="0" applyFont="1" applyBorder="1" applyAlignment="1">
      <alignment horizontal="center" vertical="center" wrapText="1"/>
    </xf>
    <xf numFmtId="0" fontId="25" fillId="0" borderId="3" xfId="0" applyFont="1" applyBorder="1" applyAlignment="1">
      <alignment horizontal="center" vertical="center" textRotation="90" wrapText="1"/>
    </xf>
    <xf numFmtId="0" fontId="26" fillId="4" borderId="29" xfId="0" applyFont="1" applyFill="1" applyBorder="1" applyAlignment="1">
      <alignment horizontal="center" vertical="center" wrapText="1"/>
    </xf>
    <xf numFmtId="0" fontId="26" fillId="4" borderId="30" xfId="0" applyFont="1" applyFill="1" applyBorder="1" applyAlignment="1">
      <alignment horizontal="center" vertical="center" wrapText="1"/>
    </xf>
    <xf numFmtId="0" fontId="26" fillId="4" borderId="30" xfId="0" applyFont="1" applyFill="1" applyBorder="1" applyAlignment="1">
      <alignment horizontal="center" vertical="center" textRotation="90" wrapText="1"/>
    </xf>
    <xf numFmtId="0" fontId="26" fillId="4" borderId="68" xfId="0" applyFont="1" applyFill="1" applyBorder="1" applyAlignment="1">
      <alignment horizontal="center" vertical="center" textRotation="90" wrapText="1"/>
    </xf>
    <xf numFmtId="0" fontId="26" fillId="4" borderId="31" xfId="0" applyFont="1" applyFill="1" applyBorder="1" applyAlignment="1">
      <alignment horizontal="center" vertical="center" wrapText="1"/>
    </xf>
    <xf numFmtId="0" fontId="15" fillId="0" borderId="35" xfId="0" applyFont="1" applyBorder="1" applyAlignment="1">
      <alignment horizontal="center" vertical="center" wrapText="1"/>
    </xf>
    <xf numFmtId="0" fontId="15" fillId="0" borderId="3" xfId="0" applyFont="1" applyBorder="1" applyAlignment="1">
      <alignment horizontal="center" vertical="center" textRotation="90" wrapText="1"/>
    </xf>
    <xf numFmtId="9" fontId="15" fillId="0" borderId="3" xfId="0" applyNumberFormat="1" applyFont="1" applyBorder="1" applyAlignment="1">
      <alignment horizontal="center" vertical="center" textRotation="90" wrapText="1"/>
    </xf>
    <xf numFmtId="0" fontId="8" fillId="0" borderId="0" xfId="0" applyFont="1" applyAlignment="1">
      <alignment horizontal="left" vertical="center" wrapText="1"/>
    </xf>
    <xf numFmtId="0" fontId="13" fillId="0" borderId="35" xfId="0" applyFont="1" applyBorder="1" applyAlignment="1">
      <alignment horizontal="left" vertical="top" wrapText="1"/>
    </xf>
    <xf numFmtId="0" fontId="13" fillId="0" borderId="3" xfId="0" applyFont="1" applyBorder="1" applyAlignment="1">
      <alignment horizontal="left" vertical="top" wrapText="1"/>
    </xf>
    <xf numFmtId="0" fontId="13" fillId="0" borderId="19" xfId="0" applyFont="1" applyBorder="1" applyAlignment="1">
      <alignment horizontal="left" vertical="top" wrapText="1"/>
    </xf>
    <xf numFmtId="0" fontId="13" fillId="0" borderId="36" xfId="0" applyFont="1" applyBorder="1" applyAlignment="1">
      <alignment horizontal="left" vertical="top" wrapText="1"/>
    </xf>
    <xf numFmtId="0" fontId="13" fillId="0" borderId="9" xfId="0" applyFont="1" applyBorder="1" applyAlignment="1">
      <alignment horizontal="left" vertical="top" wrapText="1"/>
    </xf>
    <xf numFmtId="0" fontId="13" fillId="0" borderId="38" xfId="0" applyFont="1" applyBorder="1" applyAlignment="1">
      <alignment horizontal="left" vertical="top" wrapText="1"/>
    </xf>
    <xf numFmtId="0" fontId="5" fillId="0" borderId="3" xfId="0" applyFont="1" applyBorder="1" applyAlignment="1">
      <alignment horizontal="center"/>
    </xf>
    <xf numFmtId="0" fontId="13" fillId="0" borderId="29" xfId="0" applyFont="1" applyBorder="1" applyAlignment="1">
      <alignment horizontal="center"/>
    </xf>
    <xf numFmtId="0" fontId="13" fillId="0" borderId="30" xfId="0" applyFont="1" applyBorder="1" applyAlignment="1">
      <alignment horizontal="center"/>
    </xf>
    <xf numFmtId="0" fontId="13" fillId="0" borderId="31" xfId="0" applyFont="1" applyBorder="1" applyAlignment="1">
      <alignment horizontal="center"/>
    </xf>
    <xf numFmtId="0" fontId="18" fillId="0" borderId="35" xfId="0" applyFont="1" applyBorder="1" applyAlignment="1">
      <alignment horizontal="left" vertical="top" wrapText="1"/>
    </xf>
    <xf numFmtId="0" fontId="16" fillId="0" borderId="3" xfId="0" applyFont="1" applyBorder="1" applyAlignment="1">
      <alignment horizontal="left" vertical="top" wrapText="1"/>
    </xf>
    <xf numFmtId="0" fontId="16" fillId="0" borderId="19" xfId="0" applyFont="1" applyBorder="1" applyAlignment="1">
      <alignment horizontal="left" vertical="top" wrapText="1"/>
    </xf>
    <xf numFmtId="0" fontId="16" fillId="0" borderId="45" xfId="0" applyFont="1" applyBorder="1" applyAlignment="1">
      <alignment horizontal="left" vertical="center" wrapText="1"/>
    </xf>
    <xf numFmtId="0" fontId="16" fillId="0" borderId="28" xfId="0" applyFont="1" applyBorder="1" applyAlignment="1">
      <alignment horizontal="left" vertical="center" wrapText="1"/>
    </xf>
    <xf numFmtId="0" fontId="16" fillId="0" borderId="46" xfId="0" applyFont="1" applyBorder="1" applyAlignment="1">
      <alignment horizontal="left" vertical="center" wrapText="1"/>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11" fillId="0" borderId="57" xfId="0" applyFont="1" applyBorder="1" applyAlignment="1">
      <alignment horizontal="center" vertical="center"/>
    </xf>
    <xf numFmtId="0" fontId="11" fillId="0" borderId="63" xfId="0" applyFont="1" applyBorder="1" applyAlignment="1">
      <alignment horizontal="center" vertical="center"/>
    </xf>
    <xf numFmtId="0" fontId="11" fillId="0" borderId="0" xfId="0" applyFont="1" applyAlignment="1">
      <alignment horizontal="center" vertical="center"/>
    </xf>
    <xf numFmtId="0" fontId="11" fillId="0" borderId="62" xfId="0" applyFont="1" applyBorder="1" applyAlignment="1">
      <alignment horizontal="center" vertical="center"/>
    </xf>
    <xf numFmtId="0" fontId="11" fillId="0" borderId="58" xfId="0" applyFont="1" applyBorder="1" applyAlignment="1">
      <alignment horizontal="center" vertical="center"/>
    </xf>
    <xf numFmtId="0" fontId="11" fillId="0" borderId="51" xfId="0" applyFont="1" applyBorder="1" applyAlignment="1">
      <alignment horizontal="center" vertical="center"/>
    </xf>
    <xf numFmtId="0" fontId="11" fillId="0" borderId="59" xfId="0" applyFont="1" applyBorder="1" applyAlignment="1">
      <alignment horizontal="center" vertical="center"/>
    </xf>
    <xf numFmtId="0" fontId="16" fillId="0" borderId="47" xfId="0" applyFont="1" applyBorder="1" applyAlignment="1">
      <alignment horizontal="left" vertical="center" wrapText="1"/>
    </xf>
    <xf numFmtId="0" fontId="16" fillId="0" borderId="64" xfId="0" applyFont="1" applyBorder="1" applyAlignment="1">
      <alignment horizontal="left" vertical="center" wrapText="1"/>
    </xf>
    <xf numFmtId="0" fontId="15" fillId="0" borderId="14" xfId="0" applyFont="1" applyBorder="1" applyAlignment="1">
      <alignment vertical="center"/>
    </xf>
    <xf numFmtId="0" fontId="15" fillId="0" borderId="6" xfId="0" applyFont="1" applyBorder="1" applyAlignment="1">
      <alignment vertical="center"/>
    </xf>
    <xf numFmtId="0" fontId="13" fillId="2" borderId="42" xfId="0" applyFont="1" applyFill="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0" borderId="50" xfId="0" applyFont="1" applyBorder="1" applyAlignment="1">
      <alignment horizontal="center" vertical="center" wrapText="1"/>
    </xf>
    <xf numFmtId="0" fontId="15" fillId="0" borderId="12" xfId="0" applyFont="1" applyBorder="1" applyAlignment="1">
      <alignment vertical="center"/>
    </xf>
    <xf numFmtId="0" fontId="15" fillId="0" borderId="5" xfId="0" applyFont="1" applyBorder="1" applyAlignment="1">
      <alignment vertical="center"/>
    </xf>
    <xf numFmtId="0" fontId="15" fillId="0" borderId="17" xfId="0" applyFont="1" applyBorder="1" applyAlignment="1">
      <alignment vertical="center"/>
    </xf>
    <xf numFmtId="0" fontId="15" fillId="0" borderId="7" xfId="0" applyFont="1" applyBorder="1" applyAlignment="1">
      <alignment vertical="center"/>
    </xf>
    <xf numFmtId="0" fontId="14" fillId="0" borderId="48" xfId="0" applyFont="1" applyBorder="1" applyAlignment="1">
      <alignment horizontal="center" vertical="center"/>
    </xf>
    <xf numFmtId="0" fontId="14" fillId="0" borderId="49" xfId="0" applyFont="1" applyBorder="1" applyAlignment="1">
      <alignment horizontal="center" vertical="center"/>
    </xf>
    <xf numFmtId="0" fontId="14" fillId="0" borderId="50" xfId="0" applyFont="1" applyBorder="1" applyAlignment="1">
      <alignment horizontal="center" vertical="center"/>
    </xf>
    <xf numFmtId="0" fontId="13" fillId="0" borderId="39" xfId="0" applyFont="1" applyBorder="1" applyAlignment="1">
      <alignment horizontal="left" wrapText="1"/>
    </xf>
    <xf numFmtId="0" fontId="13" fillId="0" borderId="40" xfId="0" applyFont="1" applyBorder="1" applyAlignment="1">
      <alignment horizontal="left" wrapText="1"/>
    </xf>
    <xf numFmtId="0" fontId="13" fillId="0" borderId="1" xfId="0" applyFont="1" applyBorder="1" applyAlignment="1">
      <alignment horizontal="left" wrapText="1"/>
    </xf>
    <xf numFmtId="0" fontId="13" fillId="0" borderId="0" xfId="0" applyFont="1" applyAlignment="1">
      <alignment horizontal="left" wrapText="1"/>
    </xf>
    <xf numFmtId="0" fontId="13" fillId="0" borderId="8" xfId="0" applyFont="1" applyBorder="1" applyAlignment="1">
      <alignment horizontal="left" wrapText="1"/>
    </xf>
    <xf numFmtId="0" fontId="13" fillId="0" borderId="10" xfId="0" applyFont="1" applyBorder="1" applyAlignment="1">
      <alignment horizontal="left" wrapText="1"/>
    </xf>
    <xf numFmtId="0" fontId="24" fillId="0" borderId="65" xfId="0" applyFont="1" applyBorder="1" applyAlignment="1">
      <alignment horizontal="left" vertical="center" wrapText="1"/>
    </xf>
    <xf numFmtId="0" fontId="24" fillId="0" borderId="66" xfId="0" applyFont="1" applyBorder="1" applyAlignment="1">
      <alignment horizontal="left" vertical="center" wrapText="1"/>
    </xf>
    <xf numFmtId="0" fontId="24" fillId="0" borderId="67" xfId="0" applyFont="1" applyBorder="1" applyAlignment="1">
      <alignment horizontal="left" vertical="center" wrapText="1"/>
    </xf>
    <xf numFmtId="0" fontId="19" fillId="0" borderId="3" xfId="0" applyFont="1" applyBorder="1" applyAlignment="1">
      <alignment horizontal="center" vertical="center" wrapText="1"/>
    </xf>
    <xf numFmtId="0" fontId="14" fillId="6" borderId="3" xfId="0" applyFont="1" applyFill="1" applyBorder="1" applyAlignment="1">
      <alignment horizontal="center" vertical="center" wrapText="1"/>
    </xf>
    <xf numFmtId="0" fontId="19" fillId="6" borderId="3" xfId="0" applyFont="1" applyFill="1" applyBorder="1" applyAlignment="1">
      <alignment horizontal="center"/>
    </xf>
    <xf numFmtId="0" fontId="14" fillId="0" borderId="51" xfId="0" applyFont="1" applyBorder="1" applyAlignment="1">
      <alignment horizontal="center"/>
    </xf>
    <xf numFmtId="0" fontId="19" fillId="8" borderId="3" xfId="0" applyFont="1" applyFill="1" applyBorder="1" applyAlignment="1">
      <alignment horizontal="center" vertical="center"/>
    </xf>
    <xf numFmtId="0" fontId="19" fillId="9" borderId="3" xfId="0" applyFont="1" applyFill="1" applyBorder="1" applyAlignment="1">
      <alignment horizontal="center" vertical="center"/>
    </xf>
    <xf numFmtId="0" fontId="14" fillId="0" borderId="0" xfId="0" applyFont="1" applyAlignment="1">
      <alignment horizontal="center"/>
    </xf>
    <xf numFmtId="0" fontId="14" fillId="6" borderId="19" xfId="0" applyFont="1" applyFill="1" applyBorder="1" applyAlignment="1">
      <alignment horizontal="center" vertical="center" wrapText="1"/>
    </xf>
    <xf numFmtId="0" fontId="19" fillId="6" borderId="19" xfId="0" applyFont="1" applyFill="1" applyBorder="1" applyAlignment="1">
      <alignment horizontal="center"/>
    </xf>
    <xf numFmtId="0" fontId="19" fillId="0" borderId="19" xfId="0" applyFont="1" applyBorder="1" applyAlignment="1">
      <alignment horizontal="center" vertical="center" wrapText="1"/>
    </xf>
    <xf numFmtId="0" fontId="14" fillId="2" borderId="0" xfId="0" applyFont="1" applyFill="1" applyAlignment="1">
      <alignment horizontal="center"/>
    </xf>
    <xf numFmtId="0" fontId="19" fillId="10" borderId="3" xfId="0" applyFont="1" applyFill="1" applyBorder="1" applyAlignment="1">
      <alignment horizontal="center" vertical="center"/>
    </xf>
    <xf numFmtId="0" fontId="14" fillId="6" borderId="3" xfId="0" applyFont="1" applyFill="1" applyBorder="1" applyAlignment="1">
      <alignment horizontal="center" vertical="center"/>
    </xf>
    <xf numFmtId="0" fontId="19" fillId="9" borderId="19" xfId="0" applyFont="1" applyFill="1" applyBorder="1" applyAlignment="1">
      <alignment horizontal="center" vertical="center"/>
    </xf>
    <xf numFmtId="0" fontId="19" fillId="9" borderId="4" xfId="0" applyFont="1" applyFill="1" applyBorder="1" applyAlignment="1">
      <alignment horizontal="center" vertical="center"/>
    </xf>
    <xf numFmtId="0" fontId="19" fillId="9" borderId="20" xfId="0" applyFont="1" applyFill="1" applyBorder="1" applyAlignment="1">
      <alignment horizontal="center" vertical="center"/>
    </xf>
    <xf numFmtId="0" fontId="19" fillId="10" borderId="19" xfId="0" applyFont="1" applyFill="1" applyBorder="1" applyAlignment="1">
      <alignment horizontal="center" vertical="center"/>
    </xf>
    <xf numFmtId="0" fontId="13" fillId="0" borderId="52" xfId="0" applyFont="1" applyBorder="1" applyAlignment="1">
      <alignment horizontal="right" vertical="center" textRotation="90"/>
    </xf>
    <xf numFmtId="0" fontId="15" fillId="0" borderId="34" xfId="0" applyFont="1" applyBorder="1" applyAlignment="1">
      <alignment horizontal="left" vertical="center" wrapText="1"/>
    </xf>
    <xf numFmtId="0" fontId="13" fillId="0" borderId="0" xfId="0" applyFont="1" applyAlignment="1">
      <alignment horizontal="right" vertical="center" textRotation="90"/>
    </xf>
    <xf numFmtId="0" fontId="15" fillId="0" borderId="3" xfId="0" applyFont="1" applyBorder="1" applyAlignment="1">
      <alignment horizontal="left" vertical="center" wrapText="1"/>
    </xf>
    <xf numFmtId="0" fontId="14" fillId="0" borderId="53"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0" fontId="20" fillId="4" borderId="48" xfId="0" applyFont="1" applyFill="1" applyBorder="1" applyAlignment="1">
      <alignment horizontal="center" vertical="center" wrapText="1"/>
    </xf>
    <xf numFmtId="0" fontId="20" fillId="4" borderId="49" xfId="0" applyFont="1" applyFill="1" applyBorder="1" applyAlignment="1">
      <alignment horizontal="center" vertical="center" wrapText="1"/>
    </xf>
    <xf numFmtId="0" fontId="20" fillId="4" borderId="54" xfId="0" applyFont="1" applyFill="1" applyBorder="1" applyAlignment="1">
      <alignment horizontal="center" vertical="center" wrapText="1"/>
    </xf>
    <xf numFmtId="0" fontId="12" fillId="2" borderId="48" xfId="0" applyFont="1" applyFill="1" applyBorder="1" applyAlignment="1">
      <alignment horizontal="left" vertical="top" wrapText="1" readingOrder="1"/>
    </xf>
    <xf numFmtId="0" fontId="12" fillId="2" borderId="49" xfId="0" applyFont="1" applyFill="1" applyBorder="1" applyAlignment="1">
      <alignment horizontal="left" vertical="top" wrapText="1" readingOrder="1"/>
    </xf>
    <xf numFmtId="0" fontId="12" fillId="2" borderId="50" xfId="0" applyFont="1" applyFill="1" applyBorder="1" applyAlignment="1">
      <alignment horizontal="left" vertical="top" wrapText="1" readingOrder="1"/>
    </xf>
    <xf numFmtId="0" fontId="23" fillId="0" borderId="1" xfId="0" applyFont="1" applyBorder="1" applyAlignment="1">
      <alignment horizontal="left" vertical="center" wrapText="1"/>
    </xf>
    <xf numFmtId="0" fontId="23" fillId="0" borderId="0" xfId="0" applyFont="1" applyAlignment="1">
      <alignment horizontal="left" vertical="center" wrapText="1"/>
    </xf>
    <xf numFmtId="0" fontId="23" fillId="0" borderId="2" xfId="0" applyFont="1" applyBorder="1" applyAlignment="1">
      <alignment horizontal="left" vertical="center" wrapText="1"/>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2" fillId="0" borderId="41" xfId="0" applyFont="1" applyBorder="1" applyAlignment="1">
      <alignment horizontal="center" vertical="center"/>
    </xf>
    <xf numFmtId="0" fontId="16" fillId="0" borderId="55" xfId="0" applyFont="1" applyBorder="1" applyAlignment="1">
      <alignment horizontal="left" vertical="center" wrapText="1"/>
    </xf>
    <xf numFmtId="0" fontId="16" fillId="0" borderId="57" xfId="0" applyFont="1" applyBorder="1" applyAlignment="1">
      <alignment horizontal="left" vertical="center" wrapText="1"/>
    </xf>
    <xf numFmtId="0" fontId="16" fillId="0" borderId="63" xfId="0" applyFont="1" applyBorder="1" applyAlignment="1">
      <alignment horizontal="left" vertical="center" wrapText="1"/>
    </xf>
    <xf numFmtId="0" fontId="16" fillId="0" borderId="62" xfId="0" applyFont="1" applyBorder="1" applyAlignment="1">
      <alignment horizontal="left" vertical="center" wrapText="1"/>
    </xf>
    <xf numFmtId="0" fontId="16" fillId="0" borderId="58" xfId="0" applyFont="1" applyBorder="1" applyAlignment="1">
      <alignment horizontal="left" vertical="center" wrapText="1"/>
    </xf>
    <xf numFmtId="0" fontId="16" fillId="0" borderId="59" xfId="0" applyFont="1" applyBorder="1" applyAlignment="1">
      <alignment horizontal="left" vertical="center" wrapText="1"/>
    </xf>
    <xf numFmtId="0" fontId="20" fillId="4" borderId="30" xfId="0" applyFont="1" applyFill="1" applyBorder="1" applyAlignment="1">
      <alignment horizontal="center" vertical="center" wrapText="1"/>
    </xf>
    <xf numFmtId="0" fontId="15" fillId="0" borderId="9" xfId="0" applyFont="1" applyBorder="1" applyAlignment="1">
      <alignment horizontal="left" vertical="center" wrapText="1"/>
    </xf>
    <xf numFmtId="0" fontId="14" fillId="6" borderId="4" xfId="0" applyFont="1" applyFill="1" applyBorder="1" applyAlignment="1">
      <alignment horizontal="center" vertical="center"/>
    </xf>
    <xf numFmtId="0" fontId="14" fillId="6" borderId="26" xfId="0" applyFont="1" applyFill="1" applyBorder="1" applyAlignment="1">
      <alignment horizontal="center" vertical="center"/>
    </xf>
    <xf numFmtId="0" fontId="19" fillId="9" borderId="44" xfId="0" applyFont="1" applyFill="1" applyBorder="1" applyAlignment="1">
      <alignment horizontal="center" vertical="center"/>
    </xf>
    <xf numFmtId="0" fontId="19" fillId="9" borderId="26" xfId="0" applyFont="1" applyFill="1" applyBorder="1" applyAlignment="1">
      <alignment horizontal="center" vertical="center"/>
    </xf>
    <xf numFmtId="0" fontId="19" fillId="0" borderId="4" xfId="0" applyFont="1" applyBorder="1" applyAlignment="1">
      <alignment horizontal="center" vertical="center" wrapText="1"/>
    </xf>
    <xf numFmtId="0" fontId="19" fillId="0" borderId="44" xfId="0" applyFont="1" applyBorder="1" applyAlignment="1">
      <alignment horizontal="center" vertical="center" wrapText="1"/>
    </xf>
    <xf numFmtId="0" fontId="19" fillId="0" borderId="26" xfId="0" applyFont="1" applyBorder="1" applyAlignment="1">
      <alignment horizontal="center" vertical="center" wrapText="1"/>
    </xf>
    <xf numFmtId="0" fontId="19" fillId="7" borderId="4" xfId="0" applyFont="1" applyFill="1" applyBorder="1" applyAlignment="1">
      <alignment horizontal="center" vertical="center"/>
    </xf>
    <xf numFmtId="0" fontId="19" fillId="7" borderId="26" xfId="0" applyFont="1" applyFill="1" applyBorder="1" applyAlignment="1">
      <alignment horizontal="center" vertical="center"/>
    </xf>
    <xf numFmtId="0" fontId="14" fillId="6" borderId="4" xfId="0" applyFont="1" applyFill="1" applyBorder="1" applyAlignment="1">
      <alignment horizontal="center" vertical="center" wrapText="1"/>
    </xf>
    <xf numFmtId="0" fontId="14" fillId="6" borderId="26" xfId="0" applyFont="1" applyFill="1" applyBorder="1" applyAlignment="1">
      <alignment horizontal="center" vertical="center" wrapText="1"/>
    </xf>
    <xf numFmtId="0" fontId="19" fillId="10" borderId="4" xfId="0" applyFont="1" applyFill="1" applyBorder="1" applyAlignment="1">
      <alignment horizontal="center" vertical="center"/>
    </xf>
    <xf numFmtId="0" fontId="19" fillId="10" borderId="26" xfId="0" applyFont="1" applyFill="1" applyBorder="1" applyAlignment="1">
      <alignment horizontal="center" vertical="center"/>
    </xf>
    <xf numFmtId="0" fontId="19" fillId="6" borderId="4" xfId="0" applyFont="1" applyFill="1" applyBorder="1" applyAlignment="1">
      <alignment horizontal="center"/>
    </xf>
    <xf numFmtId="0" fontId="19" fillId="6" borderId="26" xfId="0" applyFont="1" applyFill="1" applyBorder="1" applyAlignment="1">
      <alignment horizontal="center"/>
    </xf>
    <xf numFmtId="0" fontId="19" fillId="7" borderId="44" xfId="0" applyFont="1" applyFill="1" applyBorder="1" applyAlignment="1">
      <alignment horizontal="center" vertical="center"/>
    </xf>
    <xf numFmtId="0" fontId="19" fillId="8" borderId="4" xfId="0" applyFont="1" applyFill="1" applyBorder="1" applyAlignment="1">
      <alignment horizontal="center" vertical="center"/>
    </xf>
    <xf numFmtId="0" fontId="19" fillId="8" borderId="26" xfId="0" applyFont="1" applyFill="1" applyBorder="1" applyAlignment="1">
      <alignment horizontal="center" vertical="center"/>
    </xf>
    <xf numFmtId="0" fontId="19" fillId="6" borderId="44" xfId="0" applyFont="1" applyFill="1" applyBorder="1" applyAlignment="1">
      <alignment horizontal="center"/>
    </xf>
    <xf numFmtId="0" fontId="14" fillId="6" borderId="44" xfId="0" applyFont="1" applyFill="1" applyBorder="1" applyAlignment="1">
      <alignment horizontal="center" vertical="center" wrapText="1"/>
    </xf>
    <xf numFmtId="0" fontId="19" fillId="8" borderId="44" xfId="0" applyFont="1" applyFill="1" applyBorder="1" applyAlignment="1">
      <alignment horizontal="center" vertical="center"/>
    </xf>
    <xf numFmtId="0" fontId="14" fillId="6" borderId="55" xfId="0" applyFont="1" applyFill="1" applyBorder="1" applyAlignment="1">
      <alignment horizontal="center" vertical="center" wrapText="1"/>
    </xf>
    <xf numFmtId="0" fontId="14" fillId="6" borderId="56" xfId="0" applyFont="1" applyFill="1" applyBorder="1" applyAlignment="1">
      <alignment horizontal="center" vertical="center" wrapText="1"/>
    </xf>
    <xf numFmtId="0" fontId="14" fillId="6" borderId="57" xfId="0" applyFont="1" applyFill="1" applyBorder="1" applyAlignment="1">
      <alignment horizontal="center" vertical="center" wrapText="1"/>
    </xf>
    <xf numFmtId="0" fontId="14" fillId="6" borderId="58" xfId="0" applyFont="1" applyFill="1" applyBorder="1" applyAlignment="1">
      <alignment horizontal="center" vertical="center" wrapText="1"/>
    </xf>
    <xf numFmtId="0" fontId="14" fillId="6" borderId="51" xfId="0" applyFont="1" applyFill="1" applyBorder="1" applyAlignment="1">
      <alignment horizontal="center" vertical="center" wrapText="1"/>
    </xf>
    <xf numFmtId="0" fontId="14" fillId="6" borderId="59" xfId="0" applyFont="1" applyFill="1" applyBorder="1" applyAlignment="1">
      <alignment horizontal="center" vertical="center" wrapText="1"/>
    </xf>
    <xf numFmtId="0" fontId="14" fillId="6" borderId="4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9" fillId="7" borderId="60" xfId="0" applyFont="1" applyFill="1" applyBorder="1" applyAlignment="1">
      <alignment horizontal="center" vertical="center"/>
    </xf>
    <xf numFmtId="0" fontId="19" fillId="7" borderId="61" xfId="0" applyFont="1" applyFill="1" applyBorder="1" applyAlignment="1">
      <alignment horizontal="center" vertical="center"/>
    </xf>
    <xf numFmtId="0" fontId="14" fillId="2" borderId="51" xfId="0" applyFont="1" applyFill="1" applyBorder="1" applyAlignment="1">
      <alignment horizontal="center"/>
    </xf>
    <xf numFmtId="0" fontId="19" fillId="0" borderId="9" xfId="0" applyFont="1" applyBorder="1" applyAlignment="1">
      <alignment horizontal="center" vertical="center" wrapText="1"/>
    </xf>
    <xf numFmtId="0" fontId="14" fillId="6" borderId="44" xfId="0" applyFont="1" applyFill="1" applyBorder="1" applyAlignment="1">
      <alignment horizontal="center" vertical="center"/>
    </xf>
    <xf numFmtId="0" fontId="11" fillId="2" borderId="48" xfId="0" applyFont="1" applyFill="1" applyBorder="1" applyAlignment="1">
      <alignment horizontal="left" vertical="top" wrapText="1" readingOrder="1"/>
    </xf>
    <xf numFmtId="0" fontId="11" fillId="2" borderId="49" xfId="0" applyFont="1" applyFill="1" applyBorder="1" applyAlignment="1">
      <alignment horizontal="left" vertical="top" wrapText="1" readingOrder="1"/>
    </xf>
    <xf numFmtId="0" fontId="11" fillId="2" borderId="50" xfId="0" applyFont="1" applyFill="1" applyBorder="1" applyAlignment="1">
      <alignment horizontal="left" vertical="top" wrapText="1" readingOrder="1"/>
    </xf>
    <xf numFmtId="0" fontId="14" fillId="0" borderId="1" xfId="0" applyFont="1" applyBorder="1" applyAlignment="1">
      <alignment horizontal="center" vertical="center"/>
    </xf>
    <xf numFmtId="0" fontId="14" fillId="0" borderId="0" xfId="0" applyFont="1" applyAlignment="1">
      <alignment horizontal="center" vertical="center"/>
    </xf>
    <xf numFmtId="0" fontId="14" fillId="0" borderId="2" xfId="0" applyFont="1" applyBorder="1" applyAlignment="1">
      <alignment horizontal="center" vertical="center"/>
    </xf>
    <xf numFmtId="0" fontId="19" fillId="0" borderId="34" xfId="0" applyFont="1" applyBorder="1" applyAlignment="1">
      <alignment horizontal="center" vertical="center" wrapText="1"/>
    </xf>
    <xf numFmtId="0" fontId="21" fillId="4" borderId="30" xfId="0" applyFont="1" applyFill="1" applyBorder="1" applyAlignment="1">
      <alignment horizontal="center" vertical="center" wrapText="1"/>
    </xf>
    <xf numFmtId="0" fontId="24" fillId="0" borderId="1" xfId="0" applyFont="1" applyBorder="1" applyAlignment="1">
      <alignment vertical="center" wrapText="1"/>
    </xf>
    <xf numFmtId="0" fontId="24" fillId="0" borderId="0" xfId="0" applyFont="1" applyAlignment="1">
      <alignment vertical="center" wrapText="1"/>
    </xf>
    <xf numFmtId="0" fontId="24" fillId="0" borderId="1" xfId="0" applyFont="1" applyBorder="1"/>
    <xf numFmtId="0" fontId="24" fillId="0" borderId="0" xfId="0" applyFont="1"/>
    <xf numFmtId="0" fontId="11" fillId="0" borderId="55" xfId="0" applyFont="1" applyBorder="1" applyAlignment="1">
      <alignment vertical="center"/>
    </xf>
    <xf numFmtId="0" fontId="11" fillId="0" borderId="63" xfId="0" applyFont="1" applyBorder="1" applyAlignment="1">
      <alignment vertical="center"/>
    </xf>
    <xf numFmtId="0" fontId="11" fillId="0" borderId="58" xfId="0" applyFont="1" applyBorder="1" applyAlignment="1">
      <alignment vertical="center"/>
    </xf>
    <xf numFmtId="0" fontId="7" fillId="0" borderId="35"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5" borderId="0" xfId="0" applyFont="1" applyFill="1" applyBorder="1" applyAlignment="1">
      <alignment horizontal="center" vertical="center"/>
    </xf>
    <xf numFmtId="0" fontId="10"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11" fillId="0" borderId="0" xfId="0" applyFont="1" applyBorder="1" applyAlignment="1">
      <alignment horizontal="center" vertical="center"/>
    </xf>
    <xf numFmtId="0" fontId="10" fillId="5" borderId="0" xfId="0" applyFont="1" applyFill="1" applyBorder="1" applyAlignment="1">
      <alignment horizontal="right" vertical="center" textRotation="90"/>
    </xf>
    <xf numFmtId="0" fontId="10" fillId="0" borderId="1" xfId="0" applyFont="1" applyBorder="1" applyAlignment="1">
      <alignment horizontal="center" vertical="top" wrapText="1"/>
    </xf>
    <xf numFmtId="0" fontId="10" fillId="0" borderId="0" xfId="0" applyFont="1" applyAlignment="1">
      <alignment horizontal="center" vertical="top" wrapText="1"/>
    </xf>
    <xf numFmtId="0" fontId="11" fillId="0" borderId="39" xfId="0" applyFont="1" applyBorder="1" applyAlignment="1">
      <alignment horizontal="left" vertical="top" wrapText="1"/>
    </xf>
    <xf numFmtId="0" fontId="11" fillId="0" borderId="40" xfId="0" applyFont="1" applyBorder="1" applyAlignment="1">
      <alignment horizontal="left" vertical="top" wrapText="1"/>
    </xf>
    <xf numFmtId="0" fontId="11" fillId="0" borderId="41" xfId="0" applyFont="1" applyBorder="1" applyAlignment="1">
      <alignment horizontal="left" vertical="top" wrapText="1"/>
    </xf>
    <xf numFmtId="0" fontId="10" fillId="5" borderId="0" xfId="0" applyFont="1" applyFill="1" applyAlignment="1">
      <alignment horizontal="center"/>
    </xf>
    <xf numFmtId="0" fontId="10" fillId="5" borderId="0" xfId="0" applyFont="1" applyFill="1" applyBorder="1" applyAlignment="1">
      <alignment horizontal="center"/>
    </xf>
    <xf numFmtId="0" fontId="16" fillId="0" borderId="56" xfId="0" applyFont="1" applyBorder="1" applyAlignment="1">
      <alignment horizontal="left" vertical="center" wrapText="1"/>
    </xf>
    <xf numFmtId="0" fontId="16" fillId="0" borderId="57" xfId="0" applyFont="1" applyBorder="1" applyAlignment="1">
      <alignment horizontal="left" vertical="center"/>
    </xf>
    <xf numFmtId="0" fontId="16" fillId="0" borderId="0" xfId="0" applyFont="1" applyBorder="1" applyAlignment="1">
      <alignment horizontal="left" vertical="center"/>
    </xf>
    <xf numFmtId="0" fontId="16" fillId="0" borderId="62" xfId="0" applyFont="1" applyBorder="1" applyAlignment="1">
      <alignment horizontal="left" vertical="center"/>
    </xf>
    <xf numFmtId="0" fontId="16" fillId="0" borderId="51" xfId="0" applyFont="1" applyBorder="1" applyAlignment="1">
      <alignment horizontal="left" vertical="center"/>
    </xf>
    <xf numFmtId="0" fontId="16" fillId="0" borderId="59" xfId="0" applyFont="1" applyBorder="1" applyAlignment="1">
      <alignment horizontal="left" vertical="center"/>
    </xf>
  </cellXfs>
  <cellStyles count="1">
    <cellStyle name="Normal" xfId="0" builtinId="0"/>
  </cellStyles>
  <dxfs count="55">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361951</xdr:colOff>
      <xdr:row>1</xdr:row>
      <xdr:rowOff>204106</xdr:rowOff>
    </xdr:from>
    <xdr:to>
      <xdr:col>4</xdr:col>
      <xdr:colOff>46264</xdr:colOff>
      <xdr:row>3</xdr:row>
      <xdr:rowOff>419099</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1" y="375556"/>
          <a:ext cx="3505199" cy="1300843"/>
        </a:xfrm>
        <a:prstGeom prst="rect">
          <a:avLst/>
        </a:prstGeom>
      </xdr:spPr>
    </xdr:pic>
    <xdr:clientData/>
  </xdr:twoCellAnchor>
  <xdr:twoCellAnchor editAs="oneCell">
    <xdr:from>
      <xdr:col>4</xdr:col>
      <xdr:colOff>628650</xdr:colOff>
      <xdr:row>18</xdr:row>
      <xdr:rowOff>19050</xdr:rowOff>
    </xdr:from>
    <xdr:to>
      <xdr:col>19</xdr:col>
      <xdr:colOff>686685</xdr:colOff>
      <xdr:row>39</xdr:row>
      <xdr:rowOff>113461</xdr:rowOff>
    </xdr:to>
    <xdr:pic>
      <xdr:nvPicPr>
        <xdr:cNvPr id="3" name="Imagen 2">
          <a:extLst>
            <a:ext uri="{FF2B5EF4-FFF2-40B4-BE49-F238E27FC236}">
              <a16:creationId xmlns:a16="http://schemas.microsoft.com/office/drawing/2014/main" id="{75E68722-7BA5-4092-9838-F34B7B16CA6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3448" b="2606"/>
        <a:stretch/>
      </xdr:blipFill>
      <xdr:spPr bwMode="auto">
        <a:xfrm>
          <a:off x="5581650" y="36195000"/>
          <a:ext cx="14132719" cy="36948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zoomScale="49" zoomScaleNormal="85" zoomScalePageLayoutView="40" workbookViewId="0">
      <selection activeCell="B8" sqref="B8:F8"/>
    </sheetView>
  </sheetViews>
  <sheetFormatPr baseColWidth="10" defaultRowHeight="13.2"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7" width="2.6640625" customWidth="1"/>
  </cols>
  <sheetData>
    <row r="1" spans="2:6" ht="14.25" customHeight="1" x14ac:dyDescent="0.25"/>
    <row r="2" spans="2:6" ht="84" customHeight="1" x14ac:dyDescent="0.25">
      <c r="B2" s="149"/>
      <c r="C2" s="159" t="s">
        <v>126</v>
      </c>
      <c r="D2" s="160"/>
      <c r="E2" s="161"/>
      <c r="F2" s="168" t="s">
        <v>150</v>
      </c>
    </row>
    <row r="3" spans="2:6" ht="42.75" customHeight="1" x14ac:dyDescent="0.25">
      <c r="B3" s="149"/>
      <c r="C3" s="162"/>
      <c r="D3" s="163"/>
      <c r="E3" s="164"/>
      <c r="F3" s="169"/>
    </row>
    <row r="4" spans="2:6" ht="41.25" customHeight="1" x14ac:dyDescent="0.25">
      <c r="B4" s="149"/>
      <c r="C4" s="165"/>
      <c r="D4" s="166"/>
      <c r="E4" s="167"/>
      <c r="F4" s="157"/>
    </row>
    <row r="5" spans="2:6" ht="37.5" customHeight="1" thickBot="1" x14ac:dyDescent="0.3">
      <c r="B5" s="12"/>
      <c r="C5" s="13"/>
      <c r="D5" s="13"/>
      <c r="E5" s="13"/>
      <c r="F5" s="13"/>
    </row>
    <row r="6" spans="2:6" ht="21" customHeight="1" thickBot="1" x14ac:dyDescent="0.35">
      <c r="B6" s="150" t="s">
        <v>116</v>
      </c>
      <c r="C6" s="151"/>
      <c r="D6" s="151"/>
      <c r="E6" s="151"/>
      <c r="F6" s="152"/>
    </row>
    <row r="7" spans="2:6" ht="78.75" customHeight="1" x14ac:dyDescent="0.25">
      <c r="B7" s="156" t="s">
        <v>127</v>
      </c>
      <c r="C7" s="157"/>
      <c r="D7" s="157"/>
      <c r="E7" s="157"/>
      <c r="F7" s="158"/>
    </row>
    <row r="8" spans="2:6" ht="21" customHeight="1" x14ac:dyDescent="0.25">
      <c r="B8" s="153" t="s">
        <v>142</v>
      </c>
      <c r="C8" s="154"/>
      <c r="D8" s="154"/>
      <c r="E8" s="154"/>
      <c r="F8" s="155"/>
    </row>
    <row r="9" spans="2:6" ht="34.5" customHeight="1" x14ac:dyDescent="0.25">
      <c r="B9" s="143" t="s">
        <v>128</v>
      </c>
      <c r="C9" s="144"/>
      <c r="D9" s="144"/>
      <c r="E9" s="144"/>
      <c r="F9" s="145"/>
    </row>
    <row r="10" spans="2:6" ht="36" customHeight="1" x14ac:dyDescent="0.25">
      <c r="B10" s="143" t="s">
        <v>129</v>
      </c>
      <c r="C10" s="144"/>
      <c r="D10" s="144"/>
      <c r="E10" s="144"/>
      <c r="F10" s="145"/>
    </row>
    <row r="11" spans="2:6" ht="72" customHeight="1" x14ac:dyDescent="0.25">
      <c r="B11" s="143" t="s">
        <v>143</v>
      </c>
      <c r="C11" s="144"/>
      <c r="D11" s="144"/>
      <c r="E11" s="144"/>
      <c r="F11" s="145"/>
    </row>
    <row r="12" spans="2:6" ht="34.5" customHeight="1" x14ac:dyDescent="0.25">
      <c r="B12" s="143" t="s">
        <v>144</v>
      </c>
      <c r="C12" s="144"/>
      <c r="D12" s="144"/>
      <c r="E12" s="144"/>
      <c r="F12" s="145"/>
    </row>
    <row r="13" spans="2:6" ht="44.25" customHeight="1" x14ac:dyDescent="0.25">
      <c r="B13" s="143" t="s">
        <v>130</v>
      </c>
      <c r="C13" s="144"/>
      <c r="D13" s="144"/>
      <c r="E13" s="144"/>
      <c r="F13" s="145"/>
    </row>
    <row r="14" spans="2:6" ht="26.25" customHeight="1" x14ac:dyDescent="0.25">
      <c r="B14" s="143" t="s">
        <v>131</v>
      </c>
      <c r="C14" s="144"/>
      <c r="D14" s="144"/>
      <c r="E14" s="144"/>
      <c r="F14" s="145"/>
    </row>
    <row r="15" spans="2:6" ht="22.5" customHeight="1" x14ac:dyDescent="0.25">
      <c r="B15" s="143" t="s">
        <v>132</v>
      </c>
      <c r="C15" s="144"/>
      <c r="D15" s="144"/>
      <c r="E15" s="144"/>
      <c r="F15" s="145"/>
    </row>
    <row r="16" spans="2:6" ht="33" customHeight="1" x14ac:dyDescent="0.25">
      <c r="B16" s="143" t="s">
        <v>145</v>
      </c>
      <c r="C16" s="144"/>
      <c r="D16" s="144"/>
      <c r="E16" s="144"/>
      <c r="F16" s="145"/>
    </row>
    <row r="17" spans="2:6" ht="36.75" customHeight="1" x14ac:dyDescent="0.25">
      <c r="B17" s="143" t="s">
        <v>147</v>
      </c>
      <c r="C17" s="144"/>
      <c r="D17" s="144"/>
      <c r="E17" s="144"/>
      <c r="F17" s="145"/>
    </row>
    <row r="18" spans="2:6" ht="26.25" customHeight="1" x14ac:dyDescent="0.25">
      <c r="B18" s="143" t="s">
        <v>146</v>
      </c>
      <c r="C18" s="144"/>
      <c r="D18" s="144"/>
      <c r="E18" s="144"/>
      <c r="F18" s="145"/>
    </row>
    <row r="19" spans="2:6" ht="27" customHeight="1" thickBot="1" x14ac:dyDescent="0.3">
      <c r="B19" s="146" t="s">
        <v>148</v>
      </c>
      <c r="C19" s="147"/>
      <c r="D19" s="147"/>
      <c r="E19" s="147"/>
      <c r="F19" s="148"/>
    </row>
    <row r="20" spans="2:6" ht="14.25" customHeight="1" x14ac:dyDescent="0.25">
      <c r="B20" s="6"/>
    </row>
    <row r="21" spans="2:6" x14ac:dyDescent="0.25">
      <c r="B21" s="7"/>
    </row>
    <row r="22" spans="2:6" ht="17.25" customHeight="1" x14ac:dyDescent="0.25">
      <c r="B22" s="142"/>
      <c r="C22" s="142"/>
      <c r="D22" s="142"/>
      <c r="E22" s="142"/>
      <c r="F22" s="142"/>
    </row>
  </sheetData>
  <mergeCells count="18">
    <mergeCell ref="B2:B4"/>
    <mergeCell ref="B15:F15"/>
    <mergeCell ref="B6:F6"/>
    <mergeCell ref="B8:F8"/>
    <mergeCell ref="B9:F9"/>
    <mergeCell ref="B7:F7"/>
    <mergeCell ref="B10:F10"/>
    <mergeCell ref="B11:F11"/>
    <mergeCell ref="B12:F12"/>
    <mergeCell ref="B13:F13"/>
    <mergeCell ref="B14:F14"/>
    <mergeCell ref="C2:E4"/>
    <mergeCell ref="F2:F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topLeftCell="A40" zoomScale="70" zoomScaleNormal="70" zoomScalePageLayoutView="85" workbookViewId="0">
      <selection activeCell="B61" sqref="B61:C61"/>
    </sheetView>
  </sheetViews>
  <sheetFormatPr baseColWidth="10" defaultRowHeight="13.2" x14ac:dyDescent="0.25"/>
  <cols>
    <col min="1" max="1" width="5.33203125" customWidth="1"/>
    <col min="2" max="2" width="57.88671875" customWidth="1"/>
    <col min="3" max="3" width="105.33203125" customWidth="1"/>
    <col min="4" max="4" width="20" customWidth="1"/>
    <col min="5" max="5" width="23.44140625" customWidth="1"/>
    <col min="6" max="6" width="31" customWidth="1"/>
  </cols>
  <sheetData>
    <row r="2" spans="2:6" ht="78" customHeight="1" x14ac:dyDescent="0.25">
      <c r="B2" s="149"/>
      <c r="C2" s="159" t="s">
        <v>125</v>
      </c>
      <c r="D2" s="160"/>
      <c r="E2" s="161"/>
      <c r="F2" s="168" t="s">
        <v>150</v>
      </c>
    </row>
    <row r="3" spans="2:6" ht="51" customHeight="1" x14ac:dyDescent="0.25">
      <c r="B3" s="149"/>
      <c r="C3" s="162"/>
      <c r="D3" s="163"/>
      <c r="E3" s="164"/>
      <c r="F3" s="169"/>
    </row>
    <row r="4" spans="2:6" ht="54" customHeight="1" x14ac:dyDescent="0.25">
      <c r="B4" s="149"/>
      <c r="C4" s="165"/>
      <c r="D4" s="166"/>
      <c r="E4" s="167"/>
      <c r="F4" s="157"/>
    </row>
    <row r="5" spans="2:6" ht="24.75" customHeight="1" thickBot="1" x14ac:dyDescent="0.3">
      <c r="B5" s="12"/>
      <c r="C5" s="13"/>
      <c r="D5" s="13"/>
      <c r="E5" s="13"/>
      <c r="F5" s="13"/>
    </row>
    <row r="6" spans="2:6" ht="18" customHeight="1" thickBot="1" x14ac:dyDescent="0.3">
      <c r="B6" s="183" t="s">
        <v>8</v>
      </c>
      <c r="C6" s="184"/>
      <c r="D6" s="184"/>
      <c r="E6" s="184"/>
      <c r="F6" s="185"/>
    </row>
    <row r="7" spans="2:6" ht="42.75" customHeight="1" x14ac:dyDescent="0.25">
      <c r="B7" s="186" t="s">
        <v>149</v>
      </c>
      <c r="C7" s="187"/>
      <c r="D7" s="187"/>
      <c r="E7" s="187"/>
      <c r="F7" s="187"/>
    </row>
    <row r="8" spans="2:6" ht="63" customHeight="1" x14ac:dyDescent="0.25">
      <c r="B8" s="188"/>
      <c r="C8" s="189"/>
      <c r="D8" s="189"/>
      <c r="E8" s="189"/>
      <c r="F8" s="189"/>
    </row>
    <row r="9" spans="2:6" ht="37.5" customHeight="1" x14ac:dyDescent="0.25">
      <c r="B9" s="188"/>
      <c r="C9" s="189"/>
      <c r="D9" s="189"/>
      <c r="E9" s="189"/>
      <c r="F9" s="189"/>
    </row>
    <row r="10" spans="2:6" ht="43.5" customHeight="1" x14ac:dyDescent="0.25">
      <c r="B10" s="188"/>
      <c r="C10" s="189"/>
      <c r="D10" s="189"/>
      <c r="E10" s="189"/>
      <c r="F10" s="189"/>
    </row>
    <row r="11" spans="2:6" ht="58.5" customHeight="1" x14ac:dyDescent="0.25">
      <c r="B11" s="188"/>
      <c r="C11" s="189"/>
      <c r="D11" s="189"/>
      <c r="E11" s="189"/>
      <c r="F11" s="189"/>
    </row>
    <row r="12" spans="2:6" ht="46.5" customHeight="1" x14ac:dyDescent="0.25">
      <c r="B12" s="188"/>
      <c r="C12" s="189"/>
      <c r="D12" s="189"/>
      <c r="E12" s="189"/>
      <c r="F12" s="189"/>
    </row>
    <row r="13" spans="2:6" ht="47.25" customHeight="1" x14ac:dyDescent="0.25">
      <c r="B13" s="188"/>
      <c r="C13" s="189"/>
      <c r="D13" s="189"/>
      <c r="E13" s="189"/>
      <c r="F13" s="189"/>
    </row>
    <row r="14" spans="2:6" ht="22.5" customHeight="1" thickBot="1" x14ac:dyDescent="0.3">
      <c r="B14" s="190"/>
      <c r="C14" s="191"/>
      <c r="D14" s="191"/>
      <c r="E14" s="191"/>
      <c r="F14" s="191"/>
    </row>
    <row r="15" spans="2:6" ht="16.5" customHeight="1" thickBot="1" x14ac:dyDescent="0.3">
      <c r="B15" s="176" t="s">
        <v>99</v>
      </c>
      <c r="C15" s="177"/>
      <c r="D15" s="177"/>
      <c r="E15" s="177"/>
      <c r="F15" s="178"/>
    </row>
    <row r="16" spans="2:6" ht="127.5" customHeight="1" x14ac:dyDescent="0.25">
      <c r="B16" s="192" t="s">
        <v>138</v>
      </c>
      <c r="C16" s="193"/>
      <c r="D16" s="193"/>
      <c r="E16" s="193"/>
      <c r="F16" s="194"/>
    </row>
    <row r="17" spans="2:6" ht="19.5" customHeight="1" x14ac:dyDescent="0.25">
      <c r="B17" s="22"/>
      <c r="C17" s="23" t="s">
        <v>38</v>
      </c>
      <c r="D17" s="174" t="s">
        <v>36</v>
      </c>
      <c r="E17" s="174" t="s">
        <v>37</v>
      </c>
      <c r="F17" s="172" t="s">
        <v>35</v>
      </c>
    </row>
    <row r="18" spans="2:6" ht="21" customHeight="1" x14ac:dyDescent="0.25">
      <c r="B18" s="22"/>
      <c r="C18" s="23" t="s">
        <v>73</v>
      </c>
      <c r="D18" s="175"/>
      <c r="E18" s="175"/>
      <c r="F18" s="173"/>
    </row>
    <row r="19" spans="2:6" ht="18.75" customHeight="1" x14ac:dyDescent="0.25">
      <c r="B19" s="24" t="s">
        <v>39</v>
      </c>
      <c r="C19" s="25"/>
      <c r="D19" s="26" t="s">
        <v>75</v>
      </c>
      <c r="E19" s="27" t="s">
        <v>77</v>
      </c>
      <c r="F19" s="28" t="s">
        <v>33</v>
      </c>
    </row>
    <row r="20" spans="2:6" ht="18.75" customHeight="1" x14ac:dyDescent="0.25">
      <c r="B20" s="29" t="s">
        <v>197</v>
      </c>
      <c r="C20" s="30"/>
      <c r="D20" s="31" t="s">
        <v>75</v>
      </c>
      <c r="E20" s="32" t="s">
        <v>77</v>
      </c>
      <c r="F20" s="33" t="s">
        <v>33</v>
      </c>
    </row>
    <row r="21" spans="2:6" ht="18.75" customHeight="1" x14ac:dyDescent="0.25">
      <c r="B21" s="29" t="s">
        <v>117</v>
      </c>
      <c r="C21" s="30"/>
      <c r="D21" s="31" t="s">
        <v>75</v>
      </c>
      <c r="E21" s="32" t="s">
        <v>77</v>
      </c>
      <c r="F21" s="33" t="s">
        <v>31</v>
      </c>
    </row>
    <row r="22" spans="2:6" ht="18.75" customHeight="1" x14ac:dyDescent="0.25">
      <c r="B22" s="29" t="s">
        <v>40</v>
      </c>
      <c r="C22" s="30"/>
      <c r="D22" s="31"/>
      <c r="E22" s="32"/>
      <c r="F22" s="33" t="s">
        <v>33</v>
      </c>
    </row>
    <row r="23" spans="2:6" ht="18.75" customHeight="1" x14ac:dyDescent="0.25">
      <c r="B23" s="29" t="s">
        <v>69</v>
      </c>
      <c r="C23" s="30"/>
      <c r="D23" s="31"/>
      <c r="E23" s="32"/>
      <c r="F23" s="33" t="s">
        <v>33</v>
      </c>
    </row>
    <row r="24" spans="2:6" ht="18.75" customHeight="1" x14ac:dyDescent="0.25">
      <c r="B24" s="29" t="s">
        <v>42</v>
      </c>
      <c r="C24" s="30"/>
      <c r="D24" s="31" t="s">
        <v>75</v>
      </c>
      <c r="E24" s="32" t="s">
        <v>77</v>
      </c>
      <c r="F24" s="33" t="s">
        <v>33</v>
      </c>
    </row>
    <row r="25" spans="2:6" ht="18.75" customHeight="1" x14ac:dyDescent="0.25">
      <c r="B25" s="29" t="s">
        <v>152</v>
      </c>
      <c r="C25" s="30"/>
      <c r="D25" s="31" t="s">
        <v>75</v>
      </c>
      <c r="E25" s="32" t="s">
        <v>77</v>
      </c>
      <c r="F25" s="34" t="s">
        <v>31</v>
      </c>
    </row>
    <row r="26" spans="2:6" ht="18.75" customHeight="1" x14ac:dyDescent="0.25">
      <c r="B26" s="29" t="s">
        <v>41</v>
      </c>
      <c r="C26" s="30"/>
      <c r="D26" s="31"/>
      <c r="E26" s="32"/>
      <c r="F26" s="33" t="s">
        <v>33</v>
      </c>
    </row>
    <row r="27" spans="2:6" ht="18.75" customHeight="1" x14ac:dyDescent="0.25">
      <c r="B27" s="29" t="s">
        <v>62</v>
      </c>
      <c r="C27" s="30"/>
      <c r="D27" s="31" t="s">
        <v>76</v>
      </c>
      <c r="E27" s="32" t="s">
        <v>77</v>
      </c>
      <c r="F27" s="33" t="s">
        <v>33</v>
      </c>
    </row>
    <row r="28" spans="2:6" ht="18.75" customHeight="1" x14ac:dyDescent="0.25">
      <c r="B28" s="29" t="s">
        <v>43</v>
      </c>
      <c r="C28" s="30"/>
      <c r="D28" s="31"/>
      <c r="E28" s="32"/>
      <c r="F28" s="33" t="s">
        <v>33</v>
      </c>
    </row>
    <row r="29" spans="2:6" ht="18.75" customHeight="1" x14ac:dyDescent="0.25">
      <c r="B29" s="35" t="s">
        <v>44</v>
      </c>
      <c r="C29" s="36"/>
      <c r="D29" s="31"/>
      <c r="E29" s="37"/>
      <c r="F29" s="38" t="s">
        <v>33</v>
      </c>
    </row>
    <row r="30" spans="2:6" ht="24" customHeight="1" x14ac:dyDescent="0.25">
      <c r="B30" s="22"/>
      <c r="C30" s="23" t="s">
        <v>70</v>
      </c>
      <c r="D30" s="39"/>
      <c r="E30" s="39"/>
      <c r="F30" s="40"/>
    </row>
    <row r="31" spans="2:6" ht="19.5" customHeight="1" x14ac:dyDescent="0.25">
      <c r="B31" s="24" t="s">
        <v>46</v>
      </c>
      <c r="C31" s="41"/>
      <c r="D31" s="26" t="s">
        <v>76</v>
      </c>
      <c r="E31" s="27" t="s">
        <v>77</v>
      </c>
      <c r="F31" s="28" t="s">
        <v>33</v>
      </c>
    </row>
    <row r="32" spans="2:6" ht="19.5" customHeight="1" x14ac:dyDescent="0.25">
      <c r="B32" s="170" t="s">
        <v>45</v>
      </c>
      <c r="C32" s="171"/>
      <c r="D32" s="31"/>
      <c r="E32" s="32"/>
      <c r="F32" s="33" t="s">
        <v>33</v>
      </c>
    </row>
    <row r="33" spans="2:6" ht="19.5" customHeight="1" x14ac:dyDescent="0.25">
      <c r="B33" s="170" t="s">
        <v>68</v>
      </c>
      <c r="C33" s="171"/>
      <c r="D33" s="31"/>
      <c r="E33" s="32"/>
      <c r="F33" s="33" t="s">
        <v>33</v>
      </c>
    </row>
    <row r="34" spans="2:6" ht="19.5" customHeight="1" x14ac:dyDescent="0.25">
      <c r="B34" s="29" t="s">
        <v>47</v>
      </c>
      <c r="C34" s="42"/>
      <c r="D34" s="31" t="s">
        <v>76</v>
      </c>
      <c r="E34" s="32" t="s">
        <v>77</v>
      </c>
      <c r="F34" s="33" t="s">
        <v>33</v>
      </c>
    </row>
    <row r="35" spans="2:6" ht="19.5" customHeight="1" x14ac:dyDescent="0.25">
      <c r="B35" s="29" t="s">
        <v>48</v>
      </c>
      <c r="C35" s="42"/>
      <c r="D35" s="31"/>
      <c r="E35" s="32"/>
      <c r="F35" s="33" t="s">
        <v>33</v>
      </c>
    </row>
    <row r="36" spans="2:6" ht="19.5" customHeight="1" x14ac:dyDescent="0.25">
      <c r="B36" s="170" t="s">
        <v>50</v>
      </c>
      <c r="C36" s="171"/>
      <c r="D36" s="31"/>
      <c r="E36" s="32"/>
      <c r="F36" s="33" t="s">
        <v>33</v>
      </c>
    </row>
    <row r="37" spans="2:6" ht="19.5" customHeight="1" x14ac:dyDescent="0.25">
      <c r="B37" s="181" t="s">
        <v>49</v>
      </c>
      <c r="C37" s="182"/>
      <c r="D37" s="44" t="s">
        <v>76</v>
      </c>
      <c r="E37" s="37" t="s">
        <v>77</v>
      </c>
      <c r="F37" s="38" t="s">
        <v>33</v>
      </c>
    </row>
    <row r="38" spans="2:6" ht="23.25" customHeight="1" x14ac:dyDescent="0.25">
      <c r="B38" s="22"/>
      <c r="C38" s="23" t="s">
        <v>71</v>
      </c>
      <c r="D38" s="45"/>
      <c r="E38" s="45"/>
      <c r="F38" s="46"/>
    </row>
    <row r="39" spans="2:6" ht="19.5" customHeight="1" x14ac:dyDescent="0.25">
      <c r="B39" s="179" t="s">
        <v>120</v>
      </c>
      <c r="C39" s="180"/>
      <c r="D39" s="26"/>
      <c r="E39" s="27"/>
      <c r="F39" s="28" t="s">
        <v>33</v>
      </c>
    </row>
    <row r="40" spans="2:6" ht="19.5" customHeight="1" x14ac:dyDescent="0.25">
      <c r="B40" s="47" t="s">
        <v>160</v>
      </c>
      <c r="C40" s="42"/>
      <c r="D40" s="31" t="s">
        <v>75</v>
      </c>
      <c r="E40" s="32" t="s">
        <v>78</v>
      </c>
      <c r="F40" s="33" t="s">
        <v>33</v>
      </c>
    </row>
    <row r="41" spans="2:6" ht="19.5" customHeight="1" x14ac:dyDescent="0.25">
      <c r="B41" s="170" t="s">
        <v>118</v>
      </c>
      <c r="C41" s="171"/>
      <c r="D41" s="31"/>
      <c r="E41" s="32"/>
      <c r="F41" s="33" t="s">
        <v>33</v>
      </c>
    </row>
    <row r="42" spans="2:6" ht="19.5" customHeight="1" x14ac:dyDescent="0.25">
      <c r="B42" s="29" t="s">
        <v>48</v>
      </c>
      <c r="C42" s="42"/>
      <c r="D42" s="31" t="s">
        <v>75</v>
      </c>
      <c r="E42" s="32" t="s">
        <v>77</v>
      </c>
      <c r="F42" s="33" t="s">
        <v>33</v>
      </c>
    </row>
    <row r="43" spans="2:6" ht="19.5" customHeight="1" x14ac:dyDescent="0.25">
      <c r="B43" s="35" t="s">
        <v>51</v>
      </c>
      <c r="C43" s="43"/>
      <c r="D43" s="44"/>
      <c r="E43" s="37"/>
      <c r="F43" s="38" t="s">
        <v>33</v>
      </c>
    </row>
    <row r="44" spans="2:6" ht="23.25" customHeight="1" x14ac:dyDescent="0.25">
      <c r="B44" s="22"/>
      <c r="C44" s="23" t="s">
        <v>72</v>
      </c>
      <c r="D44" s="48"/>
      <c r="E44" s="48"/>
      <c r="F44" s="49"/>
    </row>
    <row r="45" spans="2:6" ht="19.5" customHeight="1" x14ac:dyDescent="0.25">
      <c r="B45" s="179" t="s">
        <v>52</v>
      </c>
      <c r="C45" s="180"/>
      <c r="D45" s="31"/>
      <c r="E45" s="27"/>
      <c r="F45" s="50" t="s">
        <v>31</v>
      </c>
    </row>
    <row r="46" spans="2:6" ht="19.5" customHeight="1" x14ac:dyDescent="0.25">
      <c r="B46" s="170" t="s">
        <v>53</v>
      </c>
      <c r="C46" s="171"/>
      <c r="D46" s="31"/>
      <c r="E46" s="32"/>
      <c r="F46" s="51" t="s">
        <v>31</v>
      </c>
    </row>
    <row r="47" spans="2:6" ht="19.5" customHeight="1" x14ac:dyDescent="0.25">
      <c r="B47" s="170" t="s">
        <v>54</v>
      </c>
      <c r="C47" s="171"/>
      <c r="D47" s="31"/>
      <c r="E47" s="32"/>
      <c r="F47" s="51" t="s">
        <v>31</v>
      </c>
    </row>
    <row r="48" spans="2:6" ht="19.5" customHeight="1" x14ac:dyDescent="0.25">
      <c r="B48" s="170" t="s">
        <v>55</v>
      </c>
      <c r="C48" s="171"/>
      <c r="D48" s="31"/>
      <c r="E48" s="32"/>
      <c r="F48" s="51" t="s">
        <v>32</v>
      </c>
    </row>
    <row r="49" spans="2:6" ht="19.5" customHeight="1" x14ac:dyDescent="0.25">
      <c r="B49" s="170" t="s">
        <v>56</v>
      </c>
      <c r="C49" s="171"/>
      <c r="D49" s="31"/>
      <c r="E49" s="32"/>
      <c r="F49" s="51" t="s">
        <v>31</v>
      </c>
    </row>
    <row r="50" spans="2:6" ht="19.5" customHeight="1" x14ac:dyDescent="0.25">
      <c r="B50" s="29" t="s">
        <v>57</v>
      </c>
      <c r="C50" s="42"/>
      <c r="D50" s="31"/>
      <c r="E50" s="32"/>
      <c r="F50" s="51" t="s">
        <v>31</v>
      </c>
    </row>
    <row r="51" spans="2:6" ht="21" customHeight="1" x14ac:dyDescent="0.25">
      <c r="B51" s="29" t="s">
        <v>154</v>
      </c>
      <c r="C51" s="42"/>
      <c r="D51" s="31" t="s">
        <v>76</v>
      </c>
      <c r="E51" s="32" t="s">
        <v>78</v>
      </c>
      <c r="F51" s="51" t="s">
        <v>31</v>
      </c>
    </row>
    <row r="52" spans="2:6" ht="19.5" customHeight="1" x14ac:dyDescent="0.25">
      <c r="B52" s="170" t="s">
        <v>58</v>
      </c>
      <c r="C52" s="171"/>
      <c r="D52" s="31" t="s">
        <v>75</v>
      </c>
      <c r="E52" s="32" t="s">
        <v>77</v>
      </c>
      <c r="F52" s="51" t="s">
        <v>31</v>
      </c>
    </row>
    <row r="53" spans="2:6" ht="19.5" customHeight="1" x14ac:dyDescent="0.25">
      <c r="B53" s="170" t="s">
        <v>155</v>
      </c>
      <c r="C53" s="171"/>
      <c r="D53" s="31" t="s">
        <v>75</v>
      </c>
      <c r="E53" s="32" t="s">
        <v>78</v>
      </c>
      <c r="F53" s="51" t="s">
        <v>33</v>
      </c>
    </row>
    <row r="54" spans="2:6" ht="19.5" customHeight="1" x14ac:dyDescent="0.25">
      <c r="B54" s="170" t="s">
        <v>234</v>
      </c>
      <c r="C54" s="171"/>
      <c r="D54" s="31" t="s">
        <v>75</v>
      </c>
      <c r="E54" s="32" t="s">
        <v>78</v>
      </c>
      <c r="F54" s="51" t="s">
        <v>33</v>
      </c>
    </row>
    <row r="55" spans="2:6" ht="19.5" customHeight="1" x14ac:dyDescent="0.25">
      <c r="B55" s="170" t="s">
        <v>158</v>
      </c>
      <c r="C55" s="171"/>
      <c r="D55" s="31" t="s">
        <v>75</v>
      </c>
      <c r="E55" s="32" t="s">
        <v>78</v>
      </c>
      <c r="F55" s="51" t="s">
        <v>33</v>
      </c>
    </row>
    <row r="56" spans="2:6" ht="19.5" customHeight="1" x14ac:dyDescent="0.25">
      <c r="B56" s="170" t="s">
        <v>170</v>
      </c>
      <c r="C56" s="171"/>
      <c r="D56" s="31" t="s">
        <v>75</v>
      </c>
      <c r="E56" s="32" t="s">
        <v>78</v>
      </c>
      <c r="F56" s="51" t="s">
        <v>33</v>
      </c>
    </row>
    <row r="57" spans="2:6" ht="19.5" customHeight="1" x14ac:dyDescent="0.25">
      <c r="B57" s="170" t="s">
        <v>59</v>
      </c>
      <c r="C57" s="171"/>
      <c r="D57" s="31"/>
      <c r="E57" s="32"/>
      <c r="F57" s="51" t="s">
        <v>4</v>
      </c>
    </row>
    <row r="58" spans="2:6" ht="19.5" customHeight="1" x14ac:dyDescent="0.25">
      <c r="B58" s="29" t="s">
        <v>153</v>
      </c>
      <c r="C58" s="42"/>
      <c r="D58" s="31" t="s">
        <v>75</v>
      </c>
      <c r="E58" s="32" t="s">
        <v>78</v>
      </c>
      <c r="F58" s="51" t="s">
        <v>4</v>
      </c>
    </row>
    <row r="59" spans="2:6" ht="19.5" customHeight="1" x14ac:dyDescent="0.25">
      <c r="B59" s="170" t="s">
        <v>60</v>
      </c>
      <c r="C59" s="171"/>
      <c r="D59" s="31"/>
      <c r="E59" s="32"/>
      <c r="F59" s="51" t="s">
        <v>6</v>
      </c>
    </row>
    <row r="60" spans="2:6" ht="19.5" customHeight="1" x14ac:dyDescent="0.25">
      <c r="B60" s="170" t="s">
        <v>159</v>
      </c>
      <c r="C60" s="171"/>
      <c r="D60" s="31" t="s">
        <v>76</v>
      </c>
      <c r="E60" s="32" t="s">
        <v>78</v>
      </c>
      <c r="F60" s="33" t="s">
        <v>33</v>
      </c>
    </row>
    <row r="61" spans="2:6" ht="19.5" customHeight="1" x14ac:dyDescent="0.25">
      <c r="B61" s="170" t="s">
        <v>156</v>
      </c>
      <c r="C61" s="171"/>
      <c r="D61" s="31" t="s">
        <v>75</v>
      </c>
      <c r="E61" s="32" t="s">
        <v>78</v>
      </c>
      <c r="F61" s="33" t="s">
        <v>33</v>
      </c>
    </row>
    <row r="62" spans="2:6" ht="19.5" customHeight="1" x14ac:dyDescent="0.25">
      <c r="B62" s="170" t="s">
        <v>157</v>
      </c>
      <c r="C62" s="171"/>
      <c r="D62" s="31" t="s">
        <v>75</v>
      </c>
      <c r="E62" s="32" t="s">
        <v>78</v>
      </c>
      <c r="F62" s="33" t="s">
        <v>33</v>
      </c>
    </row>
    <row r="63" spans="2:6" ht="19.5" customHeight="1" x14ac:dyDescent="0.25">
      <c r="B63" s="170" t="s">
        <v>90</v>
      </c>
      <c r="C63" s="171"/>
      <c r="D63" s="31"/>
      <c r="E63" s="32"/>
      <c r="F63" s="33" t="s">
        <v>33</v>
      </c>
    </row>
    <row r="64" spans="2:6" ht="19.5" customHeight="1" x14ac:dyDescent="0.25">
      <c r="B64" s="29" t="s">
        <v>65</v>
      </c>
      <c r="C64" s="42"/>
      <c r="D64" s="31"/>
      <c r="E64" s="32"/>
      <c r="F64" s="33" t="s">
        <v>67</v>
      </c>
    </row>
    <row r="65" spans="2:6" ht="19.5" customHeight="1" x14ac:dyDescent="0.25">
      <c r="B65" s="170" t="s">
        <v>66</v>
      </c>
      <c r="C65" s="171"/>
      <c r="D65" s="31"/>
      <c r="E65" s="32"/>
      <c r="F65" s="33" t="s">
        <v>67</v>
      </c>
    </row>
    <row r="66" spans="2:6" ht="19.5" customHeight="1" x14ac:dyDescent="0.25">
      <c r="B66" s="29" t="s">
        <v>91</v>
      </c>
      <c r="C66" s="30"/>
      <c r="D66" s="31"/>
      <c r="E66" s="32"/>
      <c r="F66" s="51" t="s">
        <v>63</v>
      </c>
    </row>
    <row r="67" spans="2:6" ht="19.5" customHeight="1" x14ac:dyDescent="0.25">
      <c r="B67" s="29" t="s">
        <v>64</v>
      </c>
      <c r="C67" s="42"/>
      <c r="D67" s="31"/>
      <c r="E67" s="32"/>
      <c r="F67" s="51" t="s">
        <v>63</v>
      </c>
    </row>
    <row r="68" spans="2:6" ht="19.5" customHeight="1" thickBot="1" x14ac:dyDescent="0.3">
      <c r="B68" s="52" t="s">
        <v>61</v>
      </c>
      <c r="C68" s="53"/>
      <c r="D68" s="54"/>
      <c r="E68" s="55"/>
      <c r="F68" s="56" t="s">
        <v>34</v>
      </c>
    </row>
    <row r="73" spans="2:6" hidden="1" x14ac:dyDescent="0.25">
      <c r="B73" s="6" t="s">
        <v>76</v>
      </c>
    </row>
    <row r="74" spans="2:6" hidden="1" x14ac:dyDescent="0.25">
      <c r="B74" s="7" t="s">
        <v>74</v>
      </c>
    </row>
    <row r="75" spans="2:6" hidden="1" x14ac:dyDescent="0.25">
      <c r="B75" s="7" t="s">
        <v>75</v>
      </c>
    </row>
    <row r="76" spans="2:6" hidden="1" x14ac:dyDescent="0.25"/>
    <row r="77" spans="2:6" hidden="1" x14ac:dyDescent="0.25">
      <c r="B77" t="s">
        <v>77</v>
      </c>
    </row>
    <row r="78" spans="2:6" hidden="1" x14ac:dyDescent="0.25">
      <c r="B78" t="s">
        <v>78</v>
      </c>
    </row>
  </sheetData>
  <autoFilter ref="C17:F68" xr:uid="{00000000-0001-0000-0100-000000000000}"/>
  <mergeCells count="33">
    <mergeCell ref="B6:F6"/>
    <mergeCell ref="B7:F14"/>
    <mergeCell ref="B16:F16"/>
    <mergeCell ref="C2:E4"/>
    <mergeCell ref="F2:F4"/>
    <mergeCell ref="B2:B4"/>
    <mergeCell ref="F17:F18"/>
    <mergeCell ref="E17:E18"/>
    <mergeCell ref="D17:D18"/>
    <mergeCell ref="B15:F15"/>
    <mergeCell ref="B46:C46"/>
    <mergeCell ref="B45:C45"/>
    <mergeCell ref="B41:C41"/>
    <mergeCell ref="B39:C39"/>
    <mergeCell ref="B32:C32"/>
    <mergeCell ref="B33:C33"/>
    <mergeCell ref="B36:C36"/>
    <mergeCell ref="B37:C37"/>
    <mergeCell ref="B47:C47"/>
    <mergeCell ref="B48:C48"/>
    <mergeCell ref="B49:C49"/>
    <mergeCell ref="B52:C52"/>
    <mergeCell ref="B53:C53"/>
    <mergeCell ref="B54:C54"/>
    <mergeCell ref="B55:C55"/>
    <mergeCell ref="B56:C56"/>
    <mergeCell ref="B57:C57"/>
    <mergeCell ref="B65:C65"/>
    <mergeCell ref="B59:C59"/>
    <mergeCell ref="B60:C60"/>
    <mergeCell ref="B61:C61"/>
    <mergeCell ref="B62:C62"/>
    <mergeCell ref="B63:C63"/>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70"/>
  <sheetViews>
    <sheetView showGridLines="0" topLeftCell="A30" zoomScale="64" zoomScaleNormal="90" zoomScalePageLayoutView="70" workbookViewId="0">
      <selection activeCell="Q38" sqref="Q38"/>
    </sheetView>
  </sheetViews>
  <sheetFormatPr baseColWidth="10" defaultRowHeight="13.8" x14ac:dyDescent="0.3"/>
  <cols>
    <col min="1" max="1" width="4.109375" customWidth="1"/>
    <col min="2" max="2" width="41.44140625" customWidth="1"/>
    <col min="3" max="3" width="25.109375" customWidth="1"/>
    <col min="4" max="4" width="14.6640625" customWidth="1"/>
    <col min="5" max="5" width="12.44140625" customWidth="1"/>
    <col min="6" max="7" width="18.33203125" customWidth="1"/>
    <col min="8" max="8" width="47.21875" style="10" customWidth="1"/>
    <col min="9" max="9" width="14.6640625" customWidth="1"/>
    <col min="10" max="10" width="11.88671875" customWidth="1"/>
    <col min="11" max="11" width="14" customWidth="1"/>
    <col min="12" max="12" width="15.33203125" style="4" customWidth="1"/>
    <col min="13" max="13" width="4.88671875" customWidth="1"/>
  </cols>
  <sheetData>
    <row r="1" spans="2:17" ht="13.2" x14ac:dyDescent="0.25">
      <c r="H1"/>
      <c r="L1"/>
    </row>
    <row r="2" spans="2:17" ht="48.75" customHeight="1" x14ac:dyDescent="0.25">
      <c r="B2" s="149"/>
      <c r="C2" s="159" t="s">
        <v>125</v>
      </c>
      <c r="D2" s="160"/>
      <c r="E2" s="160"/>
      <c r="F2" s="160"/>
      <c r="G2" s="160"/>
      <c r="H2" s="160"/>
      <c r="I2" s="160"/>
      <c r="J2" s="161"/>
      <c r="K2" s="231" t="s">
        <v>150</v>
      </c>
      <c r="L2" s="232"/>
    </row>
    <row r="3" spans="2:17" ht="42" customHeight="1" x14ac:dyDescent="0.25">
      <c r="B3" s="149"/>
      <c r="C3" s="162"/>
      <c r="D3" s="163"/>
      <c r="E3" s="163"/>
      <c r="F3" s="163"/>
      <c r="G3" s="163"/>
      <c r="H3" s="163"/>
      <c r="I3" s="163"/>
      <c r="J3" s="164"/>
      <c r="K3" s="233"/>
      <c r="L3" s="234"/>
    </row>
    <row r="4" spans="2:17" ht="36.75" customHeight="1" x14ac:dyDescent="0.25">
      <c r="B4" s="149"/>
      <c r="C4" s="165"/>
      <c r="D4" s="166"/>
      <c r="E4" s="166"/>
      <c r="F4" s="166"/>
      <c r="G4" s="166"/>
      <c r="H4" s="166"/>
      <c r="I4" s="166"/>
      <c r="J4" s="167"/>
      <c r="K4" s="235"/>
      <c r="L4" s="236"/>
    </row>
    <row r="5" spans="2:17" ht="24.75" customHeight="1" thickBot="1" x14ac:dyDescent="0.3">
      <c r="C5" s="12"/>
      <c r="D5" s="13"/>
      <c r="E5" s="13"/>
      <c r="F5" s="13"/>
      <c r="G5" s="13"/>
      <c r="H5"/>
      <c r="L5"/>
    </row>
    <row r="6" spans="2:17" ht="103.5" customHeight="1" thickBot="1" x14ac:dyDescent="0.3">
      <c r="B6" s="222" t="s">
        <v>151</v>
      </c>
      <c r="C6" s="223"/>
      <c r="D6" s="223"/>
      <c r="E6" s="223"/>
      <c r="F6" s="223"/>
      <c r="G6" s="223"/>
      <c r="H6" s="223"/>
      <c r="I6" s="223"/>
      <c r="J6" s="223"/>
      <c r="K6" s="223"/>
      <c r="L6" s="224"/>
      <c r="M6" s="1"/>
      <c r="N6" s="1"/>
      <c r="O6" s="1"/>
      <c r="P6" s="1"/>
      <c r="Q6" s="1"/>
    </row>
    <row r="7" spans="2:17" ht="24.75" customHeight="1" x14ac:dyDescent="0.25">
      <c r="B7" s="228" t="s">
        <v>99</v>
      </c>
      <c r="C7" s="229"/>
      <c r="D7" s="229"/>
      <c r="E7" s="229"/>
      <c r="F7" s="229"/>
      <c r="G7" s="229"/>
      <c r="H7" s="229"/>
      <c r="I7" s="229"/>
      <c r="J7" s="229"/>
      <c r="K7" s="229"/>
      <c r="L7" s="230"/>
    </row>
    <row r="8" spans="2:17" ht="18" customHeight="1" x14ac:dyDescent="0.3">
      <c r="B8" s="104" t="s">
        <v>141</v>
      </c>
      <c r="C8" s="105"/>
      <c r="D8" s="105"/>
      <c r="E8" s="105"/>
      <c r="F8" s="105"/>
      <c r="G8" s="105"/>
      <c r="H8" s="105"/>
      <c r="I8" s="105"/>
      <c r="J8" s="105"/>
      <c r="K8" s="105"/>
      <c r="L8" s="106"/>
    </row>
    <row r="9" spans="2:17" ht="15.6" x14ac:dyDescent="0.3">
      <c r="B9" s="104" t="s">
        <v>139</v>
      </c>
      <c r="C9" s="107"/>
      <c r="D9" s="107"/>
      <c r="E9" s="107"/>
      <c r="F9" s="107"/>
      <c r="G9" s="107"/>
      <c r="H9" s="107"/>
      <c r="I9" s="108"/>
      <c r="J9" s="107"/>
      <c r="K9" s="107"/>
      <c r="L9" s="109"/>
    </row>
    <row r="10" spans="2:17" ht="15.6" x14ac:dyDescent="0.3">
      <c r="B10" s="104" t="s">
        <v>134</v>
      </c>
      <c r="C10" s="107"/>
      <c r="D10" s="107"/>
      <c r="E10" s="107"/>
      <c r="F10" s="107"/>
      <c r="G10" s="107"/>
      <c r="H10" s="107"/>
      <c r="I10" s="107"/>
      <c r="J10" s="107"/>
      <c r="K10" s="107"/>
      <c r="L10" s="109"/>
    </row>
    <row r="11" spans="2:17" ht="15.6" x14ac:dyDescent="0.3">
      <c r="B11" s="104" t="s">
        <v>135</v>
      </c>
      <c r="C11" s="107"/>
      <c r="D11" s="107"/>
      <c r="E11" s="107"/>
      <c r="F11" s="107"/>
      <c r="G11" s="107"/>
      <c r="H11" s="107"/>
      <c r="I11" s="107"/>
      <c r="J11" s="107"/>
      <c r="K11" s="107"/>
      <c r="L11" s="109"/>
    </row>
    <row r="12" spans="2:17" ht="18" customHeight="1" x14ac:dyDescent="0.25">
      <c r="B12" s="225" t="s">
        <v>133</v>
      </c>
      <c r="C12" s="226"/>
      <c r="D12" s="226"/>
      <c r="E12" s="226"/>
      <c r="F12" s="226"/>
      <c r="G12" s="226"/>
      <c r="H12" s="226"/>
      <c r="I12" s="226"/>
      <c r="J12" s="226"/>
      <c r="K12" s="226"/>
      <c r="L12" s="227"/>
    </row>
    <row r="13" spans="2:17" ht="15.6" x14ac:dyDescent="0.3">
      <c r="B13" s="104" t="s">
        <v>137</v>
      </c>
      <c r="C13" s="107"/>
      <c r="D13" s="107"/>
      <c r="E13" s="107"/>
      <c r="F13" s="107"/>
      <c r="G13" s="107"/>
      <c r="H13" s="107"/>
      <c r="I13" s="107"/>
      <c r="J13" s="107"/>
      <c r="K13" s="107"/>
      <c r="L13" s="109"/>
    </row>
    <row r="14" spans="2:17" ht="7.5" customHeight="1" thickBot="1" x14ac:dyDescent="0.3">
      <c r="B14" s="60"/>
      <c r="C14" s="61"/>
      <c r="D14" s="61"/>
      <c r="E14" s="61"/>
      <c r="F14" s="61"/>
      <c r="G14" s="61"/>
      <c r="H14" s="61"/>
      <c r="I14" s="61"/>
      <c r="J14" s="61"/>
      <c r="K14" s="61"/>
      <c r="L14" s="62"/>
    </row>
    <row r="15" spans="2:17" ht="33.75" customHeight="1" thickBot="1" x14ac:dyDescent="0.3">
      <c r="B15" s="219" t="s">
        <v>115</v>
      </c>
      <c r="C15" s="220"/>
      <c r="D15" s="220"/>
      <c r="E15" s="220"/>
      <c r="F15" s="220"/>
      <c r="G15" s="221"/>
      <c r="H15" s="216" t="s">
        <v>113</v>
      </c>
      <c r="I15" s="217"/>
      <c r="J15" s="217"/>
      <c r="K15" s="217"/>
      <c r="L15" s="218"/>
    </row>
    <row r="16" spans="2:17" ht="40.5" customHeight="1" thickBot="1" x14ac:dyDescent="0.3">
      <c r="B16" s="63" t="s">
        <v>79</v>
      </c>
      <c r="C16" s="237" t="s">
        <v>84</v>
      </c>
      <c r="D16" s="237"/>
      <c r="E16" s="237"/>
      <c r="F16" s="237"/>
      <c r="G16" s="237"/>
      <c r="H16" s="64" t="s">
        <v>85</v>
      </c>
      <c r="I16" s="64" t="s">
        <v>7</v>
      </c>
      <c r="J16" s="64" t="s">
        <v>3</v>
      </c>
      <c r="K16" s="64" t="s">
        <v>92</v>
      </c>
      <c r="L16" s="65" t="s">
        <v>87</v>
      </c>
    </row>
    <row r="17" spans="2:12" ht="53.25" customHeight="1" x14ac:dyDescent="0.25">
      <c r="B17" s="66" t="s">
        <v>73</v>
      </c>
      <c r="C17" s="213" t="s">
        <v>39</v>
      </c>
      <c r="D17" s="213"/>
      <c r="E17" s="213"/>
      <c r="F17" s="213"/>
      <c r="G17" s="213"/>
      <c r="H17" s="67" t="s">
        <v>192</v>
      </c>
      <c r="I17" s="68">
        <v>1</v>
      </c>
      <c r="J17" s="69">
        <v>3</v>
      </c>
      <c r="K17" s="69">
        <f>I17+J17</f>
        <v>4</v>
      </c>
      <c r="L17" s="70" t="str">
        <f t="shared" ref="L17:L38" si="0">IF(K17&lt;=4,"BAJO",IF(K17=5,"MEDIO",IF(K17=6,"ALTO",IF(K17=7,"ALTO","EXTREMO"))))</f>
        <v>BAJO</v>
      </c>
    </row>
    <row r="18" spans="2:12" ht="53.25" customHeight="1" x14ac:dyDescent="0.25">
      <c r="B18" s="71" t="s">
        <v>73</v>
      </c>
      <c r="C18" s="215" t="s">
        <v>197</v>
      </c>
      <c r="D18" s="215"/>
      <c r="E18" s="215"/>
      <c r="F18" s="215"/>
      <c r="G18" s="215"/>
      <c r="H18" s="72" t="s">
        <v>162</v>
      </c>
      <c r="I18" s="68">
        <v>1</v>
      </c>
      <c r="J18" s="69">
        <v>4</v>
      </c>
      <c r="K18" s="69">
        <f t="shared" ref="K18:K38" si="1">+I18+J18</f>
        <v>5</v>
      </c>
      <c r="L18" s="73" t="str">
        <f t="shared" si="0"/>
        <v>MEDIO</v>
      </c>
    </row>
    <row r="19" spans="2:12" ht="53.25" customHeight="1" x14ac:dyDescent="0.25">
      <c r="B19" s="71" t="s">
        <v>73</v>
      </c>
      <c r="C19" s="215" t="s">
        <v>117</v>
      </c>
      <c r="D19" s="215"/>
      <c r="E19" s="215"/>
      <c r="F19" s="215"/>
      <c r="G19" s="215"/>
      <c r="H19" s="72" t="s">
        <v>161</v>
      </c>
      <c r="I19" s="68">
        <v>1</v>
      </c>
      <c r="J19" s="69">
        <v>2</v>
      </c>
      <c r="K19" s="69">
        <f t="shared" si="1"/>
        <v>3</v>
      </c>
      <c r="L19" s="73" t="str">
        <f t="shared" si="0"/>
        <v>BAJO</v>
      </c>
    </row>
    <row r="20" spans="2:12" ht="53.25" hidden="1" customHeight="1" x14ac:dyDescent="0.25">
      <c r="B20" s="71" t="s">
        <v>73</v>
      </c>
      <c r="C20" s="215" t="s">
        <v>42</v>
      </c>
      <c r="D20" s="215"/>
      <c r="E20" s="215"/>
      <c r="F20" s="215"/>
      <c r="G20" s="215"/>
      <c r="H20" s="72" t="s">
        <v>162</v>
      </c>
      <c r="I20" s="68">
        <v>2</v>
      </c>
      <c r="J20" s="69">
        <v>3</v>
      </c>
      <c r="K20" s="69">
        <f t="shared" si="1"/>
        <v>5</v>
      </c>
      <c r="L20" s="73" t="str">
        <f t="shared" si="0"/>
        <v>MEDIO</v>
      </c>
    </row>
    <row r="21" spans="2:12" ht="53.25" customHeight="1" x14ac:dyDescent="0.25">
      <c r="B21" s="71" t="s">
        <v>73</v>
      </c>
      <c r="C21" s="215" t="s">
        <v>152</v>
      </c>
      <c r="D21" s="215"/>
      <c r="E21" s="215"/>
      <c r="F21" s="215"/>
      <c r="G21" s="215"/>
      <c r="H21" s="72" t="s">
        <v>193</v>
      </c>
      <c r="I21" s="68">
        <v>1</v>
      </c>
      <c r="J21" s="69">
        <v>4</v>
      </c>
      <c r="K21" s="69">
        <f t="shared" si="1"/>
        <v>5</v>
      </c>
      <c r="L21" s="73" t="str">
        <f t="shared" si="0"/>
        <v>MEDIO</v>
      </c>
    </row>
    <row r="22" spans="2:12" ht="53.25" customHeight="1" x14ac:dyDescent="0.25">
      <c r="B22" s="71" t="s">
        <v>73</v>
      </c>
      <c r="C22" s="215" t="s">
        <v>62</v>
      </c>
      <c r="D22" s="215"/>
      <c r="E22" s="215"/>
      <c r="F22" s="215"/>
      <c r="G22" s="215"/>
      <c r="H22" s="72" t="s">
        <v>163</v>
      </c>
      <c r="I22" s="68">
        <v>2</v>
      </c>
      <c r="J22" s="69">
        <v>4</v>
      </c>
      <c r="K22" s="69">
        <f t="shared" si="1"/>
        <v>6</v>
      </c>
      <c r="L22" s="73" t="str">
        <f t="shared" si="0"/>
        <v>ALTO</v>
      </c>
    </row>
    <row r="23" spans="2:12" ht="53.25" customHeight="1" x14ac:dyDescent="0.25">
      <c r="B23" s="71" t="s">
        <v>70</v>
      </c>
      <c r="C23" s="215" t="s">
        <v>46</v>
      </c>
      <c r="D23" s="215"/>
      <c r="E23" s="215"/>
      <c r="F23" s="215"/>
      <c r="G23" s="215"/>
      <c r="H23" s="72" t="s">
        <v>194</v>
      </c>
      <c r="I23" s="68">
        <v>2</v>
      </c>
      <c r="J23" s="69">
        <v>4</v>
      </c>
      <c r="K23" s="69">
        <f t="shared" si="1"/>
        <v>6</v>
      </c>
      <c r="L23" s="73" t="str">
        <f t="shared" si="0"/>
        <v>ALTO</v>
      </c>
    </row>
    <row r="24" spans="2:12" ht="53.25" customHeight="1" x14ac:dyDescent="0.25">
      <c r="B24" s="71" t="s">
        <v>70</v>
      </c>
      <c r="C24" s="215" t="s">
        <v>47</v>
      </c>
      <c r="D24" s="215"/>
      <c r="E24" s="215"/>
      <c r="F24" s="215"/>
      <c r="G24" s="215"/>
      <c r="H24" s="72" t="s">
        <v>164</v>
      </c>
      <c r="I24" s="68">
        <v>1</v>
      </c>
      <c r="J24" s="69">
        <v>3</v>
      </c>
      <c r="K24" s="69">
        <f t="shared" si="1"/>
        <v>4</v>
      </c>
      <c r="L24" s="73" t="str">
        <f t="shared" si="0"/>
        <v>BAJO</v>
      </c>
    </row>
    <row r="25" spans="2:12" ht="53.25" customHeight="1" x14ac:dyDescent="0.25">
      <c r="B25" s="71" t="s">
        <v>70</v>
      </c>
      <c r="C25" s="215" t="s">
        <v>49</v>
      </c>
      <c r="D25" s="215"/>
      <c r="E25" s="215"/>
      <c r="F25" s="215"/>
      <c r="G25" s="215"/>
      <c r="H25" s="72" t="s">
        <v>165</v>
      </c>
      <c r="I25" s="68">
        <v>1</v>
      </c>
      <c r="J25" s="69">
        <v>3</v>
      </c>
      <c r="K25" s="69">
        <f t="shared" si="1"/>
        <v>4</v>
      </c>
      <c r="L25" s="73" t="str">
        <f t="shared" si="0"/>
        <v>BAJO</v>
      </c>
    </row>
    <row r="26" spans="2:12" ht="53.25" customHeight="1" x14ac:dyDescent="0.25">
      <c r="B26" s="71" t="s">
        <v>71</v>
      </c>
      <c r="C26" s="215" t="s">
        <v>160</v>
      </c>
      <c r="D26" s="215"/>
      <c r="E26" s="215"/>
      <c r="F26" s="215"/>
      <c r="G26" s="215"/>
      <c r="H26" s="72" t="s">
        <v>166</v>
      </c>
      <c r="I26" s="68">
        <v>3</v>
      </c>
      <c r="J26" s="69">
        <v>4</v>
      </c>
      <c r="K26" s="69">
        <f t="shared" si="1"/>
        <v>7</v>
      </c>
      <c r="L26" s="73" t="str">
        <f t="shared" si="0"/>
        <v>ALTO</v>
      </c>
    </row>
    <row r="27" spans="2:12" ht="53.25" customHeight="1" x14ac:dyDescent="0.25">
      <c r="B27" s="71" t="s">
        <v>71</v>
      </c>
      <c r="C27" s="215" t="s">
        <v>48</v>
      </c>
      <c r="D27" s="215"/>
      <c r="E27" s="215"/>
      <c r="F27" s="215"/>
      <c r="G27" s="215"/>
      <c r="H27" s="72" t="s">
        <v>167</v>
      </c>
      <c r="I27" s="68">
        <v>1</v>
      </c>
      <c r="J27" s="69">
        <v>3</v>
      </c>
      <c r="K27" s="69">
        <f t="shared" si="1"/>
        <v>4</v>
      </c>
      <c r="L27" s="73" t="str">
        <f t="shared" si="0"/>
        <v>BAJO</v>
      </c>
    </row>
    <row r="28" spans="2:12" ht="53.25" customHeight="1" x14ac:dyDescent="0.25">
      <c r="B28" s="71" t="s">
        <v>72</v>
      </c>
      <c r="C28" s="215" t="s">
        <v>154</v>
      </c>
      <c r="D28" s="215"/>
      <c r="E28" s="215"/>
      <c r="F28" s="215"/>
      <c r="G28" s="215"/>
      <c r="H28" s="72" t="s">
        <v>176</v>
      </c>
      <c r="I28" s="68">
        <v>3</v>
      </c>
      <c r="J28" s="69">
        <v>4</v>
      </c>
      <c r="K28" s="69">
        <f t="shared" si="1"/>
        <v>7</v>
      </c>
      <c r="L28" s="73" t="str">
        <f t="shared" si="0"/>
        <v>ALTO</v>
      </c>
    </row>
    <row r="29" spans="2:12" ht="53.25" customHeight="1" x14ac:dyDescent="0.25">
      <c r="B29" s="71" t="s">
        <v>72</v>
      </c>
      <c r="C29" s="215" t="s">
        <v>58</v>
      </c>
      <c r="D29" s="215"/>
      <c r="E29" s="215"/>
      <c r="F29" s="215"/>
      <c r="G29" s="215"/>
      <c r="H29" s="72" t="s">
        <v>168</v>
      </c>
      <c r="I29" s="68">
        <v>3</v>
      </c>
      <c r="J29" s="69">
        <v>3</v>
      </c>
      <c r="K29" s="69">
        <f t="shared" si="1"/>
        <v>6</v>
      </c>
      <c r="L29" s="73" t="str">
        <f t="shared" si="0"/>
        <v>ALTO</v>
      </c>
    </row>
    <row r="30" spans="2:12" ht="53.25" customHeight="1" x14ac:dyDescent="0.25">
      <c r="B30" s="71" t="s">
        <v>72</v>
      </c>
      <c r="C30" s="215" t="s">
        <v>155</v>
      </c>
      <c r="D30" s="215"/>
      <c r="E30" s="215"/>
      <c r="F30" s="215"/>
      <c r="G30" s="215"/>
      <c r="H30" s="72" t="s">
        <v>169</v>
      </c>
      <c r="I30" s="68">
        <v>2</v>
      </c>
      <c r="J30" s="69">
        <v>4</v>
      </c>
      <c r="K30" s="69">
        <f t="shared" si="1"/>
        <v>6</v>
      </c>
      <c r="L30" s="73" t="str">
        <f t="shared" si="0"/>
        <v>ALTO</v>
      </c>
    </row>
    <row r="31" spans="2:12" ht="74.400000000000006" customHeight="1" x14ac:dyDescent="0.25">
      <c r="B31" s="71" t="s">
        <v>72</v>
      </c>
      <c r="C31" s="215" t="s">
        <v>234</v>
      </c>
      <c r="D31" s="215"/>
      <c r="E31" s="215"/>
      <c r="F31" s="215"/>
      <c r="G31" s="215"/>
      <c r="H31" s="72" t="s">
        <v>233</v>
      </c>
      <c r="I31" s="68">
        <v>3</v>
      </c>
      <c r="J31" s="69">
        <v>4</v>
      </c>
      <c r="K31" s="69">
        <f t="shared" si="1"/>
        <v>7</v>
      </c>
      <c r="L31" s="73" t="str">
        <f t="shared" si="0"/>
        <v>ALTO</v>
      </c>
    </row>
    <row r="32" spans="2:12" ht="53.25" customHeight="1" x14ac:dyDescent="0.25">
      <c r="B32" s="71" t="s">
        <v>72</v>
      </c>
      <c r="C32" s="215" t="s">
        <v>158</v>
      </c>
      <c r="D32" s="215"/>
      <c r="E32" s="215"/>
      <c r="F32" s="215"/>
      <c r="G32" s="215"/>
      <c r="H32" s="72" t="s">
        <v>171</v>
      </c>
      <c r="I32" s="68">
        <v>2</v>
      </c>
      <c r="J32" s="69">
        <v>2</v>
      </c>
      <c r="K32" s="69">
        <f t="shared" si="1"/>
        <v>4</v>
      </c>
      <c r="L32" s="73" t="str">
        <f t="shared" si="0"/>
        <v>BAJO</v>
      </c>
    </row>
    <row r="33" spans="2:14" ht="53.25" customHeight="1" x14ac:dyDescent="0.25">
      <c r="B33" s="71" t="s">
        <v>72</v>
      </c>
      <c r="C33" s="215" t="s">
        <v>170</v>
      </c>
      <c r="D33" s="215"/>
      <c r="E33" s="215"/>
      <c r="F33" s="215"/>
      <c r="G33" s="215"/>
      <c r="H33" s="72" t="s">
        <v>231</v>
      </c>
      <c r="I33" s="68">
        <v>1</v>
      </c>
      <c r="J33" s="69">
        <v>4</v>
      </c>
      <c r="K33" s="69">
        <f t="shared" si="1"/>
        <v>5</v>
      </c>
      <c r="L33" s="73" t="str">
        <f t="shared" si="0"/>
        <v>MEDIO</v>
      </c>
    </row>
    <row r="34" spans="2:14" ht="53.25" customHeight="1" x14ac:dyDescent="0.25">
      <c r="B34" s="71" t="s">
        <v>72</v>
      </c>
      <c r="C34" s="215" t="s">
        <v>153</v>
      </c>
      <c r="D34" s="215"/>
      <c r="E34" s="215"/>
      <c r="F34" s="215"/>
      <c r="G34" s="215"/>
      <c r="H34" s="72" t="s">
        <v>174</v>
      </c>
      <c r="I34" s="68">
        <v>3</v>
      </c>
      <c r="J34" s="69">
        <v>2</v>
      </c>
      <c r="K34" s="69">
        <f t="shared" si="1"/>
        <v>5</v>
      </c>
      <c r="L34" s="73" t="str">
        <f t="shared" si="0"/>
        <v>MEDIO</v>
      </c>
    </row>
    <row r="35" spans="2:14" ht="53.25" customHeight="1" x14ac:dyDescent="0.25">
      <c r="B35" s="71" t="s">
        <v>72</v>
      </c>
      <c r="C35" s="215" t="s">
        <v>159</v>
      </c>
      <c r="D35" s="215"/>
      <c r="E35" s="215"/>
      <c r="F35" s="215"/>
      <c r="G35" s="215"/>
      <c r="H35" s="72" t="s">
        <v>175</v>
      </c>
      <c r="I35" s="68">
        <v>2</v>
      </c>
      <c r="J35" s="69">
        <v>3</v>
      </c>
      <c r="K35" s="69">
        <f t="shared" ref="K35:K36" si="2">+I35+J35</f>
        <v>5</v>
      </c>
      <c r="L35" s="73" t="str">
        <f t="shared" ref="L35:L36" si="3">IF(K35&lt;=4,"BAJO",IF(K35=5,"MEDIO",IF(K35=6,"ALTO",IF(K35=7,"ALTO","EXTREMO"))))</f>
        <v>MEDIO</v>
      </c>
    </row>
    <row r="36" spans="2:14" ht="53.25" customHeight="1" x14ac:dyDescent="0.25">
      <c r="B36" s="71" t="s">
        <v>72</v>
      </c>
      <c r="C36" s="215" t="s">
        <v>156</v>
      </c>
      <c r="D36" s="215"/>
      <c r="E36" s="215"/>
      <c r="F36" s="215"/>
      <c r="G36" s="215"/>
      <c r="H36" s="72" t="s">
        <v>173</v>
      </c>
      <c r="I36" s="68">
        <v>3</v>
      </c>
      <c r="J36" s="69">
        <v>4</v>
      </c>
      <c r="K36" s="69">
        <f t="shared" si="2"/>
        <v>7</v>
      </c>
      <c r="L36" s="73" t="str">
        <f t="shared" si="3"/>
        <v>ALTO</v>
      </c>
    </row>
    <row r="37" spans="2:14" ht="53.25" customHeight="1" x14ac:dyDescent="0.25">
      <c r="B37" s="71" t="s">
        <v>72</v>
      </c>
      <c r="C37" s="215" t="s">
        <v>157</v>
      </c>
      <c r="D37" s="215"/>
      <c r="E37" s="215"/>
      <c r="F37" s="215"/>
      <c r="G37" s="215"/>
      <c r="H37" s="72" t="s">
        <v>172</v>
      </c>
      <c r="I37" s="68">
        <v>1</v>
      </c>
      <c r="J37" s="69">
        <v>4</v>
      </c>
      <c r="K37" s="69">
        <f t="shared" si="1"/>
        <v>5</v>
      </c>
      <c r="L37" s="73" t="str">
        <f t="shared" si="0"/>
        <v>MEDIO</v>
      </c>
    </row>
    <row r="38" spans="2:14" ht="53.25" customHeight="1" thickBot="1" x14ac:dyDescent="0.3">
      <c r="B38" s="74" t="s">
        <v>72</v>
      </c>
      <c r="C38" s="238"/>
      <c r="D38" s="238"/>
      <c r="E38" s="238"/>
      <c r="F38" s="238"/>
      <c r="G38" s="238"/>
      <c r="H38" s="75"/>
      <c r="I38" s="76"/>
      <c r="J38" s="77"/>
      <c r="K38" s="77">
        <f t="shared" si="1"/>
        <v>0</v>
      </c>
      <c r="L38" s="78" t="str">
        <f t="shared" si="0"/>
        <v>BAJO</v>
      </c>
    </row>
    <row r="39" spans="2:14" ht="12.75" customHeight="1" x14ac:dyDescent="0.25">
      <c r="B39" s="79"/>
      <c r="C39" s="80"/>
      <c r="D39" s="80"/>
      <c r="E39" s="80"/>
      <c r="F39" s="80"/>
      <c r="G39" s="80"/>
      <c r="H39" s="80"/>
      <c r="I39" s="80"/>
      <c r="J39" s="80"/>
      <c r="K39" s="80"/>
      <c r="L39" s="81"/>
    </row>
    <row r="40" spans="2:14" ht="13.2" x14ac:dyDescent="0.25">
      <c r="B40" s="57"/>
      <c r="C40" s="205"/>
      <c r="D40" s="205"/>
      <c r="E40" s="205"/>
      <c r="F40" s="58"/>
      <c r="G40" s="58"/>
      <c r="H40" s="198"/>
      <c r="I40" s="198"/>
      <c r="J40" s="58"/>
      <c r="K40" s="58"/>
      <c r="L40" s="59"/>
    </row>
    <row r="41" spans="2:14" ht="19.5" customHeight="1" x14ac:dyDescent="0.25">
      <c r="B41" s="212" t="s">
        <v>2</v>
      </c>
      <c r="C41" s="196" t="s">
        <v>15</v>
      </c>
      <c r="D41" s="196"/>
      <c r="E41" s="82" t="s">
        <v>14</v>
      </c>
      <c r="F41" s="58"/>
      <c r="G41" s="214" t="s">
        <v>3</v>
      </c>
      <c r="H41" s="83" t="s">
        <v>20</v>
      </c>
      <c r="I41" s="83" t="s">
        <v>14</v>
      </c>
      <c r="J41" s="58"/>
      <c r="K41" s="58"/>
      <c r="L41" s="59"/>
    </row>
    <row r="42" spans="2:14" ht="21" customHeight="1" x14ac:dyDescent="0.25">
      <c r="B42" s="212"/>
      <c r="C42" s="195" t="s">
        <v>9</v>
      </c>
      <c r="D42" s="195"/>
      <c r="E42" s="84">
        <v>1</v>
      </c>
      <c r="F42" s="58"/>
      <c r="G42" s="214"/>
      <c r="H42" s="84" t="s">
        <v>17</v>
      </c>
      <c r="I42" s="85">
        <v>1</v>
      </c>
      <c r="J42" s="58"/>
      <c r="K42" s="58"/>
      <c r="L42" s="59"/>
    </row>
    <row r="43" spans="2:14" ht="15.75" customHeight="1" x14ac:dyDescent="0.25">
      <c r="B43" s="212"/>
      <c r="C43" s="195" t="s">
        <v>10</v>
      </c>
      <c r="D43" s="195"/>
      <c r="E43" s="84">
        <v>2</v>
      </c>
      <c r="F43" s="58"/>
      <c r="G43" s="214"/>
      <c r="H43" s="84" t="s">
        <v>18</v>
      </c>
      <c r="I43" s="85">
        <v>2</v>
      </c>
      <c r="J43" s="58"/>
      <c r="K43" s="58"/>
      <c r="L43" s="59"/>
      <c r="N43" s="5"/>
    </row>
    <row r="44" spans="2:14" ht="24.75" customHeight="1" x14ac:dyDescent="0.25">
      <c r="B44" s="212"/>
      <c r="C44" s="195" t="s">
        <v>11</v>
      </c>
      <c r="D44" s="195"/>
      <c r="E44" s="84">
        <v>3</v>
      </c>
      <c r="F44" s="58"/>
      <c r="G44" s="214"/>
      <c r="H44" s="84" t="s">
        <v>1</v>
      </c>
      <c r="I44" s="85">
        <v>3</v>
      </c>
      <c r="J44" s="58"/>
      <c r="K44" s="58"/>
      <c r="L44" s="59"/>
    </row>
    <row r="45" spans="2:14" ht="18" customHeight="1" x14ac:dyDescent="0.25">
      <c r="B45" s="212"/>
      <c r="C45" s="195" t="s">
        <v>12</v>
      </c>
      <c r="D45" s="195"/>
      <c r="E45" s="84">
        <v>4</v>
      </c>
      <c r="F45" s="58"/>
      <c r="G45" s="214"/>
      <c r="H45" s="84" t="s">
        <v>19</v>
      </c>
      <c r="I45" s="85">
        <v>4</v>
      </c>
      <c r="J45" s="58"/>
      <c r="K45" s="58"/>
      <c r="L45" s="59"/>
    </row>
    <row r="46" spans="2:14" ht="29.25" customHeight="1" x14ac:dyDescent="0.25">
      <c r="B46" s="212"/>
      <c r="C46" s="195" t="s">
        <v>13</v>
      </c>
      <c r="D46" s="195"/>
      <c r="E46" s="84">
        <v>5</v>
      </c>
      <c r="F46" s="58"/>
      <c r="G46" s="214"/>
      <c r="H46" s="84" t="s">
        <v>0</v>
      </c>
      <c r="I46" s="85">
        <v>5</v>
      </c>
      <c r="J46" s="58"/>
      <c r="K46" s="58"/>
      <c r="L46" s="59"/>
    </row>
    <row r="47" spans="2:14" ht="16.5" customHeight="1" x14ac:dyDescent="0.25">
      <c r="B47" s="86"/>
      <c r="C47" s="87"/>
      <c r="D47" s="87"/>
      <c r="E47" s="87"/>
      <c r="F47" s="58"/>
      <c r="G47" s="87"/>
      <c r="H47" s="87"/>
      <c r="I47" s="87"/>
      <c r="J47" s="87"/>
      <c r="K47" s="87"/>
      <c r="L47" s="59"/>
    </row>
    <row r="48" spans="2:14" ht="16.5" customHeight="1" x14ac:dyDescent="0.25">
      <c r="B48" s="86"/>
      <c r="C48" s="198" t="s">
        <v>22</v>
      </c>
      <c r="D48" s="198"/>
      <c r="E48" s="198"/>
      <c r="F48" s="198"/>
      <c r="G48" s="198"/>
      <c r="H48" s="201"/>
      <c r="I48" s="201"/>
      <c r="J48" s="201"/>
      <c r="K48" s="201"/>
      <c r="L48" s="59"/>
    </row>
    <row r="49" spans="2:12" ht="69.75" customHeight="1" x14ac:dyDescent="0.25">
      <c r="B49" s="86"/>
      <c r="C49" s="195" t="s">
        <v>101</v>
      </c>
      <c r="D49" s="195"/>
      <c r="E49" s="195"/>
      <c r="F49" s="84" t="s">
        <v>103</v>
      </c>
      <c r="G49" s="84" t="s">
        <v>110</v>
      </c>
      <c r="H49" s="84" t="s">
        <v>108</v>
      </c>
      <c r="I49" s="195" t="s">
        <v>106</v>
      </c>
      <c r="J49" s="195"/>
      <c r="K49" s="195" t="s">
        <v>104</v>
      </c>
      <c r="L49" s="204"/>
    </row>
    <row r="50" spans="2:12" ht="69.75" customHeight="1" x14ac:dyDescent="0.25">
      <c r="B50" s="86"/>
      <c r="C50" s="195" t="s">
        <v>102</v>
      </c>
      <c r="D50" s="195"/>
      <c r="E50" s="195"/>
      <c r="F50" s="84" t="s">
        <v>112</v>
      </c>
      <c r="G50" s="84" t="s">
        <v>111</v>
      </c>
      <c r="H50" s="84" t="s">
        <v>109</v>
      </c>
      <c r="I50" s="195" t="s">
        <v>107</v>
      </c>
      <c r="J50" s="195"/>
      <c r="K50" s="195" t="s">
        <v>105</v>
      </c>
      <c r="L50" s="204"/>
    </row>
    <row r="51" spans="2:12" ht="13.2" x14ac:dyDescent="0.25">
      <c r="B51" s="57"/>
      <c r="C51" s="196" t="s">
        <v>23</v>
      </c>
      <c r="D51" s="196"/>
      <c r="E51" s="196" t="s">
        <v>14</v>
      </c>
      <c r="F51" s="88" t="s">
        <v>17</v>
      </c>
      <c r="G51" s="88" t="s">
        <v>18</v>
      </c>
      <c r="H51" s="89" t="s">
        <v>1</v>
      </c>
      <c r="I51" s="207" t="s">
        <v>19</v>
      </c>
      <c r="J51" s="207"/>
      <c r="K51" s="196" t="s">
        <v>0</v>
      </c>
      <c r="L51" s="202"/>
    </row>
    <row r="52" spans="2:12" ht="13.2" x14ac:dyDescent="0.25">
      <c r="B52" s="57"/>
      <c r="C52" s="196"/>
      <c r="D52" s="196"/>
      <c r="E52" s="196"/>
      <c r="F52" s="90">
        <v>1</v>
      </c>
      <c r="G52" s="90">
        <v>2</v>
      </c>
      <c r="H52" s="90">
        <v>3</v>
      </c>
      <c r="I52" s="197">
        <v>4</v>
      </c>
      <c r="J52" s="197"/>
      <c r="K52" s="197">
        <v>5</v>
      </c>
      <c r="L52" s="203"/>
    </row>
    <row r="53" spans="2:12" ht="19.5" customHeight="1" x14ac:dyDescent="0.25">
      <c r="B53" s="57"/>
      <c r="C53" s="195" t="s">
        <v>9</v>
      </c>
      <c r="D53" s="195"/>
      <c r="E53" s="91">
        <v>1</v>
      </c>
      <c r="F53" s="92">
        <v>2</v>
      </c>
      <c r="G53" s="92">
        <v>3</v>
      </c>
      <c r="H53" s="92">
        <v>4</v>
      </c>
      <c r="I53" s="199">
        <v>5</v>
      </c>
      <c r="J53" s="199"/>
      <c r="K53" s="200">
        <v>6</v>
      </c>
      <c r="L53" s="208"/>
    </row>
    <row r="54" spans="2:12" ht="21.75" customHeight="1" x14ac:dyDescent="0.25">
      <c r="B54" s="57"/>
      <c r="C54" s="195" t="s">
        <v>10</v>
      </c>
      <c r="D54" s="195"/>
      <c r="E54" s="91">
        <v>2</v>
      </c>
      <c r="F54" s="92">
        <v>3</v>
      </c>
      <c r="G54" s="92">
        <v>4</v>
      </c>
      <c r="H54" s="93">
        <v>5</v>
      </c>
      <c r="I54" s="200">
        <v>6</v>
      </c>
      <c r="J54" s="200"/>
      <c r="K54" s="209">
        <v>7</v>
      </c>
      <c r="L54" s="210"/>
    </row>
    <row r="55" spans="2:12" ht="26.25" customHeight="1" x14ac:dyDescent="0.25">
      <c r="B55" s="57"/>
      <c r="C55" s="195" t="s">
        <v>11</v>
      </c>
      <c r="D55" s="195"/>
      <c r="E55" s="91">
        <v>3</v>
      </c>
      <c r="F55" s="92">
        <v>4</v>
      </c>
      <c r="G55" s="93">
        <v>5</v>
      </c>
      <c r="H55" s="94">
        <v>6</v>
      </c>
      <c r="I55" s="200">
        <v>7</v>
      </c>
      <c r="J55" s="200"/>
      <c r="K55" s="206">
        <v>8</v>
      </c>
      <c r="L55" s="211"/>
    </row>
    <row r="56" spans="2:12" ht="21" customHeight="1" x14ac:dyDescent="0.25">
      <c r="B56" s="57"/>
      <c r="C56" s="195" t="s">
        <v>12</v>
      </c>
      <c r="D56" s="195"/>
      <c r="E56" s="91">
        <v>4</v>
      </c>
      <c r="F56" s="93">
        <v>5</v>
      </c>
      <c r="G56" s="94">
        <v>6</v>
      </c>
      <c r="H56" s="94">
        <v>7</v>
      </c>
      <c r="I56" s="206">
        <v>8</v>
      </c>
      <c r="J56" s="206"/>
      <c r="K56" s="206">
        <v>9</v>
      </c>
      <c r="L56" s="211"/>
    </row>
    <row r="57" spans="2:12" ht="27" customHeight="1" x14ac:dyDescent="0.25">
      <c r="B57" s="57"/>
      <c r="C57" s="195" t="s">
        <v>13</v>
      </c>
      <c r="D57" s="195"/>
      <c r="E57" s="91">
        <v>5</v>
      </c>
      <c r="F57" s="94">
        <v>6</v>
      </c>
      <c r="G57" s="94">
        <v>7</v>
      </c>
      <c r="H57" s="95">
        <v>8</v>
      </c>
      <c r="I57" s="206">
        <v>9</v>
      </c>
      <c r="J57" s="206"/>
      <c r="K57" s="206">
        <v>10</v>
      </c>
      <c r="L57" s="211"/>
    </row>
    <row r="58" spans="2:12" ht="13.2" x14ac:dyDescent="0.25">
      <c r="B58" s="57"/>
      <c r="C58" s="58"/>
      <c r="D58" s="58"/>
      <c r="E58" s="58"/>
      <c r="F58" s="58"/>
      <c r="G58" s="58"/>
      <c r="H58" s="58"/>
      <c r="I58" s="58"/>
      <c r="J58" s="58"/>
      <c r="K58" s="58"/>
      <c r="L58" s="59"/>
    </row>
    <row r="59" spans="2:12" ht="19.5" customHeight="1" x14ac:dyDescent="0.25">
      <c r="B59" s="57"/>
      <c r="C59" s="58"/>
      <c r="D59" s="58"/>
      <c r="E59" s="58"/>
      <c r="F59" s="58"/>
      <c r="G59" s="198" t="s">
        <v>16</v>
      </c>
      <c r="H59" s="198"/>
      <c r="I59" s="58"/>
      <c r="J59" s="58"/>
      <c r="K59" s="58"/>
      <c r="L59" s="59"/>
    </row>
    <row r="60" spans="2:12" ht="18" customHeight="1" x14ac:dyDescent="0.25">
      <c r="B60" s="57"/>
      <c r="C60" s="58"/>
      <c r="D60" s="58"/>
      <c r="E60" s="58"/>
      <c r="F60" s="58"/>
      <c r="G60" s="88" t="s">
        <v>22</v>
      </c>
      <c r="H60" s="96" t="s">
        <v>23</v>
      </c>
      <c r="I60" s="58"/>
      <c r="J60" s="58"/>
      <c r="K60" s="58"/>
      <c r="L60" s="59"/>
    </row>
    <row r="61" spans="2:12" ht="18" customHeight="1" x14ac:dyDescent="0.25">
      <c r="B61" s="57"/>
      <c r="C61" s="58"/>
      <c r="D61" s="58"/>
      <c r="E61" s="58"/>
      <c r="F61" s="58"/>
      <c r="G61" s="95" t="s">
        <v>24</v>
      </c>
      <c r="H61" s="97" t="s">
        <v>25</v>
      </c>
      <c r="I61" s="58"/>
      <c r="J61" s="58"/>
      <c r="K61" s="58"/>
      <c r="L61" s="59"/>
    </row>
    <row r="62" spans="2:12" ht="18" customHeight="1" x14ac:dyDescent="0.25">
      <c r="B62" s="57"/>
      <c r="C62" s="58"/>
      <c r="D62" s="58"/>
      <c r="E62" s="58"/>
      <c r="F62" s="58"/>
      <c r="G62" s="94" t="s">
        <v>26</v>
      </c>
      <c r="H62" s="97" t="s">
        <v>27</v>
      </c>
      <c r="I62" s="58"/>
      <c r="J62" s="58"/>
      <c r="K62" s="58"/>
      <c r="L62" s="59"/>
    </row>
    <row r="63" spans="2:12" ht="18" customHeight="1" x14ac:dyDescent="0.25">
      <c r="B63" s="57"/>
      <c r="C63" s="58"/>
      <c r="D63" s="58"/>
      <c r="E63" s="58"/>
      <c r="F63" s="58"/>
      <c r="G63" s="93">
        <v>5</v>
      </c>
      <c r="H63" s="97" t="s">
        <v>28</v>
      </c>
      <c r="I63" s="58"/>
      <c r="J63" s="58"/>
      <c r="K63" s="58"/>
      <c r="L63" s="59"/>
    </row>
    <row r="64" spans="2:12" ht="18" customHeight="1" x14ac:dyDescent="0.25">
      <c r="B64" s="57"/>
      <c r="C64" s="58"/>
      <c r="D64" s="58"/>
      <c r="E64" s="58"/>
      <c r="F64" s="58"/>
      <c r="G64" s="92" t="s">
        <v>29</v>
      </c>
      <c r="H64" s="97" t="s">
        <v>30</v>
      </c>
      <c r="I64" s="58"/>
      <c r="J64" s="58"/>
      <c r="K64" s="58"/>
      <c r="L64" s="59"/>
    </row>
    <row r="65" spans="2:12" thickBot="1" x14ac:dyDescent="0.3">
      <c r="B65" s="60"/>
      <c r="C65" s="61"/>
      <c r="D65" s="61"/>
      <c r="E65" s="61"/>
      <c r="F65" s="61"/>
      <c r="G65" s="61"/>
      <c r="H65" s="61"/>
      <c r="I65" s="61"/>
      <c r="J65" s="61"/>
      <c r="K65" s="61"/>
      <c r="L65" s="62"/>
    </row>
    <row r="69" spans="2:12" hidden="1" x14ac:dyDescent="0.3">
      <c r="B69" s="7" t="s">
        <v>113</v>
      </c>
    </row>
    <row r="70" spans="2:12" hidden="1" x14ac:dyDescent="0.3">
      <c r="B70" s="7" t="s">
        <v>114</v>
      </c>
    </row>
  </sheetData>
  <mergeCells count="70">
    <mergeCell ref="C37:G37"/>
    <mergeCell ref="C38:G38"/>
    <mergeCell ref="C32:G32"/>
    <mergeCell ref="C24:G24"/>
    <mergeCell ref="C25:G25"/>
    <mergeCell ref="C26:G26"/>
    <mergeCell ref="C31:G31"/>
    <mergeCell ref="C35:G35"/>
    <mergeCell ref="C36:G36"/>
    <mergeCell ref="C16:G16"/>
    <mergeCell ref="C18:G18"/>
    <mergeCell ref="C19:G19"/>
    <mergeCell ref="C20:G20"/>
    <mergeCell ref="C21:G21"/>
    <mergeCell ref="H15:L15"/>
    <mergeCell ref="B15:G15"/>
    <mergeCell ref="B6:L6"/>
    <mergeCell ref="B2:B4"/>
    <mergeCell ref="B12:L12"/>
    <mergeCell ref="B7:L7"/>
    <mergeCell ref="C2:J4"/>
    <mergeCell ref="K2:L4"/>
    <mergeCell ref="B41:B46"/>
    <mergeCell ref="C41:D41"/>
    <mergeCell ref="C42:D42"/>
    <mergeCell ref="C17:G17"/>
    <mergeCell ref="C43:D43"/>
    <mergeCell ref="C44:D44"/>
    <mergeCell ref="C45:D45"/>
    <mergeCell ref="G41:G46"/>
    <mergeCell ref="C27:G27"/>
    <mergeCell ref="C28:G28"/>
    <mergeCell ref="C29:G29"/>
    <mergeCell ref="C30:G30"/>
    <mergeCell ref="C22:G22"/>
    <mergeCell ref="C23:G23"/>
    <mergeCell ref="C33:G33"/>
    <mergeCell ref="C34:G34"/>
    <mergeCell ref="G59:H59"/>
    <mergeCell ref="C54:D54"/>
    <mergeCell ref="K49:L49"/>
    <mergeCell ref="C57:D57"/>
    <mergeCell ref="C56:D56"/>
    <mergeCell ref="I57:J57"/>
    <mergeCell ref="I51:J51"/>
    <mergeCell ref="I49:J49"/>
    <mergeCell ref="I50:J50"/>
    <mergeCell ref="K53:L53"/>
    <mergeCell ref="K54:L54"/>
    <mergeCell ref="K55:L55"/>
    <mergeCell ref="K56:L56"/>
    <mergeCell ref="K57:L57"/>
    <mergeCell ref="I56:J56"/>
    <mergeCell ref="I55:J55"/>
    <mergeCell ref="C55:D55"/>
    <mergeCell ref="C51:D52"/>
    <mergeCell ref="I52:J52"/>
    <mergeCell ref="H40:I40"/>
    <mergeCell ref="C50:E50"/>
    <mergeCell ref="C53:D53"/>
    <mergeCell ref="I53:J53"/>
    <mergeCell ref="C46:D46"/>
    <mergeCell ref="C49:E49"/>
    <mergeCell ref="I54:J54"/>
    <mergeCell ref="E51:E52"/>
    <mergeCell ref="C48:K48"/>
    <mergeCell ref="K51:L51"/>
    <mergeCell ref="K52:L52"/>
    <mergeCell ref="K50:L50"/>
    <mergeCell ref="C40:E40"/>
  </mergeCells>
  <phoneticPr fontId="1" type="noConversion"/>
  <conditionalFormatting sqref="J18:K34 J37:K38">
    <cfRule type="expression" dxfId="54" priority="17" stopIfTrue="1">
      <formula>"""bajo"""</formula>
    </cfRule>
  </conditionalFormatting>
  <conditionalFormatting sqref="L17:L34 L37:L38">
    <cfRule type="cellIs" dxfId="53" priority="12" stopIfTrue="1" operator="equal">
      <formula>"EXTREMO"</formula>
    </cfRule>
    <cfRule type="cellIs" dxfId="52" priority="13" stopIfTrue="1" operator="equal">
      <formula>"ALTO"</formula>
    </cfRule>
    <cfRule type="cellIs" dxfId="51" priority="14" stopIfTrue="1" operator="equal">
      <formula>"MEDIO"</formula>
    </cfRule>
    <cfRule type="cellIs" dxfId="50" priority="15" stopIfTrue="1" operator="equal">
      <formula>"BAJO"</formula>
    </cfRule>
  </conditionalFormatting>
  <conditionalFormatting sqref="J17:K17">
    <cfRule type="expression" dxfId="49" priority="11" stopIfTrue="1">
      <formula>"""bajo"""</formula>
    </cfRule>
  </conditionalFormatting>
  <conditionalFormatting sqref="J35:K35">
    <cfRule type="expression" dxfId="48" priority="10" stopIfTrue="1">
      <formula>"""bajo"""</formula>
    </cfRule>
  </conditionalFormatting>
  <conditionalFormatting sqref="L35">
    <cfRule type="cellIs" dxfId="47" priority="6" stopIfTrue="1" operator="equal">
      <formula>"EXTREMO"</formula>
    </cfRule>
    <cfRule type="cellIs" dxfId="46" priority="7" stopIfTrue="1" operator="equal">
      <formula>"ALTO"</formula>
    </cfRule>
    <cfRule type="cellIs" dxfId="45" priority="8" stopIfTrue="1" operator="equal">
      <formula>"MEDIO"</formula>
    </cfRule>
    <cfRule type="cellIs" dxfId="44" priority="9" stopIfTrue="1" operator="equal">
      <formula>"BAJO"</formula>
    </cfRule>
  </conditionalFormatting>
  <conditionalFormatting sqref="J36:K36">
    <cfRule type="expression" dxfId="43" priority="5" stopIfTrue="1">
      <formula>"""bajo"""</formula>
    </cfRule>
  </conditionalFormatting>
  <conditionalFormatting sqref="L36">
    <cfRule type="cellIs" dxfId="42" priority="1" stopIfTrue="1" operator="equal">
      <formula>"EXTREMO"</formula>
    </cfRule>
    <cfRule type="cellIs" dxfId="41" priority="2" stopIfTrue="1" operator="equal">
      <formula>"ALTO"</formula>
    </cfRule>
    <cfRule type="cellIs" dxfId="40" priority="3" stopIfTrue="1" operator="equal">
      <formula>"MEDIO"</formula>
    </cfRule>
    <cfRule type="cellIs" dxfId="39" priority="4" stopIfTrue="1" operator="equal">
      <formula>"BAJO"</formula>
    </cfRule>
  </conditionalFormatting>
  <dataValidations count="24">
    <dataValidation type="list" allowBlank="1" showInputMessage="1" showErrorMessage="1" sqref="I17:I38" xr:uid="{00000000-0002-0000-0200-000000000000}">
      <formula1>$E$42:$E$46</formula1>
    </dataValidation>
    <dataValidation type="list" allowBlank="1" showInputMessage="1" showErrorMessage="1" sqref="J17:J38" xr:uid="{00000000-0002-0000-0200-000001000000}">
      <formula1>$I$42:$I$46</formula1>
    </dataValidation>
    <dataValidation type="list" allowBlank="1" showInputMessage="1" showErrorMessage="1" sqref="H15" xr:uid="{00000000-0002-0000-0200-000002000000}">
      <formula1>$B$69:$B$70</formula1>
    </dataValidation>
    <dataValidation type="list" allowBlank="1" showInputMessage="1" showErrorMessage="1" sqref="C17:G17" xr:uid="{00000000-0002-0000-0200-000003000000}">
      <formula1>INDIRECT($B$17)</formula1>
    </dataValidation>
    <dataValidation type="list" allowBlank="1" showInputMessage="1" showErrorMessage="1" sqref="B17:B38"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 type="list" allowBlank="1" showInputMessage="1" showErrorMessage="1" sqref="C27:G27" xr:uid="{00000000-0002-0000-0200-00000E000000}">
      <formula1>INDIRECT($B$27)</formula1>
    </dataValidation>
    <dataValidation type="list" allowBlank="1" showInputMessage="1" showErrorMessage="1" sqref="C28:G28" xr:uid="{00000000-0002-0000-0200-00000F000000}">
      <formula1>INDIRECT($B$28)</formula1>
    </dataValidation>
    <dataValidation type="list" allowBlank="1" showInputMessage="1" showErrorMessage="1" sqref="C29:G29" xr:uid="{00000000-0002-0000-0200-000010000000}">
      <formula1>INDIRECT($B$29)</formula1>
    </dataValidation>
    <dataValidation type="list" allowBlank="1" showInputMessage="1" showErrorMessage="1" sqref="C30:G30" xr:uid="{00000000-0002-0000-0200-000011000000}">
      <formula1>INDIRECT($B$30)</formula1>
    </dataValidation>
    <dataValidation type="list" allowBlank="1" showInputMessage="1" showErrorMessage="1" sqref="C31:G31" xr:uid="{00000000-0002-0000-0200-000012000000}">
      <formula1>INDIRECT($B$31)</formula1>
    </dataValidation>
    <dataValidation type="list" allowBlank="1" showInputMessage="1" showErrorMessage="1" sqref="C32:G32" xr:uid="{00000000-0002-0000-0200-000013000000}">
      <formula1>INDIRECT($B$32)</formula1>
    </dataValidation>
    <dataValidation type="list" allowBlank="1" showInputMessage="1" showErrorMessage="1" sqref="C33:G33" xr:uid="{00000000-0002-0000-0200-000014000000}">
      <formula1>INDIRECT($B$33)</formula1>
    </dataValidation>
    <dataValidation type="list" allowBlank="1" showInputMessage="1" showErrorMessage="1" sqref="C34:G34" xr:uid="{00000000-0002-0000-0200-000015000000}">
      <formula1>INDIRECT($B$34)</formula1>
    </dataValidation>
    <dataValidation type="list" allowBlank="1" showInputMessage="1" showErrorMessage="1" sqref="C35:G37" xr:uid="{00000000-0002-0000-0200-000016000000}">
      <formula1>INDIRECT($B$37)</formula1>
    </dataValidation>
    <dataValidation type="list" allowBlank="1" showInputMessage="1" showErrorMessage="1" sqref="C38:G38" xr:uid="{00000000-0002-0000-0200-000017000000}">
      <formula1>INDIRECT($B$38)</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7"/>
  <sheetViews>
    <sheetView showGridLines="0" topLeftCell="D35" zoomScale="90" zoomScaleNormal="90" zoomScalePageLayoutView="70" workbookViewId="0">
      <selection activeCell="R36" sqref="R36"/>
    </sheetView>
  </sheetViews>
  <sheetFormatPr baseColWidth="10" defaultRowHeight="13.2" x14ac:dyDescent="0.25"/>
  <cols>
    <col min="1" max="1" width="2.88671875" customWidth="1"/>
    <col min="2" max="2" width="41.6640625" customWidth="1"/>
    <col min="3" max="3" width="15.88671875" customWidth="1"/>
    <col min="4" max="4" width="7.77734375" customWidth="1"/>
    <col min="5" max="5" width="14.6640625" customWidth="1"/>
    <col min="6" max="6" width="14.88671875" customWidth="1"/>
    <col min="7" max="7" width="27.33203125" customWidth="1"/>
    <col min="8" max="8" width="30" customWidth="1"/>
    <col min="9" max="9" width="15.88671875" hidden="1" customWidth="1"/>
    <col min="10" max="10" width="9.44140625" hidden="1" customWidth="1"/>
    <col min="11" max="13" width="14" hidden="1" customWidth="1"/>
    <col min="14" max="17" width="14" customWidth="1"/>
    <col min="18" max="18" width="20.88671875" style="4" customWidth="1"/>
  </cols>
  <sheetData>
    <row r="2" spans="2:26" ht="48.75" customHeight="1" x14ac:dyDescent="0.25">
      <c r="B2" s="149"/>
      <c r="C2" s="159" t="s">
        <v>125</v>
      </c>
      <c r="D2" s="160"/>
      <c r="E2" s="160"/>
      <c r="F2" s="160"/>
      <c r="G2" s="160"/>
      <c r="H2" s="160"/>
      <c r="I2" s="160"/>
      <c r="J2" s="160"/>
      <c r="K2" s="160"/>
      <c r="L2" s="160"/>
      <c r="M2" s="160"/>
      <c r="N2" s="160"/>
      <c r="O2" s="160"/>
      <c r="P2" s="161"/>
      <c r="Q2" s="231" t="s">
        <v>150</v>
      </c>
      <c r="R2" s="232"/>
    </row>
    <row r="3" spans="2:26" ht="30" customHeight="1" x14ac:dyDescent="0.25">
      <c r="B3" s="149"/>
      <c r="C3" s="162"/>
      <c r="D3" s="163"/>
      <c r="E3" s="163"/>
      <c r="F3" s="163"/>
      <c r="G3" s="163"/>
      <c r="H3" s="163"/>
      <c r="I3" s="163"/>
      <c r="J3" s="163"/>
      <c r="K3" s="163"/>
      <c r="L3" s="163"/>
      <c r="M3" s="163"/>
      <c r="N3" s="163"/>
      <c r="O3" s="163"/>
      <c r="P3" s="164"/>
      <c r="Q3" s="233"/>
      <c r="R3" s="234"/>
    </row>
    <row r="4" spans="2:26" ht="39.75" customHeight="1" x14ac:dyDescent="0.25">
      <c r="B4" s="149"/>
      <c r="C4" s="165"/>
      <c r="D4" s="166"/>
      <c r="E4" s="166"/>
      <c r="F4" s="166"/>
      <c r="G4" s="166"/>
      <c r="H4" s="166"/>
      <c r="I4" s="166"/>
      <c r="J4" s="166"/>
      <c r="K4" s="166"/>
      <c r="L4" s="166"/>
      <c r="M4" s="166"/>
      <c r="N4" s="166"/>
      <c r="O4" s="166"/>
      <c r="P4" s="167"/>
      <c r="Q4" s="235"/>
      <c r="R4" s="236"/>
    </row>
    <row r="5" spans="2:26" ht="13.8" thickBot="1" x14ac:dyDescent="0.3"/>
    <row r="6" spans="2:26" ht="78.75" customHeight="1" thickBot="1" x14ac:dyDescent="0.3">
      <c r="B6" s="273" t="str">
        <f>+EVALUACION!B6</f>
        <v>Objeto Contractual: Prestar el servicio de vigilancia y seguridad privada integral permanente para todos los bienes muebles e inmuebles de propiedad de la entidad, y de los que legalmente sea o llegare a ser responsable el fondo de desarrollo local de Rafael Uribe Uribe</v>
      </c>
      <c r="C6" s="274"/>
      <c r="D6" s="274"/>
      <c r="E6" s="274"/>
      <c r="F6" s="274"/>
      <c r="G6" s="274"/>
      <c r="H6" s="274"/>
      <c r="I6" s="274"/>
      <c r="J6" s="274"/>
      <c r="K6" s="274"/>
      <c r="L6" s="274"/>
      <c r="M6" s="274"/>
      <c r="N6" s="274"/>
      <c r="O6" s="274"/>
      <c r="P6" s="274"/>
      <c r="Q6" s="274"/>
      <c r="R6" s="275"/>
      <c r="S6" s="1"/>
      <c r="T6" s="1"/>
      <c r="U6" s="1"/>
      <c r="V6" s="1"/>
      <c r="W6" s="1"/>
      <c r="X6" s="1"/>
      <c r="Y6" s="1"/>
      <c r="Z6" s="1"/>
    </row>
    <row r="7" spans="2:26" ht="24.75" customHeight="1" x14ac:dyDescent="0.25">
      <c r="B7" s="276" t="s">
        <v>99</v>
      </c>
      <c r="C7" s="277"/>
      <c r="D7" s="277"/>
      <c r="E7" s="277"/>
      <c r="F7" s="277"/>
      <c r="G7" s="277"/>
      <c r="H7" s="277"/>
      <c r="I7" s="277"/>
      <c r="J7" s="277"/>
      <c r="K7" s="277"/>
      <c r="L7" s="277"/>
      <c r="M7" s="277"/>
      <c r="N7" s="277"/>
      <c r="O7" s="277"/>
      <c r="P7" s="277"/>
      <c r="Q7" s="277"/>
      <c r="R7" s="278"/>
    </row>
    <row r="8" spans="2:26" ht="15.6" x14ac:dyDescent="0.3">
      <c r="B8" s="283" t="s">
        <v>100</v>
      </c>
      <c r="C8" s="284"/>
      <c r="D8" s="284"/>
      <c r="E8" s="284"/>
      <c r="F8" s="284"/>
      <c r="G8" s="284"/>
      <c r="H8" s="284"/>
      <c r="I8" s="284"/>
      <c r="J8" s="284"/>
      <c r="K8" s="284"/>
      <c r="L8" s="284"/>
      <c r="M8" s="284"/>
      <c r="N8" s="284"/>
      <c r="O8" s="284"/>
      <c r="P8" s="284"/>
      <c r="Q8" s="284"/>
      <c r="R8" s="284"/>
    </row>
    <row r="9" spans="2:26" ht="34.5" customHeight="1" x14ac:dyDescent="0.25">
      <c r="B9" s="281" t="s">
        <v>136</v>
      </c>
      <c r="C9" s="282"/>
      <c r="D9" s="282"/>
      <c r="E9" s="282"/>
      <c r="F9" s="282"/>
      <c r="G9" s="282"/>
      <c r="H9" s="282"/>
      <c r="I9" s="282"/>
      <c r="J9" s="282"/>
      <c r="K9" s="282"/>
      <c r="L9" s="282"/>
      <c r="M9" s="282"/>
      <c r="N9" s="282"/>
      <c r="O9" s="282"/>
      <c r="P9" s="282"/>
      <c r="Q9" s="282"/>
      <c r="R9" s="282"/>
    </row>
    <row r="10" spans="2:26" ht="15.6" x14ac:dyDescent="0.3">
      <c r="B10" s="283" t="s">
        <v>140</v>
      </c>
      <c r="C10" s="284"/>
      <c r="D10" s="284"/>
      <c r="E10" s="284"/>
      <c r="F10" s="284"/>
      <c r="G10" s="284"/>
      <c r="H10" s="284"/>
      <c r="I10" s="284"/>
      <c r="J10" s="284"/>
      <c r="K10" s="284"/>
      <c r="L10" s="284"/>
      <c r="M10" s="284"/>
      <c r="N10" s="284"/>
      <c r="O10" s="284"/>
      <c r="P10" s="284"/>
      <c r="Q10" s="284"/>
      <c r="R10" s="284"/>
    </row>
    <row r="11" spans="2:26" x14ac:dyDescent="0.25">
      <c r="B11" s="57"/>
      <c r="R11" s="3"/>
    </row>
    <row r="12" spans="2:26" x14ac:dyDescent="0.25">
      <c r="B12" s="8"/>
      <c r="R12" s="3"/>
    </row>
    <row r="13" spans="2:26" x14ac:dyDescent="0.25">
      <c r="B13" s="8"/>
      <c r="R13" s="3"/>
    </row>
    <row r="14" spans="2:26" ht="7.5" customHeight="1" thickBot="1" x14ac:dyDescent="0.3">
      <c r="B14" s="2"/>
      <c r="R14" s="3"/>
    </row>
    <row r="15" spans="2:26" ht="93.75" customHeight="1" thickBot="1" x14ac:dyDescent="0.3">
      <c r="B15" s="98" t="s">
        <v>79</v>
      </c>
      <c r="C15" s="280" t="s">
        <v>84</v>
      </c>
      <c r="D15" s="280"/>
      <c r="E15" s="280"/>
      <c r="F15" s="280"/>
      <c r="G15" s="280" t="s">
        <v>89</v>
      </c>
      <c r="H15" s="280"/>
      <c r="I15" s="114" t="s">
        <v>7</v>
      </c>
      <c r="J15" s="114" t="s">
        <v>3</v>
      </c>
      <c r="K15" s="114" t="s">
        <v>92</v>
      </c>
      <c r="L15" s="114" t="s">
        <v>87</v>
      </c>
      <c r="M15" s="114" t="s">
        <v>93</v>
      </c>
      <c r="N15" s="114" t="s">
        <v>94</v>
      </c>
      <c r="O15" s="114" t="s">
        <v>95</v>
      </c>
      <c r="P15" s="114" t="s">
        <v>96</v>
      </c>
      <c r="Q15" s="114" t="s">
        <v>121</v>
      </c>
      <c r="R15" s="11" t="s">
        <v>98</v>
      </c>
    </row>
    <row r="16" spans="2:26" s="19" customFormat="1" ht="57.75" customHeight="1" x14ac:dyDescent="0.25">
      <c r="B16" s="99" t="str">
        <f>+EVALUACION!B17</f>
        <v>PLANEACIÓN</v>
      </c>
      <c r="C16" s="279" t="str">
        <f>+EVALUACION!C17</f>
        <v>Inadecuada escogencia de la modalidad de contratación</v>
      </c>
      <c r="D16" s="279"/>
      <c r="E16" s="279"/>
      <c r="F16" s="279"/>
      <c r="G16" s="279" t="s">
        <v>222</v>
      </c>
      <c r="H16" s="279"/>
      <c r="I16" s="113">
        <f>+EVALUACION!I17</f>
        <v>1</v>
      </c>
      <c r="J16" s="113">
        <f>+EVALUACION!J17</f>
        <v>3</v>
      </c>
      <c r="K16" s="113">
        <f>+I16+J16</f>
        <v>4</v>
      </c>
      <c r="L16" s="113" t="str">
        <f>IF(K16&lt;=4,"BAJO",IF(K16=5,"MEDIO",IF(K16=6,"ALTO",IF(K16=7,"ALTO","EXTREMO"))))</f>
        <v>BAJO</v>
      </c>
      <c r="M16" s="113" t="s">
        <v>190</v>
      </c>
      <c r="N16" s="110" t="s">
        <v>195</v>
      </c>
      <c r="O16" s="113">
        <v>2026</v>
      </c>
      <c r="P16" s="113">
        <v>2026</v>
      </c>
      <c r="Q16" s="110" t="s">
        <v>201</v>
      </c>
      <c r="R16" s="128" t="s">
        <v>204</v>
      </c>
    </row>
    <row r="17" spans="2:18" s="19" customFormat="1" ht="82.2" customHeight="1" x14ac:dyDescent="0.25">
      <c r="B17" s="100" t="str">
        <f>+EVALUACION!B18</f>
        <v>PLANEACIÓN</v>
      </c>
      <c r="C17" s="195" t="str">
        <f>+EVALUACION!C18</f>
        <v>Requisitos habilitantes inapropiados para el proceso de selección o que impidan la selección objetiva</v>
      </c>
      <c r="D17" s="195"/>
      <c r="E17" s="195"/>
      <c r="F17" s="195"/>
      <c r="G17" s="195" t="s">
        <v>177</v>
      </c>
      <c r="H17" s="195"/>
      <c r="I17" s="110">
        <f>+EVALUACION!I18</f>
        <v>1</v>
      </c>
      <c r="J17" s="110">
        <f>+EVALUACION!J18</f>
        <v>4</v>
      </c>
      <c r="K17" s="110">
        <f>+I17+J17</f>
        <v>5</v>
      </c>
      <c r="L17" s="110" t="str">
        <f>IF(K17&lt;=4,"BAJO",IF(K17=5,"MEDIO",IF(K17=6,"ALTO",IF(K17=7,"ALTO","EXTREMO"))))</f>
        <v>MEDIO</v>
      </c>
      <c r="M17" s="110" t="s">
        <v>190</v>
      </c>
      <c r="N17" s="110" t="s">
        <v>195</v>
      </c>
      <c r="O17" s="110">
        <v>2026</v>
      </c>
      <c r="P17" s="110">
        <v>2026</v>
      </c>
      <c r="Q17" s="110" t="s">
        <v>201</v>
      </c>
      <c r="R17" s="129"/>
    </row>
    <row r="18" spans="2:18" s="19" customFormat="1" ht="88.2" customHeight="1" x14ac:dyDescent="0.25">
      <c r="B18" s="100" t="str">
        <f>+EVALUACION!B19</f>
        <v>PLANEACIÓN</v>
      </c>
      <c r="C18" s="195" t="str">
        <f>+EVALUACION!C19</f>
        <v>Inadecuado análisis  económico estimativo del valor del contrato</v>
      </c>
      <c r="D18" s="195"/>
      <c r="E18" s="195"/>
      <c r="F18" s="195"/>
      <c r="G18" s="195" t="s">
        <v>178</v>
      </c>
      <c r="H18" s="195"/>
      <c r="I18" s="110">
        <f>+EVALUACION!I19</f>
        <v>1</v>
      </c>
      <c r="J18" s="110">
        <f>+EVALUACION!J19</f>
        <v>2</v>
      </c>
      <c r="K18" s="110">
        <f t="shared" ref="K18:K29" si="0">+I18+J18</f>
        <v>3</v>
      </c>
      <c r="L18" s="110" t="str">
        <f t="shared" ref="L18:L37" si="1">IF(K18&lt;=4,"BAJO",IF(K18=5,"MEDIO",IF(K18=6,"ALTO",IF(K18=7,"ALTO","EXTREMO"))))</f>
        <v>BAJO</v>
      </c>
      <c r="M18" s="110" t="s">
        <v>191</v>
      </c>
      <c r="N18" s="110" t="s">
        <v>196</v>
      </c>
      <c r="O18" s="110">
        <v>2026</v>
      </c>
      <c r="P18" s="110">
        <v>2026</v>
      </c>
      <c r="Q18" s="110" t="s">
        <v>202</v>
      </c>
      <c r="R18" s="129"/>
    </row>
    <row r="19" spans="2:18" s="19" customFormat="1" ht="75" hidden="1" customHeight="1" x14ac:dyDescent="0.25">
      <c r="B19" s="100" t="str">
        <f>+EVALUACION!B20</f>
        <v>PLANEACIÓN</v>
      </c>
      <c r="C19" s="195" t="str">
        <f>+EVALUACION!C20</f>
        <v>Requisitos habilitantes que impidan la selección objetiva</v>
      </c>
      <c r="D19" s="195"/>
      <c r="E19" s="195"/>
      <c r="F19" s="195"/>
      <c r="G19" s="195" t="s">
        <v>177</v>
      </c>
      <c r="H19" s="195"/>
      <c r="I19" s="110">
        <f>+EVALUACION!I20</f>
        <v>2</v>
      </c>
      <c r="J19" s="110">
        <f>+EVALUACION!J20</f>
        <v>3</v>
      </c>
      <c r="K19" s="110">
        <f t="shared" si="0"/>
        <v>5</v>
      </c>
      <c r="L19" s="110" t="str">
        <f t="shared" si="1"/>
        <v>MEDIO</v>
      </c>
      <c r="M19" s="110" t="s">
        <v>190</v>
      </c>
      <c r="N19" s="110"/>
      <c r="O19" s="110">
        <v>2026</v>
      </c>
      <c r="P19" s="110">
        <v>2026</v>
      </c>
      <c r="Q19" s="110"/>
      <c r="R19" s="129"/>
    </row>
    <row r="20" spans="2:18" s="19" customFormat="1" ht="57.75" customHeight="1" x14ac:dyDescent="0.25">
      <c r="B20" s="100" t="str">
        <f>+EVALUACION!B21</f>
        <v>PLANEACIÓN</v>
      </c>
      <c r="C20" s="195" t="str">
        <f>+EVALUACION!C21</f>
        <v>Presupuesto establecido con tarifas inferiores a las previstas por la Superintendencia de Vigilancia y Seguridad Privada</v>
      </c>
      <c r="D20" s="195"/>
      <c r="E20" s="195"/>
      <c r="F20" s="195"/>
      <c r="G20" s="195" t="s">
        <v>179</v>
      </c>
      <c r="H20" s="195"/>
      <c r="I20" s="110">
        <f>+EVALUACION!I21</f>
        <v>1</v>
      </c>
      <c r="J20" s="110">
        <f>+EVALUACION!J21</f>
        <v>4</v>
      </c>
      <c r="K20" s="110">
        <f t="shared" si="0"/>
        <v>5</v>
      </c>
      <c r="L20" s="110" t="str">
        <f t="shared" si="1"/>
        <v>MEDIO</v>
      </c>
      <c r="M20" s="110" t="s">
        <v>191</v>
      </c>
      <c r="N20" s="110" t="s">
        <v>196</v>
      </c>
      <c r="O20" s="110">
        <v>2026</v>
      </c>
      <c r="P20" s="110">
        <v>2026</v>
      </c>
      <c r="Q20" s="110" t="s">
        <v>203</v>
      </c>
      <c r="R20" s="129"/>
    </row>
    <row r="21" spans="2:18" s="19" customFormat="1" ht="57.75" customHeight="1" x14ac:dyDescent="0.25">
      <c r="B21" s="100" t="str">
        <f>+EVALUACION!B22</f>
        <v>PLANEACIÓN</v>
      </c>
      <c r="C21" s="195" t="str">
        <f>+EVALUACION!C22</f>
        <v>Inadecuada identificación de las condiciones contractuales</v>
      </c>
      <c r="D21" s="195"/>
      <c r="E21" s="195"/>
      <c r="F21" s="195"/>
      <c r="G21" s="195" t="s">
        <v>180</v>
      </c>
      <c r="H21" s="195"/>
      <c r="I21" s="110">
        <f>+EVALUACION!I22</f>
        <v>2</v>
      </c>
      <c r="J21" s="110">
        <f>+EVALUACION!J22</f>
        <v>4</v>
      </c>
      <c r="K21" s="110">
        <f t="shared" si="0"/>
        <v>6</v>
      </c>
      <c r="L21" s="110" t="str">
        <f t="shared" si="1"/>
        <v>ALTO</v>
      </c>
      <c r="M21" s="110" t="s">
        <v>191</v>
      </c>
      <c r="N21" s="110" t="s">
        <v>196</v>
      </c>
      <c r="O21" s="110">
        <v>2026</v>
      </c>
      <c r="P21" s="110">
        <v>2026</v>
      </c>
      <c r="Q21" s="110" t="s">
        <v>201</v>
      </c>
      <c r="R21" s="129"/>
    </row>
    <row r="22" spans="2:18" s="19" customFormat="1" ht="57.75" customHeight="1" x14ac:dyDescent="0.25">
      <c r="B22" s="100" t="str">
        <f>+EVALUACION!B23</f>
        <v>SELECCIÓN</v>
      </c>
      <c r="C22" s="195" t="str">
        <f>+EVALUACION!C23</f>
        <v>Inadecuada evaluación de las ofertas y/o verificación de requisitos habilitantes</v>
      </c>
      <c r="D22" s="195"/>
      <c r="E22" s="195"/>
      <c r="F22" s="195"/>
      <c r="G22" s="195" t="s">
        <v>181</v>
      </c>
      <c r="H22" s="195"/>
      <c r="I22" s="110">
        <f>+EVALUACION!I23</f>
        <v>2</v>
      </c>
      <c r="J22" s="110">
        <f>+EVALUACION!J23</f>
        <v>4</v>
      </c>
      <c r="K22" s="110">
        <f t="shared" si="0"/>
        <v>6</v>
      </c>
      <c r="L22" s="110" t="str">
        <f t="shared" si="1"/>
        <v>ALTO</v>
      </c>
      <c r="M22" s="110" t="s">
        <v>190</v>
      </c>
      <c r="N22" s="110" t="s">
        <v>196</v>
      </c>
      <c r="O22" s="110">
        <v>2026</v>
      </c>
      <c r="P22" s="110">
        <v>2026</v>
      </c>
      <c r="Q22" s="110"/>
      <c r="R22" s="129"/>
    </row>
    <row r="23" spans="2:18" s="19" customFormat="1" ht="57.75" customHeight="1" x14ac:dyDescent="0.25">
      <c r="B23" s="100" t="str">
        <f>+EVALUACION!B24</f>
        <v>SELECCIÓN</v>
      </c>
      <c r="C23" s="195" t="str">
        <f>+EVALUACION!C24</f>
        <v>Contestación inoportuna a todas las observaciones formuladas a los documentos de la contratación</v>
      </c>
      <c r="D23" s="195"/>
      <c r="E23" s="195"/>
      <c r="F23" s="195"/>
      <c r="G23" s="195" t="s">
        <v>182</v>
      </c>
      <c r="H23" s="195"/>
      <c r="I23" s="110">
        <f>+EVALUACION!I24</f>
        <v>1</v>
      </c>
      <c r="J23" s="110">
        <f>+EVALUACION!J24</f>
        <v>3</v>
      </c>
      <c r="K23" s="110">
        <f t="shared" si="0"/>
        <v>4</v>
      </c>
      <c r="L23" s="110" t="str">
        <f t="shared" si="1"/>
        <v>BAJO</v>
      </c>
      <c r="M23" s="110" t="s">
        <v>190</v>
      </c>
      <c r="N23" s="110" t="s">
        <v>195</v>
      </c>
      <c r="O23" s="110">
        <v>2026</v>
      </c>
      <c r="P23" s="110">
        <v>2026</v>
      </c>
      <c r="Q23" s="110"/>
      <c r="R23" s="129"/>
    </row>
    <row r="24" spans="2:18" s="19" customFormat="1" ht="93.6" customHeight="1" x14ac:dyDescent="0.25">
      <c r="B24" s="100" t="str">
        <f>+EVALUACION!B25</f>
        <v>SELECCIÓN</v>
      </c>
      <c r="C24" s="195" t="str">
        <f>+EVALUACION!C25</f>
        <v>Selección de ofertas con precios  artificialmente bajos.</v>
      </c>
      <c r="D24" s="195"/>
      <c r="E24" s="195"/>
      <c r="F24" s="195"/>
      <c r="G24" s="195" t="s">
        <v>183</v>
      </c>
      <c r="H24" s="195"/>
      <c r="I24" s="110">
        <f>+EVALUACION!I25</f>
        <v>1</v>
      </c>
      <c r="J24" s="110">
        <f>+EVALUACION!J25</f>
        <v>3</v>
      </c>
      <c r="K24" s="110">
        <f t="shared" si="0"/>
        <v>4</v>
      </c>
      <c r="L24" s="110" t="str">
        <f t="shared" si="1"/>
        <v>BAJO</v>
      </c>
      <c r="M24" s="110" t="s">
        <v>191</v>
      </c>
      <c r="N24" s="111" t="s">
        <v>195</v>
      </c>
      <c r="O24" s="110">
        <v>2026</v>
      </c>
      <c r="P24" s="110">
        <v>2026</v>
      </c>
      <c r="Q24" s="110"/>
      <c r="R24" s="129"/>
    </row>
    <row r="25" spans="2:18" s="19" customFormat="1" ht="103.8" customHeight="1" x14ac:dyDescent="0.25">
      <c r="B25" s="100" t="str">
        <f>+EVALUACION!B26</f>
        <v>CONTRATACIÓN</v>
      </c>
      <c r="C25" s="195" t="str">
        <f>+EVALUACION!C26</f>
        <v>Demoras en la constitución de las garantías y suscripción tardía del Acta de inicio</v>
      </c>
      <c r="D25" s="195"/>
      <c r="E25" s="195"/>
      <c r="F25" s="195"/>
      <c r="G25" s="195" t="s">
        <v>184</v>
      </c>
      <c r="H25" s="195"/>
      <c r="I25" s="110">
        <f>+EVALUACION!I26</f>
        <v>3</v>
      </c>
      <c r="J25" s="110">
        <f>+EVALUACION!J26</f>
        <v>4</v>
      </c>
      <c r="K25" s="110">
        <f t="shared" si="0"/>
        <v>7</v>
      </c>
      <c r="L25" s="110" t="str">
        <f t="shared" si="1"/>
        <v>ALTO</v>
      </c>
      <c r="M25" s="110" t="s">
        <v>190</v>
      </c>
      <c r="N25" s="111" t="s">
        <v>198</v>
      </c>
      <c r="O25" s="110">
        <v>2026</v>
      </c>
      <c r="P25" s="110">
        <v>2026</v>
      </c>
      <c r="Q25" s="110"/>
      <c r="R25" s="129"/>
    </row>
    <row r="26" spans="2:18" s="19" customFormat="1" ht="57.75" customHeight="1" x14ac:dyDescent="0.25">
      <c r="B26" s="100" t="str">
        <f>+EVALUACION!B27</f>
        <v>CONTRATACIÓN</v>
      </c>
      <c r="C26" s="195" t="str">
        <f>+EVALUACION!C27</f>
        <v>No publicación de la documentación del proceso de selección en el SECOP</v>
      </c>
      <c r="D26" s="195"/>
      <c r="E26" s="195"/>
      <c r="F26" s="195"/>
      <c r="G26" s="195" t="s">
        <v>185</v>
      </c>
      <c r="H26" s="195"/>
      <c r="I26" s="110">
        <f>+EVALUACION!I27</f>
        <v>1</v>
      </c>
      <c r="J26" s="110">
        <f>+EVALUACION!J27</f>
        <v>3</v>
      </c>
      <c r="K26" s="110">
        <f t="shared" si="0"/>
        <v>4</v>
      </c>
      <c r="L26" s="110" t="str">
        <f t="shared" si="1"/>
        <v>BAJO</v>
      </c>
      <c r="M26" s="110" t="s">
        <v>190</v>
      </c>
      <c r="N26" s="110" t="s">
        <v>199</v>
      </c>
      <c r="O26" s="110">
        <v>2026</v>
      </c>
      <c r="P26" s="110">
        <v>2026</v>
      </c>
      <c r="Q26" s="110"/>
      <c r="R26" s="129"/>
    </row>
    <row r="27" spans="2:18" s="19" customFormat="1" ht="57.75" customHeight="1" x14ac:dyDescent="0.25">
      <c r="B27" s="100" t="str">
        <f>+EVALUACION!B28</f>
        <v>EJECUCIÓN</v>
      </c>
      <c r="C27" s="195" t="str">
        <f>+EVALUACION!C28</f>
        <v>Incumplimiento de pagos al personal vinculado en la ejecución del contrato</v>
      </c>
      <c r="D27" s="195"/>
      <c r="E27" s="195"/>
      <c r="F27" s="195"/>
      <c r="G27" s="195" t="s">
        <v>223</v>
      </c>
      <c r="H27" s="195"/>
      <c r="I27" s="110">
        <f>+EVALUACION!I28</f>
        <v>3</v>
      </c>
      <c r="J27" s="110">
        <f>+EVALUACION!J28</f>
        <v>4</v>
      </c>
      <c r="K27" s="110">
        <f t="shared" si="0"/>
        <v>7</v>
      </c>
      <c r="L27" s="110" t="str">
        <f t="shared" si="1"/>
        <v>ALTO</v>
      </c>
      <c r="M27" s="110" t="s">
        <v>190</v>
      </c>
      <c r="N27" s="111" t="s">
        <v>210</v>
      </c>
      <c r="O27" s="111" t="s">
        <v>205</v>
      </c>
      <c r="P27" s="111" t="s">
        <v>206</v>
      </c>
      <c r="Q27" s="111" t="s">
        <v>213</v>
      </c>
      <c r="R27" s="132" t="s">
        <v>212</v>
      </c>
    </row>
    <row r="28" spans="2:18" s="19" customFormat="1" ht="62.4" customHeight="1" x14ac:dyDescent="0.25">
      <c r="B28" s="100" t="str">
        <f>+EVALUACION!B29</f>
        <v>EJECUCIÓN</v>
      </c>
      <c r="C28" s="195" t="str">
        <f>+EVALUACION!C29</f>
        <v>Incumplimiento de la administración en los pagos.</v>
      </c>
      <c r="D28" s="195"/>
      <c r="E28" s="195"/>
      <c r="F28" s="195"/>
      <c r="G28" s="195" t="s">
        <v>186</v>
      </c>
      <c r="H28" s="195"/>
      <c r="I28" s="110">
        <f>+EVALUACION!I29</f>
        <v>3</v>
      </c>
      <c r="J28" s="110">
        <f>+EVALUACION!J29</f>
        <v>3</v>
      </c>
      <c r="K28" s="110">
        <f t="shared" si="0"/>
        <v>6</v>
      </c>
      <c r="L28" s="110" t="str">
        <f t="shared" si="1"/>
        <v>ALTO</v>
      </c>
      <c r="M28" s="110" t="s">
        <v>191</v>
      </c>
      <c r="N28" s="111" t="s">
        <v>198</v>
      </c>
      <c r="O28" s="111" t="s">
        <v>205</v>
      </c>
      <c r="P28" s="111" t="s">
        <v>206</v>
      </c>
      <c r="Q28" s="110"/>
      <c r="R28" s="129"/>
    </row>
    <row r="29" spans="2:18" s="19" customFormat="1" ht="81" customHeight="1" x14ac:dyDescent="0.25">
      <c r="B29" s="100" t="str">
        <f>+EVALUACION!B30</f>
        <v>EJECUCIÓN</v>
      </c>
      <c r="C29" s="195" t="str">
        <f>+EVALUACION!C30</f>
        <v>Incumplimiento en las condiciones estabecidas para la prestación del servicio (personal, horarios, dotaciones)</v>
      </c>
      <c r="D29" s="195"/>
      <c r="E29" s="195"/>
      <c r="F29" s="195"/>
      <c r="G29" s="195" t="s">
        <v>200</v>
      </c>
      <c r="H29" s="195"/>
      <c r="I29" s="110">
        <f>+EVALUACION!I30</f>
        <v>2</v>
      </c>
      <c r="J29" s="110">
        <f>+EVALUACION!J30</f>
        <v>4</v>
      </c>
      <c r="K29" s="110">
        <f t="shared" si="0"/>
        <v>6</v>
      </c>
      <c r="L29" s="110" t="str">
        <f t="shared" si="1"/>
        <v>ALTO</v>
      </c>
      <c r="M29" s="110" t="s">
        <v>190</v>
      </c>
      <c r="N29" s="111" t="s">
        <v>210</v>
      </c>
      <c r="O29" s="111" t="s">
        <v>205</v>
      </c>
      <c r="P29" s="111" t="s">
        <v>206</v>
      </c>
      <c r="Q29" s="111" t="s">
        <v>232</v>
      </c>
      <c r="R29" s="132" t="s">
        <v>207</v>
      </c>
    </row>
    <row r="30" spans="2:18" s="19" customFormat="1" ht="88.8" customHeight="1" x14ac:dyDescent="0.25">
      <c r="B30" s="100" t="str">
        <f>+EVALUACION!B31</f>
        <v>EJECUCIÓN</v>
      </c>
      <c r="C30" s="195" t="str">
        <f>+EVALUACION!C31</f>
        <v>Fallas en  los equipos, sistemas de alarmas, circuito cerrado de televisión (CCTV) y demás elementos que componen los medios tecnológicos</v>
      </c>
      <c r="D30" s="195"/>
      <c r="E30" s="195"/>
      <c r="F30" s="195"/>
      <c r="G30" s="195" t="s">
        <v>236</v>
      </c>
      <c r="H30" s="195"/>
      <c r="I30" s="110">
        <f>+EVALUACION!I31</f>
        <v>3</v>
      </c>
      <c r="J30" s="110">
        <f>+EVALUACION!J31</f>
        <v>4</v>
      </c>
      <c r="K30" s="110">
        <f t="shared" ref="K30:K37" si="2">+I30+J30</f>
        <v>7</v>
      </c>
      <c r="L30" s="110" t="str">
        <f t="shared" si="1"/>
        <v>ALTO</v>
      </c>
      <c r="M30" s="110" t="s">
        <v>190</v>
      </c>
      <c r="N30" s="111" t="s">
        <v>209</v>
      </c>
      <c r="O30" s="111" t="s">
        <v>205</v>
      </c>
      <c r="P30" s="111" t="s">
        <v>206</v>
      </c>
      <c r="Q30" s="111" t="s">
        <v>235</v>
      </c>
      <c r="R30" s="132" t="s">
        <v>208</v>
      </c>
    </row>
    <row r="31" spans="2:18" s="19" customFormat="1" ht="87.6" customHeight="1" x14ac:dyDescent="0.25">
      <c r="B31" s="100" t="str">
        <f>+EVALUACION!B32</f>
        <v>EJECUCIÓN</v>
      </c>
      <c r="C31" s="195" t="str">
        <f>+EVALUACION!C32</f>
        <v>Daños ocasionados por el personal del contratista a los bienes, equipos o instalaciones de la entidad contratante.</v>
      </c>
      <c r="D31" s="195"/>
      <c r="E31" s="195"/>
      <c r="F31" s="195"/>
      <c r="G31" s="195" t="s">
        <v>188</v>
      </c>
      <c r="H31" s="195"/>
      <c r="I31" s="110">
        <f>+EVALUACION!I32</f>
        <v>2</v>
      </c>
      <c r="J31" s="110">
        <f>+EVALUACION!J32</f>
        <v>2</v>
      </c>
      <c r="K31" s="110">
        <f t="shared" si="2"/>
        <v>4</v>
      </c>
      <c r="L31" s="110" t="str">
        <f t="shared" si="1"/>
        <v>BAJO</v>
      </c>
      <c r="M31" s="110" t="s">
        <v>191</v>
      </c>
      <c r="N31" s="111" t="s">
        <v>210</v>
      </c>
      <c r="O31" s="111" t="s">
        <v>205</v>
      </c>
      <c r="P31" s="111" t="s">
        <v>206</v>
      </c>
      <c r="Q31" s="111" t="s">
        <v>211</v>
      </c>
      <c r="R31" s="132" t="s">
        <v>208</v>
      </c>
    </row>
    <row r="32" spans="2:18" s="19" customFormat="1" ht="84" customHeight="1" x14ac:dyDescent="0.25">
      <c r="B32" s="100" t="str">
        <f>+EVALUACION!B33</f>
        <v>EJECUCIÓN</v>
      </c>
      <c r="C32" s="195" t="str">
        <f>+EVALUACION!C33</f>
        <v>Accidentes, enfermedades profesionales y/o muerte de alguna persona del contratista, asociado con la prestación del servicio</v>
      </c>
      <c r="D32" s="195"/>
      <c r="E32" s="195"/>
      <c r="F32" s="195"/>
      <c r="G32" s="195" t="s">
        <v>189</v>
      </c>
      <c r="H32" s="195"/>
      <c r="I32" s="110">
        <f>+EVALUACION!I33</f>
        <v>1</v>
      </c>
      <c r="J32" s="110">
        <f>+EVALUACION!J33</f>
        <v>4</v>
      </c>
      <c r="K32" s="110">
        <f t="shared" si="2"/>
        <v>5</v>
      </c>
      <c r="L32" s="110" t="str">
        <f t="shared" si="1"/>
        <v>MEDIO</v>
      </c>
      <c r="M32" s="110" t="s">
        <v>191</v>
      </c>
      <c r="N32" s="111" t="s">
        <v>209</v>
      </c>
      <c r="O32" s="111" t="s">
        <v>205</v>
      </c>
      <c r="P32" s="111" t="s">
        <v>206</v>
      </c>
      <c r="Q32" s="111" t="s">
        <v>224</v>
      </c>
      <c r="R32" s="132" t="s">
        <v>212</v>
      </c>
    </row>
    <row r="33" spans="2:23" s="19" customFormat="1" ht="57.75" customHeight="1" x14ac:dyDescent="0.25">
      <c r="B33" s="100" t="str">
        <f>+EVALUACION!B34</f>
        <v>EJECUCIÓN</v>
      </c>
      <c r="C33" s="195" t="str">
        <f>+EVALUACION!C34</f>
        <v>Cambios en el marco regulatorio o normatividad aplicable al servicio</v>
      </c>
      <c r="D33" s="195"/>
      <c r="E33" s="195"/>
      <c r="F33" s="195"/>
      <c r="G33" s="195" t="s">
        <v>187</v>
      </c>
      <c r="H33" s="195"/>
      <c r="I33" s="110">
        <f>+EVALUACION!I34</f>
        <v>3</v>
      </c>
      <c r="J33" s="110">
        <f>+EVALUACION!J34</f>
        <v>2</v>
      </c>
      <c r="K33" s="110">
        <f t="shared" ref="K33:K35" si="3">+I33+J33</f>
        <v>5</v>
      </c>
      <c r="L33" s="110" t="str">
        <f t="shared" ref="L33:L35" si="4">IF(K33&lt;=4,"BAJO",IF(K33=5,"MEDIO",IF(K33=6,"ALTO",IF(K33=7,"ALTO","EXTREMO"))))</f>
        <v>MEDIO</v>
      </c>
      <c r="M33" s="110" t="s">
        <v>191</v>
      </c>
      <c r="N33" s="131" t="s">
        <v>210</v>
      </c>
      <c r="O33" s="111" t="s">
        <v>205</v>
      </c>
      <c r="P33" s="111" t="s">
        <v>206</v>
      </c>
      <c r="Q33" s="111" t="s">
        <v>214</v>
      </c>
      <c r="R33" s="132" t="s">
        <v>215</v>
      </c>
    </row>
    <row r="34" spans="2:23" s="19" customFormat="1" ht="83.4" customHeight="1" x14ac:dyDescent="0.25">
      <c r="B34" s="100" t="str">
        <f>+EVALUACION!B36</f>
        <v>EJECUCIÓN</v>
      </c>
      <c r="C34" s="195" t="str">
        <f>+EVALUACION!C35</f>
        <v>Demora en el inicio previsto para la prestación de los servicios</v>
      </c>
      <c r="D34" s="195"/>
      <c r="E34" s="195"/>
      <c r="F34" s="195"/>
      <c r="G34" s="195" t="s">
        <v>216</v>
      </c>
      <c r="H34" s="195"/>
      <c r="I34" s="110">
        <f>+EVALUACION!I35</f>
        <v>2</v>
      </c>
      <c r="J34" s="110">
        <f>+EVALUACION!J35</f>
        <v>3</v>
      </c>
      <c r="K34" s="110">
        <f t="shared" si="3"/>
        <v>5</v>
      </c>
      <c r="L34" s="110" t="str">
        <f t="shared" si="4"/>
        <v>MEDIO</v>
      </c>
      <c r="M34" s="110" t="s">
        <v>190</v>
      </c>
      <c r="N34" s="110" t="s">
        <v>198</v>
      </c>
      <c r="O34" s="111" t="s">
        <v>205</v>
      </c>
      <c r="P34" s="111" t="s">
        <v>206</v>
      </c>
      <c r="Q34" s="111" t="s">
        <v>225</v>
      </c>
      <c r="R34" s="132" t="s">
        <v>212</v>
      </c>
    </row>
    <row r="35" spans="2:23" s="19" customFormat="1" ht="89.4" customHeight="1" x14ac:dyDescent="0.25">
      <c r="B35" s="100" t="str">
        <f>+EVALUACION!B36</f>
        <v>EJECUCIÓN</v>
      </c>
      <c r="C35" s="195" t="str">
        <f>+EVALUACION!C36</f>
        <v>Hurtos en las instalaciones de la entidad contratante</v>
      </c>
      <c r="D35" s="195"/>
      <c r="E35" s="195"/>
      <c r="F35" s="195"/>
      <c r="G35" s="195" t="s">
        <v>226</v>
      </c>
      <c r="H35" s="195"/>
      <c r="I35" s="110">
        <f>+EVALUACION!I36</f>
        <v>3</v>
      </c>
      <c r="J35" s="110">
        <f>+EVALUACION!J36</f>
        <v>4</v>
      </c>
      <c r="K35" s="110">
        <f t="shared" si="3"/>
        <v>7</v>
      </c>
      <c r="L35" s="110" t="str">
        <f t="shared" si="4"/>
        <v>ALTO</v>
      </c>
      <c r="M35" s="110" t="s">
        <v>190</v>
      </c>
      <c r="N35" s="111" t="s">
        <v>209</v>
      </c>
      <c r="O35" s="111" t="s">
        <v>205</v>
      </c>
      <c r="P35" s="111" t="s">
        <v>206</v>
      </c>
      <c r="Q35" s="111" t="s">
        <v>227</v>
      </c>
      <c r="R35" s="132" t="s">
        <v>217</v>
      </c>
    </row>
    <row r="36" spans="2:23" s="19" customFormat="1" ht="126" customHeight="1" x14ac:dyDescent="0.25">
      <c r="B36" s="100" t="str">
        <f>+EVALUACION!B37</f>
        <v>EJECUCIÓN</v>
      </c>
      <c r="C36" s="195" t="str">
        <f>+EVALUACION!C37</f>
        <v>Actos de terrorismo, delicencia común, actividad proselitista, o huelgas, marchas, acciones, costumbres y usos culturales, religiosos y creencias.</v>
      </c>
      <c r="D36" s="195"/>
      <c r="E36" s="195"/>
      <c r="F36" s="195"/>
      <c r="G36" s="195" t="s">
        <v>228</v>
      </c>
      <c r="H36" s="195"/>
      <c r="I36" s="110">
        <f>+EVALUACION!I37</f>
        <v>1</v>
      </c>
      <c r="J36" s="110">
        <f>+EVALUACION!J37</f>
        <v>4</v>
      </c>
      <c r="K36" s="110">
        <f t="shared" si="2"/>
        <v>5</v>
      </c>
      <c r="L36" s="110" t="str">
        <f t="shared" si="1"/>
        <v>MEDIO</v>
      </c>
      <c r="M36" s="110" t="s">
        <v>191</v>
      </c>
      <c r="N36" s="110" t="s">
        <v>210</v>
      </c>
      <c r="O36" s="111" t="s">
        <v>205</v>
      </c>
      <c r="P36" s="111" t="s">
        <v>206</v>
      </c>
      <c r="Q36" s="110" t="s">
        <v>219</v>
      </c>
      <c r="R36" s="132" t="s">
        <v>218</v>
      </c>
    </row>
    <row r="37" spans="2:23" s="19" customFormat="1" ht="57.75" customHeight="1" thickBot="1" x14ac:dyDescent="0.3">
      <c r="B37" s="101" t="str">
        <f>+EVALUACION!B38</f>
        <v>EJECUCIÓN</v>
      </c>
      <c r="C37" s="271">
        <f>+EVALUACION!C38</f>
        <v>0</v>
      </c>
      <c r="D37" s="271"/>
      <c r="E37" s="271"/>
      <c r="F37" s="271"/>
      <c r="G37" s="271"/>
      <c r="H37" s="271"/>
      <c r="I37" s="112">
        <f>+EVALUACION!I38</f>
        <v>0</v>
      </c>
      <c r="J37" s="112">
        <f>+EVALUACION!J38</f>
        <v>0</v>
      </c>
      <c r="K37" s="112">
        <f t="shared" si="2"/>
        <v>0</v>
      </c>
      <c r="L37" s="112" t="str">
        <f t="shared" si="1"/>
        <v>BAJO</v>
      </c>
      <c r="M37" s="112"/>
      <c r="N37" s="112"/>
      <c r="O37" s="112"/>
      <c r="P37" s="112"/>
      <c r="Q37" s="112"/>
      <c r="R37" s="130"/>
    </row>
    <row r="38" spans="2:23" ht="12.75" customHeight="1" x14ac:dyDescent="0.25">
      <c r="B38" s="57"/>
      <c r="C38" s="58"/>
      <c r="D38" s="58"/>
      <c r="E38" s="58"/>
      <c r="F38" s="58"/>
      <c r="G38" s="58"/>
      <c r="H38" s="58"/>
      <c r="I38" s="58"/>
      <c r="J38" s="58"/>
      <c r="K38" s="58"/>
      <c r="L38" s="58"/>
      <c r="M38" s="58"/>
      <c r="N38" s="58"/>
      <c r="O38" s="58"/>
      <c r="P38" s="58"/>
      <c r="Q38" s="58"/>
      <c r="R38" s="3"/>
    </row>
    <row r="39" spans="2:23" x14ac:dyDescent="0.25">
      <c r="B39" s="57"/>
      <c r="C39" s="270" t="s">
        <v>220</v>
      </c>
      <c r="D39" s="270"/>
      <c r="E39" s="270"/>
      <c r="F39" s="270"/>
      <c r="G39" s="58"/>
      <c r="H39" s="198" t="s">
        <v>21</v>
      </c>
      <c r="I39" s="198"/>
      <c r="J39" s="198"/>
      <c r="K39" s="198"/>
      <c r="L39" s="102"/>
      <c r="M39" s="102"/>
      <c r="N39" s="102"/>
      <c r="O39" s="102"/>
      <c r="P39" s="102"/>
      <c r="Q39" s="102"/>
      <c r="R39" s="3"/>
    </row>
    <row r="40" spans="2:23" ht="19.5" customHeight="1" x14ac:dyDescent="0.25">
      <c r="B40" s="212" t="s">
        <v>2</v>
      </c>
      <c r="C40" s="248" t="s">
        <v>23</v>
      </c>
      <c r="D40" s="258"/>
      <c r="E40" s="249"/>
      <c r="F40" s="82" t="s">
        <v>14</v>
      </c>
      <c r="G40" s="58"/>
      <c r="H40" s="248" t="s">
        <v>23</v>
      </c>
      <c r="I40" s="249"/>
      <c r="J40" s="248" t="s">
        <v>14</v>
      </c>
      <c r="K40" s="249"/>
      <c r="L40" s="87"/>
      <c r="M40" s="87"/>
      <c r="N40" s="198" t="s">
        <v>220</v>
      </c>
      <c r="O40" s="198"/>
      <c r="P40" s="198"/>
      <c r="Q40" s="87"/>
      <c r="R40" s="3"/>
    </row>
    <row r="41" spans="2:23" ht="21" customHeight="1" x14ac:dyDescent="0.25">
      <c r="B41" s="212"/>
      <c r="C41" s="243" t="s">
        <v>9</v>
      </c>
      <c r="D41" s="244"/>
      <c r="E41" s="245"/>
      <c r="F41" s="84">
        <v>1</v>
      </c>
      <c r="G41" s="58"/>
      <c r="H41" s="243" t="s">
        <v>17</v>
      </c>
      <c r="I41" s="245"/>
      <c r="J41" s="243">
        <v>1</v>
      </c>
      <c r="K41" s="245"/>
      <c r="L41" s="87"/>
      <c r="M41" s="87"/>
      <c r="N41" s="239" t="s">
        <v>22</v>
      </c>
      <c r="O41" s="240"/>
      <c r="P41" s="96" t="s">
        <v>23</v>
      </c>
      <c r="Q41" s="87"/>
      <c r="R41" s="3"/>
    </row>
    <row r="42" spans="2:23" ht="15.75" customHeight="1" x14ac:dyDescent="0.25">
      <c r="B42" s="212"/>
      <c r="C42" s="243" t="s">
        <v>10</v>
      </c>
      <c r="D42" s="244"/>
      <c r="E42" s="245"/>
      <c r="F42" s="84">
        <v>2</v>
      </c>
      <c r="G42" s="58"/>
      <c r="H42" s="243" t="s">
        <v>18</v>
      </c>
      <c r="I42" s="245"/>
      <c r="J42" s="243">
        <v>2</v>
      </c>
      <c r="K42" s="245"/>
      <c r="L42" s="87"/>
      <c r="M42" s="87"/>
      <c r="N42" s="250" t="s">
        <v>24</v>
      </c>
      <c r="O42" s="251"/>
      <c r="P42" s="97" t="s">
        <v>25</v>
      </c>
      <c r="Q42" s="87"/>
      <c r="R42" s="3"/>
      <c r="T42" s="5"/>
      <c r="U42" s="5"/>
      <c r="V42" s="5"/>
      <c r="W42" s="5"/>
    </row>
    <row r="43" spans="2:23" ht="24.75" customHeight="1" x14ac:dyDescent="0.25">
      <c r="B43" s="212"/>
      <c r="C43" s="243" t="s">
        <v>11</v>
      </c>
      <c r="D43" s="244"/>
      <c r="E43" s="245"/>
      <c r="F43" s="84">
        <v>3</v>
      </c>
      <c r="G43" s="58"/>
      <c r="H43" s="243" t="s">
        <v>1</v>
      </c>
      <c r="I43" s="245"/>
      <c r="J43" s="243">
        <v>3</v>
      </c>
      <c r="K43" s="245"/>
      <c r="L43" s="87"/>
      <c r="M43" s="87"/>
      <c r="N43" s="209" t="s">
        <v>26</v>
      </c>
      <c r="O43" s="242"/>
      <c r="P43" s="97" t="s">
        <v>27</v>
      </c>
      <c r="Q43" s="87"/>
      <c r="R43" s="3"/>
    </row>
    <row r="44" spans="2:23" ht="18" customHeight="1" x14ac:dyDescent="0.25">
      <c r="B44" s="212"/>
      <c r="C44" s="243" t="s">
        <v>12</v>
      </c>
      <c r="D44" s="244"/>
      <c r="E44" s="245"/>
      <c r="F44" s="84">
        <v>4</v>
      </c>
      <c r="G44" s="58"/>
      <c r="H44" s="243" t="s">
        <v>19</v>
      </c>
      <c r="I44" s="245"/>
      <c r="J44" s="243">
        <v>4</v>
      </c>
      <c r="K44" s="245"/>
      <c r="L44" s="87"/>
      <c r="M44" s="87"/>
      <c r="N44" s="255">
        <v>5</v>
      </c>
      <c r="O44" s="256"/>
      <c r="P44" s="97" t="s">
        <v>28</v>
      </c>
      <c r="Q44" s="87"/>
      <c r="R44" s="3"/>
    </row>
    <row r="45" spans="2:23" ht="21" customHeight="1" thickBot="1" x14ac:dyDescent="0.3">
      <c r="B45" s="212"/>
      <c r="C45" s="243" t="s">
        <v>221</v>
      </c>
      <c r="D45" s="244"/>
      <c r="E45" s="245"/>
      <c r="F45" s="84">
        <v>5</v>
      </c>
      <c r="G45" s="58"/>
      <c r="H45" s="243" t="s">
        <v>0</v>
      </c>
      <c r="I45" s="245"/>
      <c r="J45" s="243">
        <v>5</v>
      </c>
      <c r="K45" s="245"/>
      <c r="L45" s="87"/>
      <c r="M45" s="87"/>
      <c r="N45" s="268" t="s">
        <v>29</v>
      </c>
      <c r="O45" s="269"/>
      <c r="P45" s="103" t="s">
        <v>30</v>
      </c>
      <c r="Q45" s="87"/>
      <c r="R45" s="3"/>
    </row>
    <row r="46" spans="2:23" x14ac:dyDescent="0.25">
      <c r="B46" s="57"/>
      <c r="C46" s="58"/>
      <c r="D46" s="58"/>
      <c r="E46" s="58"/>
      <c r="F46" s="58"/>
      <c r="G46" s="58"/>
      <c r="H46" s="58"/>
      <c r="I46" s="58"/>
      <c r="J46" s="58"/>
      <c r="K46" s="58"/>
      <c r="L46" s="58"/>
      <c r="M46" s="58"/>
      <c r="N46" s="58"/>
      <c r="O46" s="58"/>
      <c r="P46" s="58"/>
      <c r="Q46" s="58"/>
      <c r="R46" s="3"/>
    </row>
    <row r="47" spans="2:23" ht="18" customHeight="1" x14ac:dyDescent="0.25">
      <c r="B47" s="57"/>
      <c r="C47" s="198" t="s">
        <v>22</v>
      </c>
      <c r="D47" s="198"/>
      <c r="E47" s="198"/>
      <c r="F47" s="198"/>
      <c r="G47" s="198"/>
      <c r="H47" s="198"/>
      <c r="I47" s="198"/>
      <c r="J47" s="198"/>
      <c r="K47" s="198"/>
      <c r="L47" s="198"/>
      <c r="M47" s="198"/>
      <c r="N47" s="198"/>
      <c r="O47" s="198"/>
      <c r="P47" s="198"/>
      <c r="Q47" s="198"/>
      <c r="R47" s="3"/>
    </row>
    <row r="48" spans="2:23" ht="68.25" customHeight="1" x14ac:dyDescent="0.25">
      <c r="B48" s="57"/>
      <c r="C48" s="243" t="s">
        <v>101</v>
      </c>
      <c r="D48" s="244"/>
      <c r="E48" s="244"/>
      <c r="F48" s="245"/>
      <c r="G48" s="243" t="s">
        <v>103</v>
      </c>
      <c r="H48" s="245"/>
      <c r="I48" s="243" t="s">
        <v>110</v>
      </c>
      <c r="J48" s="244"/>
      <c r="K48" s="245"/>
      <c r="L48" s="243" t="s">
        <v>108</v>
      </c>
      <c r="M48" s="245"/>
      <c r="N48" s="243" t="s">
        <v>106</v>
      </c>
      <c r="O48" s="245"/>
      <c r="P48" s="243" t="s">
        <v>104</v>
      </c>
      <c r="Q48" s="245"/>
      <c r="R48" s="3"/>
    </row>
    <row r="49" spans="2:18" ht="60" customHeight="1" x14ac:dyDescent="0.25">
      <c r="B49" s="57"/>
      <c r="C49" s="243" t="s">
        <v>102</v>
      </c>
      <c r="D49" s="244"/>
      <c r="E49" s="244"/>
      <c r="F49" s="245"/>
      <c r="G49" s="243" t="s">
        <v>112</v>
      </c>
      <c r="H49" s="245"/>
      <c r="I49" s="243" t="s">
        <v>111</v>
      </c>
      <c r="J49" s="244"/>
      <c r="K49" s="245"/>
      <c r="L49" s="243" t="s">
        <v>109</v>
      </c>
      <c r="M49" s="245"/>
      <c r="N49" s="243" t="s">
        <v>107</v>
      </c>
      <c r="O49" s="245"/>
      <c r="P49" s="243" t="s">
        <v>105</v>
      </c>
      <c r="Q49" s="245"/>
      <c r="R49" s="3"/>
    </row>
    <row r="50" spans="2:18" x14ac:dyDescent="0.25">
      <c r="B50" s="57"/>
      <c r="C50" s="260" t="s">
        <v>23</v>
      </c>
      <c r="D50" s="261"/>
      <c r="E50" s="262"/>
      <c r="F50" s="266" t="s">
        <v>14</v>
      </c>
      <c r="G50" s="239" t="s">
        <v>17</v>
      </c>
      <c r="H50" s="240"/>
      <c r="I50" s="239" t="s">
        <v>18</v>
      </c>
      <c r="J50" s="272"/>
      <c r="K50" s="240"/>
      <c r="L50" s="239" t="s">
        <v>1</v>
      </c>
      <c r="M50" s="240"/>
      <c r="N50" s="239" t="s">
        <v>19</v>
      </c>
      <c r="O50" s="240"/>
      <c r="P50" s="248" t="s">
        <v>0</v>
      </c>
      <c r="Q50" s="249"/>
      <c r="R50" s="3"/>
    </row>
    <row r="51" spans="2:18" x14ac:dyDescent="0.25">
      <c r="B51" s="57"/>
      <c r="C51" s="263"/>
      <c r="D51" s="264"/>
      <c r="E51" s="265"/>
      <c r="F51" s="267"/>
      <c r="G51" s="252">
        <v>1</v>
      </c>
      <c r="H51" s="253"/>
      <c r="I51" s="252">
        <v>2</v>
      </c>
      <c r="J51" s="257"/>
      <c r="K51" s="253"/>
      <c r="L51" s="252">
        <v>3</v>
      </c>
      <c r="M51" s="253"/>
      <c r="N51" s="252">
        <v>4</v>
      </c>
      <c r="O51" s="253"/>
      <c r="P51" s="252">
        <v>5</v>
      </c>
      <c r="Q51" s="253"/>
      <c r="R51" s="3"/>
    </row>
    <row r="52" spans="2:18" ht="19.5" customHeight="1" x14ac:dyDescent="0.25">
      <c r="B52" s="57"/>
      <c r="C52" s="243" t="s">
        <v>9</v>
      </c>
      <c r="D52" s="244"/>
      <c r="E52" s="245"/>
      <c r="F52" s="91">
        <v>1</v>
      </c>
      <c r="G52" s="246">
        <v>2</v>
      </c>
      <c r="H52" s="247"/>
      <c r="I52" s="246">
        <v>3</v>
      </c>
      <c r="J52" s="254"/>
      <c r="K52" s="247"/>
      <c r="L52" s="246">
        <v>4</v>
      </c>
      <c r="M52" s="247"/>
      <c r="N52" s="255">
        <v>5</v>
      </c>
      <c r="O52" s="256"/>
      <c r="P52" s="209">
        <v>6</v>
      </c>
      <c r="Q52" s="242"/>
      <c r="R52" s="3"/>
    </row>
    <row r="53" spans="2:18" ht="21.75" customHeight="1" x14ac:dyDescent="0.25">
      <c r="B53" s="57"/>
      <c r="C53" s="243" t="s">
        <v>10</v>
      </c>
      <c r="D53" s="244"/>
      <c r="E53" s="245"/>
      <c r="F53" s="91">
        <v>2</v>
      </c>
      <c r="G53" s="246">
        <v>3</v>
      </c>
      <c r="H53" s="247"/>
      <c r="I53" s="246">
        <v>4</v>
      </c>
      <c r="J53" s="254"/>
      <c r="K53" s="247"/>
      <c r="L53" s="255">
        <v>5</v>
      </c>
      <c r="M53" s="256"/>
      <c r="N53" s="209">
        <v>6</v>
      </c>
      <c r="O53" s="242"/>
      <c r="P53" s="209">
        <v>7</v>
      </c>
      <c r="Q53" s="242"/>
      <c r="R53" s="3"/>
    </row>
    <row r="54" spans="2:18" ht="21" customHeight="1" x14ac:dyDescent="0.25">
      <c r="B54" s="57"/>
      <c r="C54" s="243" t="s">
        <v>11</v>
      </c>
      <c r="D54" s="244"/>
      <c r="E54" s="245"/>
      <c r="F54" s="91">
        <v>3</v>
      </c>
      <c r="G54" s="246">
        <v>4</v>
      </c>
      <c r="H54" s="247"/>
      <c r="I54" s="255">
        <v>5</v>
      </c>
      <c r="J54" s="259"/>
      <c r="K54" s="256"/>
      <c r="L54" s="209">
        <v>6</v>
      </c>
      <c r="M54" s="242"/>
      <c r="N54" s="209">
        <v>7</v>
      </c>
      <c r="O54" s="242"/>
      <c r="P54" s="250">
        <v>8</v>
      </c>
      <c r="Q54" s="251"/>
      <c r="R54" s="3"/>
    </row>
    <row r="55" spans="2:18" ht="21" customHeight="1" x14ac:dyDescent="0.25">
      <c r="B55" s="57"/>
      <c r="C55" s="243" t="s">
        <v>12</v>
      </c>
      <c r="D55" s="244"/>
      <c r="E55" s="245"/>
      <c r="F55" s="91">
        <v>4</v>
      </c>
      <c r="G55" s="255">
        <v>5</v>
      </c>
      <c r="H55" s="256"/>
      <c r="I55" s="209">
        <v>6</v>
      </c>
      <c r="J55" s="241"/>
      <c r="K55" s="242"/>
      <c r="L55" s="209">
        <v>7</v>
      </c>
      <c r="M55" s="242"/>
      <c r="N55" s="250">
        <v>8</v>
      </c>
      <c r="O55" s="251"/>
      <c r="P55" s="250">
        <v>9</v>
      </c>
      <c r="Q55" s="251"/>
      <c r="R55" s="3"/>
    </row>
    <row r="56" spans="2:18" ht="21" customHeight="1" x14ac:dyDescent="0.25">
      <c r="B56" s="57"/>
      <c r="C56" s="243" t="s">
        <v>221</v>
      </c>
      <c r="D56" s="244"/>
      <c r="E56" s="245"/>
      <c r="F56" s="91">
        <v>5</v>
      </c>
      <c r="G56" s="209">
        <v>6</v>
      </c>
      <c r="H56" s="242"/>
      <c r="I56" s="209">
        <v>7</v>
      </c>
      <c r="J56" s="241"/>
      <c r="K56" s="242"/>
      <c r="L56" s="250">
        <v>8</v>
      </c>
      <c r="M56" s="251"/>
      <c r="N56" s="250">
        <v>9</v>
      </c>
      <c r="O56" s="251"/>
      <c r="P56" s="250">
        <v>10</v>
      </c>
      <c r="Q56" s="251"/>
      <c r="R56" s="3"/>
    </row>
    <row r="57" spans="2:18" ht="13.8" thickBot="1" x14ac:dyDescent="0.3">
      <c r="B57" s="60"/>
      <c r="C57" s="61"/>
      <c r="D57" s="61"/>
      <c r="E57" s="61"/>
      <c r="F57" s="61"/>
      <c r="G57" s="61"/>
      <c r="H57" s="61"/>
      <c r="I57" s="61"/>
      <c r="J57" s="61"/>
      <c r="K57" s="61"/>
      <c r="L57" s="61"/>
      <c r="M57" s="61"/>
      <c r="N57" s="61"/>
      <c r="O57" s="61"/>
      <c r="P57" s="61"/>
      <c r="Q57" s="61"/>
      <c r="R57" s="9"/>
    </row>
  </sheetData>
  <mergeCells count="136">
    <mergeCell ref="C35:F35"/>
    <mergeCell ref="G35:H35"/>
    <mergeCell ref="C22:F22"/>
    <mergeCell ref="G22:H22"/>
    <mergeCell ref="C18:F18"/>
    <mergeCell ref="G18:H18"/>
    <mergeCell ref="C19:F19"/>
    <mergeCell ref="G19:H19"/>
    <mergeCell ref="C23:F23"/>
    <mergeCell ref="G23:H23"/>
    <mergeCell ref="C24:F24"/>
    <mergeCell ref="G24:H24"/>
    <mergeCell ref="C25:F25"/>
    <mergeCell ref="G25:H25"/>
    <mergeCell ref="G31:H31"/>
    <mergeCell ref="C32:F32"/>
    <mergeCell ref="G32:H32"/>
    <mergeCell ref="C33:F33"/>
    <mergeCell ref="G33:H33"/>
    <mergeCell ref="C27:F27"/>
    <mergeCell ref="G27:H27"/>
    <mergeCell ref="C28:F28"/>
    <mergeCell ref="G28:H28"/>
    <mergeCell ref="C29:F29"/>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G55:H55"/>
    <mergeCell ref="G30:H30"/>
    <mergeCell ref="C31:F31"/>
    <mergeCell ref="H41:I41"/>
    <mergeCell ref="C39:F39"/>
    <mergeCell ref="H39:K39"/>
    <mergeCell ref="C30:F30"/>
    <mergeCell ref="I48:K48"/>
    <mergeCell ref="I49:K49"/>
    <mergeCell ref="J41:K41"/>
    <mergeCell ref="C42:E42"/>
    <mergeCell ref="H42:I42"/>
    <mergeCell ref="C36:F36"/>
    <mergeCell ref="G36:H36"/>
    <mergeCell ref="C37:F37"/>
    <mergeCell ref="C47:Q47"/>
    <mergeCell ref="G50:H50"/>
    <mergeCell ref="G37:H37"/>
    <mergeCell ref="P52:Q52"/>
    <mergeCell ref="P53:Q53"/>
    <mergeCell ref="I50:K50"/>
    <mergeCell ref="P51:Q51"/>
    <mergeCell ref="C34:F34"/>
    <mergeCell ref="G34:H34"/>
    <mergeCell ref="G29:H29"/>
    <mergeCell ref="C26:F26"/>
    <mergeCell ref="G26:H26"/>
    <mergeCell ref="C56:E56"/>
    <mergeCell ref="N40:P40"/>
    <mergeCell ref="N41:O41"/>
    <mergeCell ref="N42:O42"/>
    <mergeCell ref="C43:E43"/>
    <mergeCell ref="H43:I43"/>
    <mergeCell ref="J43:K43"/>
    <mergeCell ref="J40:K40"/>
    <mergeCell ref="C41:E41"/>
    <mergeCell ref="J42:K42"/>
    <mergeCell ref="N43:O43"/>
    <mergeCell ref="N48:O48"/>
    <mergeCell ref="N49:O49"/>
    <mergeCell ref="L48:M48"/>
    <mergeCell ref="L49:M49"/>
    <mergeCell ref="N44:O44"/>
    <mergeCell ref="N45:O45"/>
    <mergeCell ref="P48:Q48"/>
    <mergeCell ref="P49:Q49"/>
    <mergeCell ref="P56:Q56"/>
    <mergeCell ref="N56:O56"/>
    <mergeCell ref="G51:H51"/>
    <mergeCell ref="G52:H52"/>
    <mergeCell ref="G53:H53"/>
    <mergeCell ref="B40:B45"/>
    <mergeCell ref="C40:E40"/>
    <mergeCell ref="H40:I40"/>
    <mergeCell ref="C52:E52"/>
    <mergeCell ref="C53:E53"/>
    <mergeCell ref="C54:E54"/>
    <mergeCell ref="C48:F48"/>
    <mergeCell ref="C49:F49"/>
    <mergeCell ref="I54:K54"/>
    <mergeCell ref="C44:E44"/>
    <mergeCell ref="C45:E45"/>
    <mergeCell ref="H45:I45"/>
    <mergeCell ref="J45:K45"/>
    <mergeCell ref="C50:E51"/>
    <mergeCell ref="J44:K44"/>
    <mergeCell ref="F50:F51"/>
    <mergeCell ref="H44:I44"/>
    <mergeCell ref="G48:H48"/>
    <mergeCell ref="G49:H49"/>
    <mergeCell ref="L50:M50"/>
    <mergeCell ref="I56:K56"/>
    <mergeCell ref="C55:E55"/>
    <mergeCell ref="G54:H54"/>
    <mergeCell ref="N50:O50"/>
    <mergeCell ref="P50:Q50"/>
    <mergeCell ref="P54:Q54"/>
    <mergeCell ref="P55:Q55"/>
    <mergeCell ref="L56:M56"/>
    <mergeCell ref="L54:M54"/>
    <mergeCell ref="L51:M51"/>
    <mergeCell ref="G56:H56"/>
    <mergeCell ref="I53:K53"/>
    <mergeCell ref="N51:O51"/>
    <mergeCell ref="N52:O52"/>
    <mergeCell ref="N53:O53"/>
    <mergeCell ref="N54:O54"/>
    <mergeCell ref="N55:O55"/>
    <mergeCell ref="L55:M55"/>
    <mergeCell ref="L52:M52"/>
    <mergeCell ref="L53:M53"/>
    <mergeCell ref="I51:K51"/>
    <mergeCell ref="I52:K52"/>
    <mergeCell ref="I55:K55"/>
  </mergeCells>
  <conditionalFormatting sqref="M19:N19 M37:Q37 J16:K37 M16:M18 M20:M33 M36:N36 Q36 Q19 O16:P17 Q22:Q26 Q28">
    <cfRule type="expression" dxfId="38" priority="67" stopIfTrue="1">
      <formula>"""bajo"""</formula>
    </cfRule>
  </conditionalFormatting>
  <conditionalFormatting sqref="L16:L37">
    <cfRule type="cellIs" dxfId="37" priority="62" stopIfTrue="1" operator="equal">
      <formula>"EXTREMO"</formula>
    </cfRule>
    <cfRule type="cellIs" dxfId="36" priority="63" stopIfTrue="1" operator="equal">
      <formula>"ALTO"</formula>
    </cfRule>
    <cfRule type="cellIs" dxfId="35" priority="64" stopIfTrue="1" operator="equal">
      <formula>"MEDIO"</formula>
    </cfRule>
    <cfRule type="cellIs" dxfId="34" priority="65" stopIfTrue="1" operator="equal">
      <formula>"BAJO"</formula>
    </cfRule>
  </conditionalFormatting>
  <conditionalFormatting sqref="M34:N34">
    <cfRule type="expression" dxfId="33" priority="38" stopIfTrue="1">
      <formula>"""bajo"""</formula>
    </cfRule>
  </conditionalFormatting>
  <conditionalFormatting sqref="M35">
    <cfRule type="expression" dxfId="32" priority="33" stopIfTrue="1">
      <formula>"""bajo"""</formula>
    </cfRule>
  </conditionalFormatting>
  <conditionalFormatting sqref="N16">
    <cfRule type="expression" dxfId="31" priority="28" stopIfTrue="1">
      <formula>"""bajo"""</formula>
    </cfRule>
  </conditionalFormatting>
  <conditionalFormatting sqref="N17">
    <cfRule type="expression" dxfId="30" priority="27" stopIfTrue="1">
      <formula>"""bajo"""</formula>
    </cfRule>
  </conditionalFormatting>
  <conditionalFormatting sqref="N18">
    <cfRule type="expression" dxfId="29" priority="26" stopIfTrue="1">
      <formula>"""bajo"""</formula>
    </cfRule>
  </conditionalFormatting>
  <conditionalFormatting sqref="N20">
    <cfRule type="expression" dxfId="28" priority="25" stopIfTrue="1">
      <formula>"""bajo"""</formula>
    </cfRule>
  </conditionalFormatting>
  <conditionalFormatting sqref="N21">
    <cfRule type="expression" dxfId="27" priority="24" stopIfTrue="1">
      <formula>"""bajo"""</formula>
    </cfRule>
  </conditionalFormatting>
  <conditionalFormatting sqref="N22">
    <cfRule type="expression" dxfId="26" priority="23" stopIfTrue="1">
      <formula>"""bajo"""</formula>
    </cfRule>
  </conditionalFormatting>
  <conditionalFormatting sqref="N23">
    <cfRule type="expression" dxfId="25" priority="22" stopIfTrue="1">
      <formula>"""bajo"""</formula>
    </cfRule>
  </conditionalFormatting>
  <conditionalFormatting sqref="N24">
    <cfRule type="expression" dxfId="24" priority="21" stopIfTrue="1">
      <formula>"""bajo"""</formula>
    </cfRule>
  </conditionalFormatting>
  <conditionalFormatting sqref="N25">
    <cfRule type="expression" dxfId="23" priority="20" stopIfTrue="1">
      <formula>"""bajo"""</formula>
    </cfRule>
  </conditionalFormatting>
  <conditionalFormatting sqref="N26">
    <cfRule type="expression" dxfId="22" priority="19" stopIfTrue="1">
      <formula>"""bajo"""</formula>
    </cfRule>
  </conditionalFormatting>
  <conditionalFormatting sqref="N28">
    <cfRule type="expression" dxfId="21" priority="18" stopIfTrue="1">
      <formula>"""bajo"""</formula>
    </cfRule>
  </conditionalFormatting>
  <conditionalFormatting sqref="N29">
    <cfRule type="expression" dxfId="20" priority="16" stopIfTrue="1">
      <formula>"""bajo"""</formula>
    </cfRule>
  </conditionalFormatting>
  <conditionalFormatting sqref="N30">
    <cfRule type="expression" dxfId="19" priority="14" stopIfTrue="1">
      <formula>"""bajo"""</formula>
    </cfRule>
  </conditionalFormatting>
  <conditionalFormatting sqref="N35">
    <cfRule type="expression" dxfId="18" priority="11" stopIfTrue="1">
      <formula>"""bajo"""</formula>
    </cfRule>
  </conditionalFormatting>
  <conditionalFormatting sqref="O18:P26">
    <cfRule type="expression" dxfId="17" priority="10" stopIfTrue="1">
      <formula>"""bajo"""</formula>
    </cfRule>
  </conditionalFormatting>
  <conditionalFormatting sqref="Q16">
    <cfRule type="expression" dxfId="16" priority="9" stopIfTrue="1">
      <formula>"""bajo"""</formula>
    </cfRule>
  </conditionalFormatting>
  <conditionalFormatting sqref="Q17">
    <cfRule type="expression" dxfId="15" priority="8" stopIfTrue="1">
      <formula>"""bajo"""</formula>
    </cfRule>
  </conditionalFormatting>
  <conditionalFormatting sqref="Q18">
    <cfRule type="expression" dxfId="14" priority="7" stopIfTrue="1">
      <formula>"""bajo"""</formula>
    </cfRule>
  </conditionalFormatting>
  <conditionalFormatting sqref="Q20">
    <cfRule type="expression" dxfId="13" priority="6" stopIfTrue="1">
      <formula>"""bajo"""</formula>
    </cfRule>
  </conditionalFormatting>
  <conditionalFormatting sqref="Q21">
    <cfRule type="expression" dxfId="12" priority="5" stopIfTrue="1">
      <formula>"""bajo"""</formula>
    </cfRule>
  </conditionalFormatting>
  <conditionalFormatting sqref="N31">
    <cfRule type="expression" dxfId="11" priority="4" stopIfTrue="1">
      <formula>"""bajo"""</formula>
    </cfRule>
  </conditionalFormatting>
  <conditionalFormatting sqref="N32">
    <cfRule type="expression" dxfId="10" priority="3" stopIfTrue="1">
      <formula>"""bajo"""</formula>
    </cfRule>
  </conditionalFormatting>
  <conditionalFormatting sqref="N33">
    <cfRule type="expression" dxfId="9" priority="2" stopIfTrue="1">
      <formula>"""bajo"""</formula>
    </cfRule>
  </conditionalFormatting>
  <conditionalFormatting sqref="N27">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51"/>
  <sheetViews>
    <sheetView showGridLines="0" tabSelected="1" view="pageBreakPreview" topLeftCell="D15" zoomScale="70" zoomScaleNormal="55" zoomScaleSheetLayoutView="70" zoomScalePageLayoutView="70" workbookViewId="0">
      <selection activeCell="N13" sqref="N13"/>
    </sheetView>
  </sheetViews>
  <sheetFormatPr baseColWidth="10" defaultColWidth="11.44140625" defaultRowHeight="13.8" x14ac:dyDescent="0.25"/>
  <cols>
    <col min="1" max="1" width="4.33203125" style="16" customWidth="1"/>
    <col min="2" max="2" width="8.109375" style="16" customWidth="1"/>
    <col min="3" max="3" width="42" style="16" customWidth="1"/>
    <col min="4" max="6" width="5.77734375" style="16" customWidth="1"/>
    <col min="7" max="7" width="50.6640625" style="16" bestFit="1" customWidth="1"/>
    <col min="8" max="12" width="8.77734375" style="16" customWidth="1"/>
    <col min="13" max="13" width="6.77734375" style="16" customWidth="1"/>
    <col min="14" max="14" width="51.6640625" style="16" customWidth="1"/>
    <col min="15" max="18" width="6.77734375" style="16" customWidth="1"/>
    <col min="19" max="19" width="12" style="16" bestFit="1" customWidth="1"/>
    <col min="20" max="20" width="13" style="16" bestFit="1" customWidth="1"/>
    <col min="21" max="21" width="11.44140625" style="16" customWidth="1"/>
    <col min="22" max="22" width="12.6640625" style="16" bestFit="1" customWidth="1"/>
    <col min="23" max="23" width="15.6640625" style="16" customWidth="1"/>
    <col min="24" max="24" width="16.44140625" style="16" customWidth="1"/>
    <col min="25" max="16384" width="11.44140625" style="16"/>
  </cols>
  <sheetData>
    <row r="1" spans="2:24" s="14" customFormat="1" x14ac:dyDescent="0.25">
      <c r="S1" s="15"/>
    </row>
    <row r="2" spans="2:24" s="14" customFormat="1" ht="54" customHeight="1" x14ac:dyDescent="0.25">
      <c r="B2" s="285"/>
      <c r="C2" s="160" t="s">
        <v>125</v>
      </c>
      <c r="D2" s="160"/>
      <c r="E2" s="160"/>
      <c r="F2" s="160"/>
      <c r="G2" s="160"/>
      <c r="H2" s="160"/>
      <c r="I2" s="160"/>
      <c r="J2" s="160"/>
      <c r="K2" s="160"/>
      <c r="L2" s="160"/>
      <c r="M2" s="160"/>
      <c r="N2" s="160"/>
      <c r="O2" s="160"/>
      <c r="P2" s="160"/>
      <c r="Q2" s="160"/>
      <c r="R2" s="160"/>
      <c r="S2" s="160"/>
      <c r="T2" s="160"/>
      <c r="U2" s="160"/>
      <c r="V2" s="161"/>
      <c r="W2" s="303" t="s">
        <v>150</v>
      </c>
      <c r="X2" s="304"/>
    </row>
    <row r="3" spans="2:24" s="14" customFormat="1" ht="31.5" customHeight="1" x14ac:dyDescent="0.25">
      <c r="B3" s="286"/>
      <c r="C3" s="294"/>
      <c r="D3" s="294"/>
      <c r="E3" s="294"/>
      <c r="F3" s="294"/>
      <c r="G3" s="294"/>
      <c r="H3" s="294"/>
      <c r="I3" s="294"/>
      <c r="J3" s="294"/>
      <c r="K3" s="294"/>
      <c r="L3" s="294"/>
      <c r="M3" s="294"/>
      <c r="N3" s="294"/>
      <c r="O3" s="294"/>
      <c r="P3" s="294"/>
      <c r="Q3" s="294"/>
      <c r="R3" s="294"/>
      <c r="S3" s="294"/>
      <c r="T3" s="294"/>
      <c r="U3" s="294"/>
      <c r="V3" s="164"/>
      <c r="W3" s="305"/>
      <c r="X3" s="306"/>
    </row>
    <row r="4" spans="2:24" s="14" customFormat="1" ht="47.25" customHeight="1" x14ac:dyDescent="0.25">
      <c r="B4" s="287"/>
      <c r="C4" s="166"/>
      <c r="D4" s="166"/>
      <c r="E4" s="166"/>
      <c r="F4" s="166"/>
      <c r="G4" s="166"/>
      <c r="H4" s="166"/>
      <c r="I4" s="166"/>
      <c r="J4" s="166"/>
      <c r="K4" s="166"/>
      <c r="L4" s="166"/>
      <c r="M4" s="166"/>
      <c r="N4" s="166"/>
      <c r="O4" s="166"/>
      <c r="P4" s="166"/>
      <c r="Q4" s="166"/>
      <c r="R4" s="166"/>
      <c r="S4" s="166"/>
      <c r="T4" s="166"/>
      <c r="U4" s="166"/>
      <c r="V4" s="167"/>
      <c r="W4" s="307"/>
      <c r="X4" s="308"/>
    </row>
    <row r="5" spans="2:24" s="14" customFormat="1" ht="32.25" customHeight="1" thickBot="1" x14ac:dyDescent="0.3">
      <c r="B5" s="17"/>
      <c r="C5" s="17"/>
      <c r="D5" s="17"/>
      <c r="E5" s="17"/>
      <c r="F5" s="17"/>
      <c r="G5" s="17"/>
      <c r="H5" s="17"/>
      <c r="I5" s="17"/>
      <c r="J5" s="17"/>
      <c r="K5" s="17"/>
      <c r="L5" s="17"/>
      <c r="M5" s="17"/>
      <c r="N5" s="17"/>
      <c r="O5" s="17"/>
      <c r="P5" s="17"/>
      <c r="Q5" s="17"/>
      <c r="R5" s="17"/>
      <c r="S5" s="127"/>
      <c r="T5" s="17"/>
      <c r="U5" s="17"/>
      <c r="V5" s="17"/>
      <c r="W5" s="20"/>
      <c r="X5" s="20"/>
    </row>
    <row r="6" spans="2:24" ht="68.400000000000006" customHeight="1" x14ac:dyDescent="0.25">
      <c r="B6" s="298" t="str">
        <f>+EVALUACION!B6</f>
        <v>Objeto Contractual: Prestar el servicio de vigilancia y seguridad privada integral permanente para todos los bienes muebles e inmuebles de propiedad de la entidad, y de los que legalmente sea o llegare a ser responsable el fondo de desarrollo local de Rafael Uribe Uribe</v>
      </c>
      <c r="C6" s="299"/>
      <c r="D6" s="299"/>
      <c r="E6" s="299"/>
      <c r="F6" s="299"/>
      <c r="G6" s="299"/>
      <c r="H6" s="299"/>
      <c r="I6" s="299"/>
      <c r="J6" s="299"/>
      <c r="K6" s="299"/>
      <c r="L6" s="299"/>
      <c r="M6" s="299"/>
      <c r="N6" s="299"/>
      <c r="O6" s="299"/>
      <c r="P6" s="299"/>
      <c r="Q6" s="299"/>
      <c r="R6" s="299"/>
      <c r="S6" s="299"/>
      <c r="T6" s="299"/>
      <c r="U6" s="299"/>
      <c r="V6" s="299"/>
      <c r="W6" s="299"/>
      <c r="X6" s="300"/>
    </row>
    <row r="7" spans="2:24" ht="26.25" customHeight="1" x14ac:dyDescent="0.25">
      <c r="B7" s="288" t="s">
        <v>119</v>
      </c>
      <c r="C7" s="289"/>
      <c r="D7" s="289"/>
      <c r="E7" s="289"/>
      <c r="F7" s="289"/>
      <c r="G7" s="289"/>
      <c r="H7" s="289"/>
      <c r="I7" s="289"/>
      <c r="J7" s="289"/>
      <c r="K7" s="289"/>
      <c r="L7" s="289"/>
      <c r="M7" s="289"/>
      <c r="N7" s="289"/>
      <c r="O7" s="289"/>
      <c r="P7" s="289"/>
      <c r="Q7" s="289"/>
      <c r="R7" s="289"/>
      <c r="S7" s="289"/>
      <c r="T7" s="289"/>
      <c r="U7" s="289"/>
      <c r="V7" s="289"/>
      <c r="W7" s="289"/>
      <c r="X7" s="290"/>
    </row>
    <row r="8" spans="2:24" ht="20.25" customHeight="1" x14ac:dyDescent="0.25">
      <c r="B8" s="288"/>
      <c r="C8" s="289"/>
      <c r="D8" s="289"/>
      <c r="E8" s="289"/>
      <c r="F8" s="289"/>
      <c r="G8" s="289"/>
      <c r="H8" s="289"/>
      <c r="I8" s="289"/>
      <c r="J8" s="289"/>
      <c r="K8" s="289"/>
      <c r="L8" s="289"/>
      <c r="M8" s="289"/>
      <c r="N8" s="289"/>
      <c r="O8" s="289"/>
      <c r="P8" s="289"/>
      <c r="Q8" s="289"/>
      <c r="R8" s="289"/>
      <c r="S8" s="289"/>
      <c r="T8" s="289"/>
      <c r="U8" s="289"/>
      <c r="V8" s="289"/>
      <c r="W8" s="289"/>
      <c r="X8" s="290"/>
    </row>
    <row r="9" spans="2:24" ht="24.75" customHeight="1" thickBot="1" x14ac:dyDescent="0.3">
      <c r="B9" s="296"/>
      <c r="C9" s="297"/>
      <c r="D9" s="297"/>
      <c r="E9" s="297"/>
      <c r="F9" s="297"/>
      <c r="G9" s="297"/>
      <c r="H9" s="297"/>
      <c r="I9" s="297"/>
      <c r="J9" s="297"/>
      <c r="K9" s="297"/>
      <c r="L9" s="297"/>
      <c r="M9" s="297"/>
      <c r="N9" s="297"/>
      <c r="O9" s="297"/>
      <c r="P9" s="297"/>
      <c r="Q9" s="297"/>
      <c r="R9" s="297"/>
      <c r="X9" s="21"/>
    </row>
    <row r="10" spans="2:24" ht="106.5" customHeight="1" thickBot="1" x14ac:dyDescent="0.3">
      <c r="B10" s="134" t="s">
        <v>80</v>
      </c>
      <c r="C10" s="135" t="s">
        <v>84</v>
      </c>
      <c r="D10" s="136" t="s">
        <v>83</v>
      </c>
      <c r="E10" s="136" t="s">
        <v>81</v>
      </c>
      <c r="F10" s="136" t="s">
        <v>82</v>
      </c>
      <c r="G10" s="135" t="s">
        <v>85</v>
      </c>
      <c r="H10" s="136" t="s">
        <v>2</v>
      </c>
      <c r="I10" s="136" t="s">
        <v>3</v>
      </c>
      <c r="J10" s="136" t="s">
        <v>86</v>
      </c>
      <c r="K10" s="136" t="s">
        <v>87</v>
      </c>
      <c r="L10" s="137" t="s">
        <v>88</v>
      </c>
      <c r="M10" s="135" t="s">
        <v>5</v>
      </c>
      <c r="N10" s="135" t="s">
        <v>89</v>
      </c>
      <c r="O10" s="136" t="s">
        <v>2</v>
      </c>
      <c r="P10" s="136" t="s">
        <v>3</v>
      </c>
      <c r="Q10" s="136" t="s">
        <v>86</v>
      </c>
      <c r="R10" s="136" t="s">
        <v>87</v>
      </c>
      <c r="S10" s="135" t="s">
        <v>93</v>
      </c>
      <c r="T10" s="135" t="s">
        <v>94</v>
      </c>
      <c r="U10" s="135" t="s">
        <v>95</v>
      </c>
      <c r="V10" s="135" t="s">
        <v>96</v>
      </c>
      <c r="W10" s="135" t="s">
        <v>97</v>
      </c>
      <c r="X10" s="138" t="s">
        <v>98</v>
      </c>
    </row>
    <row r="11" spans="2:24" ht="106.5" customHeight="1" x14ac:dyDescent="0.25">
      <c r="B11" s="139">
        <v>1</v>
      </c>
      <c r="C11" s="111" t="str">
        <f>+'EVALUACION CON CONTROLES'!C27:F27</f>
        <v>Incumplimiento de pagos al personal vinculado en la ejecución del contrato</v>
      </c>
      <c r="D11" s="140" t="str">
        <f>+'EVALUACION CON CONTROLES'!B27</f>
        <v>EJECUCIÓN</v>
      </c>
      <c r="E11" s="140" t="str">
        <f>VLOOKUP(C11,'IDENTIFICACION Y ANALISIS'!$B$19:$F$68,3,FALSE)</f>
        <v>General</v>
      </c>
      <c r="F11" s="140" t="str">
        <f>VLOOKUP(C11,'IDENTIFICACION Y ANALISIS'!$B$19:$F$68,4,FALSE)</f>
        <v>Externo</v>
      </c>
      <c r="G11" s="111" t="str">
        <f>+EVALUACION!H28</f>
        <v>Que se interrumpa la prestacion del  servicio de vigilancia
Que la entidad se vea inmersa en demandas e investigaciones</v>
      </c>
      <c r="H11" s="111">
        <f>+EVALUACION!I28</f>
        <v>3</v>
      </c>
      <c r="I11" s="111">
        <f>+EVALUACION!J28</f>
        <v>4</v>
      </c>
      <c r="J11" s="111">
        <f>+EVALUACION!K28</f>
        <v>7</v>
      </c>
      <c r="K11" s="140" t="str">
        <f>+EVALUACION!L28</f>
        <v>ALTO</v>
      </c>
      <c r="L11" s="133" t="s">
        <v>229</v>
      </c>
      <c r="M11" s="141">
        <v>0.5</v>
      </c>
      <c r="N11" s="111" t="str">
        <f>+'EVALUACION CON CONTROLES'!G27</f>
        <v xml:space="preserve">Establecer obligaciones y clausulas de indemnidad a favor del FDLRUU
Establecer en las garantías,  la cobertura de pago de salarios, prestaciones sociales legales e indemnizaciones laborales 
Verificar en las solicitudes de pago, el cumplimiento frente al pago de las obligaciones del contratista frente a los aportes de seguridad social integral </v>
      </c>
      <c r="O11" s="111">
        <f>+'EVALUACION CON CONTROLES'!I27</f>
        <v>3</v>
      </c>
      <c r="P11" s="111">
        <f>+'EVALUACION CON CONTROLES'!J27</f>
        <v>4</v>
      </c>
      <c r="Q11" s="111">
        <f>+'EVALUACION CON CONTROLES'!K27</f>
        <v>7</v>
      </c>
      <c r="R11" s="140" t="str">
        <f>+'EVALUACION CON CONTROLES'!L27</f>
        <v>ALTO</v>
      </c>
      <c r="S11" s="111" t="str">
        <f>+'EVALUACION CON CONTROLES'!M27</f>
        <v>NO</v>
      </c>
      <c r="T11" s="111" t="str">
        <f>+'EVALUACION CON CONTROLES'!N27</f>
        <v>Supervisor del contrato y contratista</v>
      </c>
      <c r="U11" s="111" t="str">
        <f>+'EVALUACION CON CONTROLES'!O27</f>
        <v>Al inicio del contrato</v>
      </c>
      <c r="V11" s="111" t="str">
        <f>+'EVALUACION CON CONTROLES'!P27</f>
        <v>Durante la ejecución del contrato</v>
      </c>
      <c r="W11" s="111" t="str">
        <f>+'EVALUACION CON CONTROLES'!Q27</f>
        <v xml:space="preserve">Con la verificación permanente del cumplimiento del contrato y sus estipulaciones </v>
      </c>
      <c r="X11" s="132" t="str">
        <f>+'EVALUACION CON CONTROLES'!R27</f>
        <v>En la periodicidad que se requiera, durante la ejecución del contrato</v>
      </c>
    </row>
    <row r="12" spans="2:24" ht="189" customHeight="1" x14ac:dyDescent="0.25">
      <c r="B12" s="139">
        <v>2</v>
      </c>
      <c r="C12" s="111" t="str">
        <f>+'EVALUACION CON CONTROLES'!C29:F29</f>
        <v>Incumplimiento en las condiciones estabecidas para la prestación del servicio (personal, horarios, dotaciones)</v>
      </c>
      <c r="D12" s="140" t="str">
        <f>+'EVALUACION CON CONTROLES'!B29</f>
        <v>EJECUCIÓN</v>
      </c>
      <c r="E12" s="140" t="str">
        <f>VLOOKUP(C12,'IDENTIFICACION Y ANALISIS'!$B$19:$F$68,3,FALSE)</f>
        <v>Especifico</v>
      </c>
      <c r="F12" s="140" t="str">
        <f>VLOOKUP(C12,'IDENTIFICACION Y ANALISIS'!$B$19:$F$68,4,FALSE)</f>
        <v>Externo</v>
      </c>
      <c r="G12" s="111" t="str">
        <f>+EVALUACION!H30</f>
        <v>Que se afecte la calidad de los servicios prestados
Que hayan interrupciones o intermitencias en la prestación de los servicios</v>
      </c>
      <c r="H12" s="111">
        <f>+EVALUACION!I30</f>
        <v>2</v>
      </c>
      <c r="I12" s="111">
        <f>+EVALUACION!J30</f>
        <v>4</v>
      </c>
      <c r="J12" s="111">
        <f>+EVALUACION!K30</f>
        <v>6</v>
      </c>
      <c r="K12" s="140" t="str">
        <f>+EVALUACION!L30</f>
        <v>ALTO</v>
      </c>
      <c r="L12" s="133" t="s">
        <v>230</v>
      </c>
      <c r="M12" s="141">
        <v>1</v>
      </c>
      <c r="N12" s="111" t="str">
        <f>+'EVALUACION CON CONTROLES'!G29</f>
        <v>Establecer condiciones contractuales claras que impidan interpretaciones subjetivas o vacíos en las obligaciones del contratista y realizar el seguimiento a su cumplimiento
Mantener canales de comunicación constante con el contratista para verificar el cumplimiento de las condiciones contractuales
Generar mediante comunicaciones oficiales las observaciones u oportunidades de mejora de manera oportuna.
Notificar de manera clara y oportuna los presuntos incumplimientos por parte del contratista</v>
      </c>
      <c r="O12" s="111">
        <f>+'EVALUACION CON CONTROLES'!I29</f>
        <v>2</v>
      </c>
      <c r="P12" s="111">
        <f>+'EVALUACION CON CONTROLES'!J29</f>
        <v>4</v>
      </c>
      <c r="Q12" s="111">
        <f>+'EVALUACION CON CONTROLES'!K29</f>
        <v>6</v>
      </c>
      <c r="R12" s="140" t="str">
        <f>+'EVALUACION CON CONTROLES'!L29</f>
        <v>ALTO</v>
      </c>
      <c r="S12" s="111" t="str">
        <f>+'EVALUACION CON CONTROLES'!M29</f>
        <v>NO</v>
      </c>
      <c r="T12" s="111" t="str">
        <f>+'EVALUACION CON CONTROLES'!N29</f>
        <v>Supervisor del contrato y contratista</v>
      </c>
      <c r="U12" s="111" t="str">
        <f>+'EVALUACION CON CONTROLES'!O29</f>
        <v>Al inicio del contrato</v>
      </c>
      <c r="V12" s="111" t="str">
        <f>+'EVALUACION CON CONTROLES'!P29</f>
        <v>Durante la ejecución del contrato</v>
      </c>
      <c r="W12" s="111" t="str">
        <f>+'EVALUACION CON CONTROLES'!Q29</f>
        <v>Con la supervisión permanente a la ejecución del contrato
Con las notificaciones de presunto incumplimiento</v>
      </c>
      <c r="X12" s="132" t="str">
        <f>+'EVALUACION CON CONTROLES'!R29</f>
        <v>Inmediatamente cuando se evidencie el presunto incumplimiento y de manera semanal</v>
      </c>
    </row>
    <row r="13" spans="2:24" ht="150" customHeight="1" x14ac:dyDescent="0.25">
      <c r="B13" s="139">
        <v>3</v>
      </c>
      <c r="C13" s="111" t="str">
        <f>+'EVALUACION CON CONTROLES'!C30:F30</f>
        <v>Fallas en  los equipos, sistemas de alarmas, circuito cerrado de televisión (CCTV) y demás elementos que componen los medios tecnológicos</v>
      </c>
      <c r="D13" s="140" t="str">
        <f>+'EVALUACION CON CONTROLES'!B30</f>
        <v>EJECUCIÓN</v>
      </c>
      <c r="E13" s="140" t="str">
        <f>VLOOKUP(C13,'IDENTIFICACION Y ANALISIS'!$B$19:$F$68,3,FALSE)</f>
        <v>Especifico</v>
      </c>
      <c r="F13" s="140" t="str">
        <f>VLOOKUP(C13,'IDENTIFICACION Y ANALISIS'!$B$19:$F$68,4,FALSE)</f>
        <v>Externo</v>
      </c>
      <c r="G13" s="111" t="str">
        <f>+EVALUACION!H31</f>
        <v>Que se propicien situaciones que afecten la seguridad e integridad de las personas y los bienes a cargo del FDLRUU
Que se generen pérdidas de información que afecten la verificación de situaciones irregulares</v>
      </c>
      <c r="H13" s="111">
        <f>+EVALUACION!I31</f>
        <v>3</v>
      </c>
      <c r="I13" s="111">
        <f>+EVALUACION!J31</f>
        <v>4</v>
      </c>
      <c r="J13" s="111">
        <f>+EVALUACION!K31</f>
        <v>7</v>
      </c>
      <c r="K13" s="140" t="str">
        <f>+EVALUACION!L31</f>
        <v>ALTO</v>
      </c>
      <c r="L13" s="133" t="s">
        <v>230</v>
      </c>
      <c r="M13" s="141">
        <v>1</v>
      </c>
      <c r="N13" s="111" t="str">
        <f>+'EVALUACION CON CONTROLES'!G30</f>
        <v>Establecer un cronograma de mantenimiento a los medios tecnológicos y darle cumplimiento
Definir tiempos de antención mínimos y máximos frente a incidentes o fallas en los equipos y darle cumplimiento</v>
      </c>
      <c r="O13" s="111">
        <f>+'EVALUACION CON CONTROLES'!I30</f>
        <v>3</v>
      </c>
      <c r="P13" s="111">
        <f>+'EVALUACION CON CONTROLES'!J30</f>
        <v>4</v>
      </c>
      <c r="Q13" s="111">
        <f>+'EVALUACION CON CONTROLES'!K30</f>
        <v>7</v>
      </c>
      <c r="R13" s="140" t="str">
        <f>+'EVALUACION CON CONTROLES'!L30</f>
        <v>ALTO</v>
      </c>
      <c r="S13" s="111" t="str">
        <f>+'EVALUACION CON CONTROLES'!M30</f>
        <v>NO</v>
      </c>
      <c r="T13" s="111" t="str">
        <f>+'EVALUACION CON CONTROLES'!N30</f>
        <v>Contratista</v>
      </c>
      <c r="U13" s="111" t="str">
        <f>+'EVALUACION CON CONTROLES'!O30</f>
        <v>Al inicio del contrato</v>
      </c>
      <c r="V13" s="111" t="str">
        <f>+'EVALUACION CON CONTROLES'!P30</f>
        <v>Durante la ejecución del contrato</v>
      </c>
      <c r="W13" s="111" t="str">
        <f>+'EVALUACION CON CONTROLES'!Q30</f>
        <v xml:space="preserve">Con la inspección y mantenimiento periódico a los sistemas que componen los medios tecnológicos
Con los reportes de mantenimiento de la infraestructura con los cuales generar alarmas tempranas frente a posibles fallos
Con la notificación de los incidentes y novedades a la supervisión del FDLRUU, de manera que se puedan establecer planes de contingencia </v>
      </c>
      <c r="X13" s="132" t="str">
        <f>+'EVALUACION CON CONTROLES'!R30</f>
        <v>Permanente</v>
      </c>
    </row>
    <row r="14" spans="2:24" ht="106.5" customHeight="1" x14ac:dyDescent="0.25">
      <c r="B14" s="139">
        <v>4</v>
      </c>
      <c r="C14" s="111" t="str">
        <f>+'EVALUACION CON CONTROLES'!C31:F31</f>
        <v>Daños ocasionados por el personal del contratista a los bienes, equipos o instalaciones de la entidad contratante.</v>
      </c>
      <c r="D14" s="140" t="str">
        <f>+'EVALUACION CON CONTROLES'!B31</f>
        <v>EJECUCIÓN</v>
      </c>
      <c r="E14" s="140" t="str">
        <f>VLOOKUP(C14,'IDENTIFICACION Y ANALISIS'!$B$19:$F$68,3,FALSE)</f>
        <v>Especifico</v>
      </c>
      <c r="F14" s="140" t="str">
        <f>VLOOKUP(C14,'IDENTIFICACION Y ANALISIS'!$B$19:$F$68,4,FALSE)</f>
        <v>Externo</v>
      </c>
      <c r="G14" s="111" t="str">
        <f>+EVALUACION!H32</f>
        <v>Que se afecte la prestación normal de los servicios de la Alcaldía
Que haya afectación a los activos de información de la entidad
Que se deban iniciar trámites administrativos para la restitución de bienes o el pago de daños y perjuicios</v>
      </c>
      <c r="H14" s="111">
        <f>+EVALUACION!I32</f>
        <v>2</v>
      </c>
      <c r="I14" s="111">
        <f>+EVALUACION!J32</f>
        <v>2</v>
      </c>
      <c r="J14" s="111">
        <f>+EVALUACION!K32</f>
        <v>4</v>
      </c>
      <c r="K14" s="140" t="str">
        <f>+EVALUACION!L32</f>
        <v>BAJO</v>
      </c>
      <c r="L14" s="133" t="s">
        <v>230</v>
      </c>
      <c r="M14" s="141">
        <v>1</v>
      </c>
      <c r="N14" s="111" t="str">
        <f>+'EVALUACION CON CONTROLES'!G31</f>
        <v>Coordinar con el contratista y el personal una reunión de reconocimiento de las condiciones del servicio y de las sedes, en donde se establezcan medidas que permitan proteger los bienes y generar las recomendaciones que hayan a lugar previo al inicio de las actividades</v>
      </c>
      <c r="O14" s="111">
        <f>+'EVALUACION CON CONTROLES'!I31</f>
        <v>2</v>
      </c>
      <c r="P14" s="111">
        <f>+'EVALUACION CON CONTROLES'!J31</f>
        <v>2</v>
      </c>
      <c r="Q14" s="111">
        <f>+'EVALUACION CON CONTROLES'!K31</f>
        <v>4</v>
      </c>
      <c r="R14" s="140" t="str">
        <f>+'EVALUACION CON CONTROLES'!L31</f>
        <v>BAJO</v>
      </c>
      <c r="S14" s="111" t="str">
        <f>+'EVALUACION CON CONTROLES'!M31</f>
        <v>SI</v>
      </c>
      <c r="T14" s="111" t="str">
        <f>+'EVALUACION CON CONTROLES'!N31</f>
        <v>Supervisor del contrato y contratista</v>
      </c>
      <c r="U14" s="111" t="str">
        <f>+'EVALUACION CON CONTROLES'!O31</f>
        <v>Al inicio del contrato</v>
      </c>
      <c r="V14" s="111" t="str">
        <f>+'EVALUACION CON CONTROLES'!P31</f>
        <v>Durante la ejecución del contrato</v>
      </c>
      <c r="W14" s="111" t="str">
        <f>+'EVALUACION CON CONTROLES'!Q31</f>
        <v>Con la supervisión y reporte de incidentes que se realice desde la central de monitoreo</v>
      </c>
      <c r="X14" s="132" t="str">
        <f>+'EVALUACION CON CONTROLES'!R31</f>
        <v>Permanente</v>
      </c>
    </row>
    <row r="15" spans="2:24" ht="146.4" customHeight="1" x14ac:dyDescent="0.25">
      <c r="B15" s="139">
        <v>5</v>
      </c>
      <c r="C15" s="111" t="str">
        <f>+'EVALUACION CON CONTROLES'!C32:F32</f>
        <v>Accidentes, enfermedades profesionales y/o muerte de alguna persona del contratista, asociado con la prestación del servicio</v>
      </c>
      <c r="D15" s="140" t="str">
        <f>+'EVALUACION CON CONTROLES'!B32</f>
        <v>EJECUCIÓN</v>
      </c>
      <c r="E15" s="140" t="str">
        <f>VLOOKUP(C15,'IDENTIFICACION Y ANALISIS'!$B$19:$F$68,3,FALSE)</f>
        <v>Especifico</v>
      </c>
      <c r="F15" s="140" t="str">
        <f>VLOOKUP(C15,'IDENTIFICACION Y ANALISIS'!$B$19:$F$68,4,FALSE)</f>
        <v>Externo</v>
      </c>
      <c r="G15" s="111" t="str">
        <f>+EVALUACION!H33</f>
        <v xml:space="preserve">Que se inicien investigaciones y demandas contra la entidad
Que se afecte la adecuada prestación de los servicios
</v>
      </c>
      <c r="H15" s="111">
        <f>+EVALUACION!I33</f>
        <v>1</v>
      </c>
      <c r="I15" s="111">
        <f>+EVALUACION!J33</f>
        <v>4</v>
      </c>
      <c r="J15" s="111">
        <f>+EVALUACION!K33</f>
        <v>5</v>
      </c>
      <c r="K15" s="140" t="str">
        <f>+EVALUACION!L33</f>
        <v>MEDIO</v>
      </c>
      <c r="L15" s="133" t="s">
        <v>230</v>
      </c>
      <c r="M15" s="141">
        <v>1</v>
      </c>
      <c r="N15" s="111" t="str">
        <f>+'EVALUACION CON CONTROLES'!G32</f>
        <v xml:space="preserve">Establecer condiciones y requisitos para validar la idoneidad del personal que apoyará la prestación de los servicios
Definir tareas que permitan mantener un control frente a las funciones que desarrollan los vigilantes según su perfil
Solicitar que la empresa de vigilancia cuente con un Sistema de Gestión de Seguridad y Salud en el Trabajo </v>
      </c>
      <c r="O15" s="111">
        <f>+'EVALUACION CON CONTROLES'!I32</f>
        <v>1</v>
      </c>
      <c r="P15" s="111">
        <f>+'EVALUACION CON CONTROLES'!J32</f>
        <v>4</v>
      </c>
      <c r="Q15" s="111">
        <f>+'EVALUACION CON CONTROLES'!K32</f>
        <v>5</v>
      </c>
      <c r="R15" s="140" t="str">
        <f>+'EVALUACION CON CONTROLES'!L32</f>
        <v>MEDIO</v>
      </c>
      <c r="S15" s="111" t="str">
        <f>+'EVALUACION CON CONTROLES'!M32</f>
        <v>SI</v>
      </c>
      <c r="T15" s="111" t="str">
        <f>+'EVALUACION CON CONTROLES'!N32</f>
        <v>Contratista</v>
      </c>
      <c r="U15" s="111" t="str">
        <f>+'EVALUACION CON CONTROLES'!O32</f>
        <v>Al inicio del contrato</v>
      </c>
      <c r="V15" s="111" t="str">
        <f>+'EVALUACION CON CONTROLES'!P32</f>
        <v>Durante la ejecución del contrato</v>
      </c>
      <c r="W15" s="111" t="str">
        <f>+'EVALUACION CON CONTROLES'!Q32</f>
        <v>Con la verificación al cumplimiento del SG-SST de la compañía de vigilancia. Con las rondas periódicas del profesional SST para validar el cumplimiento de las normas relacionadas con seguridad y salud en el trabajo. Con el reentrenamiento y capacitación permanente del personal, especialmente en lo relacionado con manejo de armas</v>
      </c>
      <c r="X15" s="132" t="str">
        <f>+'EVALUACION CON CONTROLES'!R32</f>
        <v>En la periodicidad que se requiera, durante la ejecución del contrato</v>
      </c>
    </row>
    <row r="16" spans="2:24" ht="106.5" customHeight="1" x14ac:dyDescent="0.25">
      <c r="B16" s="139">
        <v>6</v>
      </c>
      <c r="C16" s="111" t="str">
        <f>+'EVALUACION CON CONTROLES'!C33:F33</f>
        <v>Cambios en el marco regulatorio o normatividad aplicable al servicio</v>
      </c>
      <c r="D16" s="140" t="str">
        <f>+'EVALUACION CON CONTROLES'!B33</f>
        <v>EJECUCIÓN</v>
      </c>
      <c r="E16" s="140" t="str">
        <f>VLOOKUP(C16,'IDENTIFICACION Y ANALISIS'!$B$19:$F$68,3,FALSE)</f>
        <v>Especifico</v>
      </c>
      <c r="F16" s="140" t="str">
        <f>VLOOKUP(C16,'IDENTIFICACION Y ANALISIS'!$B$19:$F$68,4,FALSE)</f>
        <v>Externo</v>
      </c>
      <c r="G16" s="111" t="str">
        <f>+EVALUACION!H34</f>
        <v>Que afecte el equilibrio económico del contrato
Que se deban adelantar modificaciones al contrato</v>
      </c>
      <c r="H16" s="111">
        <f>+EVALUACION!I34</f>
        <v>3</v>
      </c>
      <c r="I16" s="111">
        <f>+EVALUACION!J34</f>
        <v>2</v>
      </c>
      <c r="J16" s="111">
        <f>+EVALUACION!K34</f>
        <v>5</v>
      </c>
      <c r="K16" s="140" t="str">
        <f>+EVALUACION!L34</f>
        <v>MEDIO</v>
      </c>
      <c r="L16" s="133" t="s">
        <v>229</v>
      </c>
      <c r="M16" s="141">
        <v>0.5</v>
      </c>
      <c r="N16" s="111" t="str">
        <f>+'EVALUACION CON CONTROLES'!G33</f>
        <v>Analizar los cambios en la normativa, su afectación a la ejecución del contrato y determinar si es procedente realizar ajustes en cuanto a modificaciones en el clausulado o adiciones presupuestales, según sea el caso</v>
      </c>
      <c r="O16" s="111">
        <f>+'EVALUACION CON CONTROLES'!I33</f>
        <v>3</v>
      </c>
      <c r="P16" s="111">
        <f>+'EVALUACION CON CONTROLES'!J33</f>
        <v>2</v>
      </c>
      <c r="Q16" s="111">
        <f>+'EVALUACION CON CONTROLES'!K33</f>
        <v>5</v>
      </c>
      <c r="R16" s="140" t="str">
        <f>+'EVALUACION CON CONTROLES'!L33</f>
        <v>MEDIO</v>
      </c>
      <c r="S16" s="111" t="str">
        <f>+'EVALUACION CON CONTROLES'!M33</f>
        <v>SI</v>
      </c>
      <c r="T16" s="111" t="str">
        <f>+'EVALUACION CON CONTROLES'!N33</f>
        <v>Supervisor del contrato y contratista</v>
      </c>
      <c r="U16" s="111" t="str">
        <f>+'EVALUACION CON CONTROLES'!O33</f>
        <v>Al inicio del contrato</v>
      </c>
      <c r="V16" s="111" t="str">
        <f>+'EVALUACION CON CONTROLES'!P33</f>
        <v>Durante la ejecución del contrato</v>
      </c>
      <c r="W16" s="111" t="str">
        <f>+'EVALUACION CON CONTROLES'!Q33</f>
        <v>Con el análisis detallado de las nuevas normas frente a los documentos que hacen parte del contrato (anexo técnico, clausulado, entre otros)</v>
      </c>
      <c r="X16" s="132" t="str">
        <f>+'EVALUACION CON CONTROLES'!R33</f>
        <v>Inmediatamente cuando entre(n) a regir la(s) nueva(s) norma(s)</v>
      </c>
    </row>
    <row r="17" spans="2:24" ht="187.2" customHeight="1" x14ac:dyDescent="0.25">
      <c r="B17" s="139">
        <v>7</v>
      </c>
      <c r="C17" s="111" t="str">
        <f>+'EVALUACION CON CONTROLES'!C36:F36</f>
        <v>Actos de terrorismo, delicencia común, actividad proselitista, o huelgas, marchas, acciones, costumbres y usos culturales, religiosos y creencias.</v>
      </c>
      <c r="D17" s="140" t="str">
        <f>+'EVALUACION CON CONTROLES'!B36</f>
        <v>EJECUCIÓN</v>
      </c>
      <c r="E17" s="140" t="str">
        <f>VLOOKUP(C17,'IDENTIFICACION Y ANALISIS'!$B$19:$F$68,3,FALSE)</f>
        <v>Especifico</v>
      </c>
      <c r="F17" s="140" t="str">
        <f>VLOOKUP(C17,'IDENTIFICACION Y ANALISIS'!$B$19:$F$68,4,FALSE)</f>
        <v>Externo</v>
      </c>
      <c r="G17" s="111" t="str">
        <f>+EVALUACION!H37</f>
        <v>Que se suspenda la prestación del servicio.  
Que se generen sobrecostos por asignación de turnos y apoyos adicionales.  
Que se presenten daños materiales en los sitios de la prestación del servicio - Detrimento patrimonial.
Que se afecte la integridad de funcionarios, ciudadanos y vigilantes</v>
      </c>
      <c r="H17" s="111">
        <f>+EVALUACION!I37</f>
        <v>1</v>
      </c>
      <c r="I17" s="111">
        <f>+EVALUACION!J37</f>
        <v>4</v>
      </c>
      <c r="J17" s="111">
        <f>+EVALUACION!K37</f>
        <v>5</v>
      </c>
      <c r="K17" s="140" t="str">
        <f>+EVALUACION!L37</f>
        <v>MEDIO</v>
      </c>
      <c r="L17" s="133" t="s">
        <v>229</v>
      </c>
      <c r="M17" s="141">
        <v>0.5</v>
      </c>
      <c r="N17" s="111" t="str">
        <f>+'EVALUACION CON CONTROLES'!G36</f>
        <v>Establecer planes de contingencia de manera que no se afecte la prestación de los servicios que ofrece la alcaldía
Establecer dentro de las condiciones del contrato que la empresa cuente con contacto permanente con los coordinadores de la red de apoyo y solidaridad ciudadana de las metropolitanas y departamentos de Policía. 
En conjunto con el contratista definir y adoptar las medidas preventivas de seguridad cuando se evidencien situaciones de riesgo como vehículos abandonados, personas con conductas sospechosas, etc.</v>
      </c>
      <c r="O17" s="111">
        <f>+'EVALUACION CON CONTROLES'!I36</f>
        <v>1</v>
      </c>
      <c r="P17" s="111">
        <f>+'EVALUACION CON CONTROLES'!J36</f>
        <v>4</v>
      </c>
      <c r="Q17" s="111">
        <f>+'EVALUACION CON CONTROLES'!K36</f>
        <v>5</v>
      </c>
      <c r="R17" s="140" t="str">
        <f>+'EVALUACION CON CONTROLES'!L36</f>
        <v>MEDIO</v>
      </c>
      <c r="S17" s="111" t="str">
        <f>+'EVALUACION CON CONTROLES'!M36</f>
        <v>SI</v>
      </c>
      <c r="T17" s="111" t="str">
        <f>+'EVALUACION CON CONTROLES'!N36</f>
        <v>Supervisor del contrato y contratista</v>
      </c>
      <c r="U17" s="111" t="str">
        <f>+'EVALUACION CON CONTROLES'!O36</f>
        <v>Al inicio del contrato</v>
      </c>
      <c r="V17" s="111" t="str">
        <f>+'EVALUACION CON CONTROLES'!P36</f>
        <v>Durante la ejecución del contrato</v>
      </c>
      <c r="W17" s="111" t="str">
        <f>+'EVALUACION CON CONTROLES'!Q36</f>
        <v>Con la comunicación directa a los servicios de emergencia y a la central de la empresa de vigilancia para una atención oportuna de incidentes</v>
      </c>
      <c r="X17" s="111" t="str">
        <f>+'EVALUACION CON CONTROLES'!R36</f>
        <v>Cuando se requiera</v>
      </c>
    </row>
    <row r="18" spans="2:24" s="116" customFormat="1" ht="13.5" customHeight="1" x14ac:dyDescent="0.25">
      <c r="B18" s="115"/>
      <c r="X18" s="117"/>
    </row>
    <row r="19" spans="2:24" s="116" customFormat="1" ht="13.5" customHeight="1" x14ac:dyDescent="0.25">
      <c r="B19" s="115"/>
      <c r="E19" s="118"/>
      <c r="F19" s="301"/>
      <c r="G19" s="301"/>
      <c r="H19" s="118"/>
      <c r="I19" s="118"/>
      <c r="J19" s="302"/>
      <c r="K19" s="302"/>
      <c r="L19" s="302"/>
      <c r="M19" s="302"/>
      <c r="X19" s="117"/>
    </row>
    <row r="20" spans="2:24" s="116" customFormat="1" ht="13.5" customHeight="1" x14ac:dyDescent="0.25">
      <c r="B20" s="115"/>
      <c r="C20" s="123"/>
      <c r="D20" s="123"/>
      <c r="E20" s="295"/>
      <c r="F20" s="124"/>
      <c r="G20" s="124"/>
      <c r="H20" s="125"/>
      <c r="I20" s="125"/>
      <c r="J20" s="292"/>
      <c r="K20" s="292"/>
      <c r="L20" s="292"/>
      <c r="M20" s="292"/>
      <c r="N20" s="123"/>
      <c r="O20" s="123"/>
      <c r="P20" s="123"/>
      <c r="Q20" s="123"/>
      <c r="R20" s="123"/>
      <c r="S20" s="123"/>
      <c r="T20" s="123"/>
      <c r="X20" s="117"/>
    </row>
    <row r="21" spans="2:24" s="116" customFormat="1" ht="13.5" customHeight="1" x14ac:dyDescent="0.25">
      <c r="B21" s="115"/>
      <c r="C21" s="123"/>
      <c r="D21" s="123"/>
      <c r="E21" s="295"/>
      <c r="F21" s="123"/>
      <c r="G21" s="123"/>
      <c r="H21" s="125"/>
      <c r="I21" s="125"/>
      <c r="J21" s="293"/>
      <c r="K21" s="293"/>
      <c r="L21" s="293"/>
      <c r="M21" s="293"/>
      <c r="N21" s="123"/>
      <c r="O21" s="123"/>
      <c r="P21" s="123"/>
      <c r="Q21" s="123"/>
      <c r="R21" s="123"/>
      <c r="S21" s="123"/>
      <c r="T21" s="123"/>
      <c r="X21" s="117"/>
    </row>
    <row r="22" spans="2:24" s="116" customFormat="1" ht="13.5" customHeight="1" x14ac:dyDescent="0.25">
      <c r="B22" s="115"/>
      <c r="C22" s="123"/>
      <c r="D22" s="123"/>
      <c r="E22" s="295"/>
      <c r="F22" s="123"/>
      <c r="G22" s="123"/>
      <c r="H22" s="125"/>
      <c r="I22" s="125"/>
      <c r="J22" s="293"/>
      <c r="K22" s="293"/>
      <c r="L22" s="293"/>
      <c r="M22" s="293"/>
      <c r="N22" s="123"/>
      <c r="O22" s="123"/>
      <c r="P22" s="123"/>
      <c r="Q22" s="123"/>
      <c r="R22" s="123"/>
      <c r="S22" s="123"/>
      <c r="T22" s="123"/>
      <c r="X22" s="117"/>
    </row>
    <row r="23" spans="2:24" s="116" customFormat="1" ht="13.5" customHeight="1" x14ac:dyDescent="0.25">
      <c r="B23" s="115"/>
      <c r="C23" s="123"/>
      <c r="D23" s="123"/>
      <c r="E23" s="295"/>
      <c r="F23" s="123"/>
      <c r="G23" s="123"/>
      <c r="H23" s="125"/>
      <c r="I23" s="125"/>
      <c r="J23" s="293"/>
      <c r="K23" s="293"/>
      <c r="L23" s="293"/>
      <c r="M23" s="293"/>
      <c r="N23" s="123"/>
      <c r="O23" s="123"/>
      <c r="P23" s="123"/>
      <c r="Q23" s="123"/>
      <c r="R23" s="123"/>
      <c r="S23" s="123"/>
      <c r="T23" s="123"/>
      <c r="X23" s="117"/>
    </row>
    <row r="24" spans="2:24" s="116" customFormat="1" ht="13.5" customHeight="1" x14ac:dyDescent="0.25">
      <c r="B24" s="115"/>
      <c r="C24" s="123"/>
      <c r="D24" s="123"/>
      <c r="E24" s="295"/>
      <c r="F24" s="123"/>
      <c r="G24" s="123"/>
      <c r="H24" s="125"/>
      <c r="I24" s="125"/>
      <c r="J24" s="293"/>
      <c r="K24" s="293"/>
      <c r="L24" s="293"/>
      <c r="M24" s="293"/>
      <c r="N24" s="123"/>
      <c r="O24" s="123"/>
      <c r="P24" s="123"/>
      <c r="Q24" s="123"/>
      <c r="R24" s="123"/>
      <c r="S24" s="123"/>
      <c r="T24" s="123"/>
      <c r="X24" s="117"/>
    </row>
    <row r="25" spans="2:24" s="116" customFormat="1" ht="13.5" customHeight="1" x14ac:dyDescent="0.25">
      <c r="B25" s="115"/>
      <c r="C25" s="123"/>
      <c r="D25" s="123"/>
      <c r="E25" s="295"/>
      <c r="F25" s="123"/>
      <c r="G25" s="123"/>
      <c r="H25" s="125"/>
      <c r="I25" s="125"/>
      <c r="J25" s="293"/>
      <c r="K25" s="293"/>
      <c r="L25" s="293"/>
      <c r="M25" s="293"/>
      <c r="N25" s="123"/>
      <c r="O25" s="123"/>
      <c r="P25" s="123"/>
      <c r="Q25" s="123"/>
      <c r="R25" s="123"/>
      <c r="S25" s="123"/>
      <c r="T25" s="123"/>
      <c r="X25" s="117"/>
    </row>
    <row r="26" spans="2:24" s="116" customFormat="1" ht="13.5" customHeight="1" x14ac:dyDescent="0.25">
      <c r="B26" s="115"/>
      <c r="C26" s="123"/>
      <c r="D26" s="125"/>
      <c r="E26" s="125"/>
      <c r="F26" s="125"/>
      <c r="G26" s="125"/>
      <c r="H26" s="125"/>
      <c r="I26" s="125"/>
      <c r="J26" s="125"/>
      <c r="K26" s="125"/>
      <c r="L26" s="125"/>
      <c r="M26" s="125"/>
      <c r="N26" s="123"/>
      <c r="O26" s="123"/>
      <c r="P26" s="123"/>
      <c r="Q26" s="123"/>
      <c r="R26" s="123"/>
      <c r="S26" s="123"/>
      <c r="T26" s="123"/>
      <c r="X26" s="117"/>
    </row>
    <row r="27" spans="2:24" s="116" customFormat="1" ht="13.5" customHeight="1" x14ac:dyDescent="0.25">
      <c r="B27" s="115"/>
      <c r="C27" s="123"/>
      <c r="D27" s="125"/>
      <c r="E27" s="125"/>
      <c r="F27" s="125"/>
      <c r="G27" s="125"/>
      <c r="H27" s="125"/>
      <c r="I27" s="125"/>
      <c r="J27" s="125"/>
      <c r="K27" s="125"/>
      <c r="L27" s="125"/>
      <c r="M27" s="125"/>
      <c r="N27" s="123"/>
      <c r="O27" s="123"/>
      <c r="P27" s="123"/>
      <c r="Q27" s="123"/>
      <c r="R27" s="123"/>
      <c r="S27" s="123"/>
      <c r="T27" s="123"/>
      <c r="X27" s="117"/>
    </row>
    <row r="28" spans="2:24" s="116" customFormat="1" ht="13.5" customHeight="1" x14ac:dyDescent="0.25">
      <c r="B28" s="115"/>
      <c r="C28" s="123"/>
      <c r="D28" s="125"/>
      <c r="E28" s="125"/>
      <c r="F28" s="125"/>
      <c r="G28" s="125"/>
      <c r="H28" s="125"/>
      <c r="I28" s="125"/>
      <c r="J28" s="125"/>
      <c r="K28" s="125"/>
      <c r="L28" s="125"/>
      <c r="M28" s="125"/>
      <c r="N28" s="123"/>
      <c r="O28" s="123"/>
      <c r="P28" s="123"/>
      <c r="Q28" s="123"/>
      <c r="R28" s="123"/>
      <c r="S28" s="123"/>
      <c r="T28" s="123"/>
      <c r="X28" s="117"/>
    </row>
    <row r="29" spans="2:24" s="116" customFormat="1" ht="13.5" customHeight="1" x14ac:dyDescent="0.25">
      <c r="B29" s="115"/>
      <c r="C29" s="123"/>
      <c r="D29" s="125"/>
      <c r="E29" s="125"/>
      <c r="F29" s="125"/>
      <c r="G29" s="125"/>
      <c r="H29" s="125"/>
      <c r="I29" s="125"/>
      <c r="J29" s="125"/>
      <c r="K29" s="125"/>
      <c r="L29" s="125"/>
      <c r="M29" s="125"/>
      <c r="N29" s="123"/>
      <c r="O29" s="123"/>
      <c r="P29" s="123"/>
      <c r="Q29" s="123"/>
      <c r="R29" s="123"/>
      <c r="S29" s="123"/>
      <c r="T29" s="123"/>
      <c r="X29" s="117"/>
    </row>
    <row r="30" spans="2:24" s="116" customFormat="1" ht="13.5" customHeight="1" x14ac:dyDescent="0.25">
      <c r="B30" s="115"/>
      <c r="C30" s="123"/>
      <c r="D30" s="125"/>
      <c r="E30" s="125"/>
      <c r="F30" s="125"/>
      <c r="G30" s="125"/>
      <c r="H30" s="125"/>
      <c r="I30" s="125"/>
      <c r="J30" s="125"/>
      <c r="K30" s="125"/>
      <c r="L30" s="125"/>
      <c r="M30" s="125"/>
      <c r="N30" s="123"/>
      <c r="O30" s="123"/>
      <c r="P30" s="123"/>
      <c r="Q30" s="123"/>
      <c r="R30" s="123"/>
      <c r="S30" s="123"/>
      <c r="T30" s="123"/>
      <c r="X30" s="117"/>
    </row>
    <row r="31" spans="2:24" s="116" customFormat="1" ht="13.5" customHeight="1" x14ac:dyDescent="0.25">
      <c r="B31" s="115"/>
      <c r="C31" s="123"/>
      <c r="D31" s="125"/>
      <c r="E31" s="125"/>
      <c r="F31" s="125"/>
      <c r="G31" s="125"/>
      <c r="H31" s="125"/>
      <c r="I31" s="125"/>
      <c r="J31" s="125"/>
      <c r="K31" s="125"/>
      <c r="L31" s="125"/>
      <c r="M31" s="125"/>
      <c r="N31" s="123"/>
      <c r="O31" s="123"/>
      <c r="P31" s="123"/>
      <c r="Q31" s="123"/>
      <c r="R31" s="123"/>
      <c r="S31" s="123"/>
      <c r="T31" s="123"/>
      <c r="X31" s="117"/>
    </row>
    <row r="32" spans="2:24" s="116" customFormat="1" ht="13.5" customHeight="1" x14ac:dyDescent="0.25">
      <c r="B32" s="115"/>
      <c r="C32" s="123"/>
      <c r="D32" s="125"/>
      <c r="E32" s="125"/>
      <c r="F32" s="125"/>
      <c r="G32" s="125"/>
      <c r="H32" s="125"/>
      <c r="I32" s="125"/>
      <c r="J32" s="125"/>
      <c r="K32" s="125"/>
      <c r="L32" s="125"/>
      <c r="M32" s="125"/>
      <c r="N32" s="123"/>
      <c r="O32" s="123"/>
      <c r="P32" s="123"/>
      <c r="Q32" s="123"/>
      <c r="R32" s="123"/>
      <c r="S32" s="123"/>
      <c r="T32" s="123"/>
      <c r="X32" s="117"/>
    </row>
    <row r="33" spans="2:24" s="116" customFormat="1" ht="13.5" customHeight="1" x14ac:dyDescent="0.25">
      <c r="B33" s="115"/>
      <c r="C33" s="123"/>
      <c r="D33" s="125"/>
      <c r="E33" s="125"/>
      <c r="F33" s="125"/>
      <c r="G33" s="125"/>
      <c r="H33" s="125"/>
      <c r="I33" s="125"/>
      <c r="J33" s="125"/>
      <c r="K33" s="125"/>
      <c r="L33" s="125"/>
      <c r="M33" s="125"/>
      <c r="N33" s="123"/>
      <c r="O33" s="123"/>
      <c r="P33" s="123"/>
      <c r="Q33" s="123"/>
      <c r="R33" s="123"/>
      <c r="S33" s="123"/>
      <c r="T33" s="123"/>
      <c r="X33" s="117"/>
    </row>
    <row r="34" spans="2:24" s="116" customFormat="1" ht="13.5" customHeight="1" x14ac:dyDescent="0.25">
      <c r="B34" s="115"/>
      <c r="C34" s="123"/>
      <c r="D34" s="302"/>
      <c r="E34" s="302"/>
      <c r="F34" s="302"/>
      <c r="G34" s="302"/>
      <c r="H34" s="302"/>
      <c r="I34" s="302"/>
      <c r="J34" s="302"/>
      <c r="K34" s="302"/>
      <c r="L34" s="123"/>
      <c r="M34" s="123"/>
      <c r="N34" s="123"/>
      <c r="O34" s="123"/>
      <c r="P34" s="123"/>
      <c r="Q34" s="123"/>
      <c r="R34" s="123"/>
      <c r="S34" s="123"/>
      <c r="T34" s="123"/>
      <c r="X34" s="117"/>
    </row>
    <row r="35" spans="2:24" s="116" customFormat="1" ht="13.5" customHeight="1" x14ac:dyDescent="0.25">
      <c r="B35" s="115"/>
      <c r="C35" s="123"/>
      <c r="D35" s="123"/>
      <c r="E35" s="123"/>
      <c r="F35" s="291"/>
      <c r="G35" s="291"/>
      <c r="H35" s="291"/>
      <c r="I35" s="291"/>
      <c r="J35" s="126"/>
      <c r="K35" s="126"/>
      <c r="L35" s="126"/>
      <c r="M35" s="123"/>
      <c r="N35" s="123"/>
      <c r="O35" s="123"/>
      <c r="P35" s="291"/>
      <c r="Q35" s="291"/>
      <c r="R35" s="291"/>
      <c r="S35" s="291"/>
      <c r="T35" s="291"/>
      <c r="X35" s="117"/>
    </row>
    <row r="36" spans="2:24" s="116" customFormat="1" ht="13.5" customHeight="1" x14ac:dyDescent="0.25">
      <c r="B36" s="115"/>
      <c r="C36" s="123"/>
      <c r="D36" s="123"/>
      <c r="E36" s="123"/>
      <c r="F36" s="291"/>
      <c r="G36" s="291"/>
      <c r="H36" s="291"/>
      <c r="I36" s="291"/>
      <c r="J36" s="126"/>
      <c r="K36" s="126"/>
      <c r="L36" s="126"/>
      <c r="M36" s="123"/>
      <c r="N36" s="123"/>
      <c r="O36" s="123"/>
      <c r="P36" s="291"/>
      <c r="Q36" s="291"/>
      <c r="R36" s="291"/>
      <c r="S36" s="291"/>
      <c r="T36" s="291"/>
      <c r="X36" s="117"/>
    </row>
    <row r="37" spans="2:24" s="116" customFormat="1" ht="13.5" customHeight="1" x14ac:dyDescent="0.25">
      <c r="B37" s="115"/>
      <c r="C37" s="123"/>
      <c r="D37" s="123"/>
      <c r="E37" s="123"/>
      <c r="F37" s="291"/>
      <c r="G37" s="291"/>
      <c r="H37" s="291"/>
      <c r="I37" s="291"/>
      <c r="J37" s="126"/>
      <c r="K37" s="126"/>
      <c r="L37" s="126"/>
      <c r="M37" s="123"/>
      <c r="N37" s="123"/>
      <c r="O37" s="123"/>
      <c r="P37" s="291"/>
      <c r="Q37" s="291"/>
      <c r="R37" s="291"/>
      <c r="S37" s="291"/>
      <c r="T37" s="291"/>
      <c r="X37" s="117"/>
    </row>
    <row r="38" spans="2:24" s="116" customFormat="1" ht="13.5" customHeight="1" x14ac:dyDescent="0.25">
      <c r="B38" s="115"/>
      <c r="C38" s="123"/>
      <c r="D38" s="123"/>
      <c r="E38" s="123"/>
      <c r="F38" s="291"/>
      <c r="G38" s="291"/>
      <c r="H38" s="291"/>
      <c r="I38" s="291"/>
      <c r="J38" s="126"/>
      <c r="K38" s="126"/>
      <c r="L38" s="126"/>
      <c r="M38" s="123"/>
      <c r="N38" s="123"/>
      <c r="O38" s="123"/>
      <c r="P38" s="291"/>
      <c r="Q38" s="291"/>
      <c r="R38" s="291"/>
      <c r="S38" s="291"/>
      <c r="T38" s="291"/>
      <c r="X38" s="117"/>
    </row>
    <row r="39" spans="2:24" s="116" customFormat="1" ht="13.5" customHeight="1" x14ac:dyDescent="0.25">
      <c r="B39" s="115"/>
      <c r="C39" s="123"/>
      <c r="D39" s="123"/>
      <c r="E39" s="123"/>
      <c r="F39" s="291"/>
      <c r="G39" s="291"/>
      <c r="H39" s="291"/>
      <c r="I39" s="291"/>
      <c r="J39" s="126"/>
      <c r="K39" s="126"/>
      <c r="L39" s="126"/>
      <c r="M39" s="123"/>
      <c r="N39" s="123"/>
      <c r="O39" s="123"/>
      <c r="P39" s="123"/>
      <c r="Q39" s="123"/>
      <c r="R39" s="123"/>
      <c r="S39" s="123"/>
      <c r="T39" s="123"/>
      <c r="X39" s="117"/>
    </row>
    <row r="40" spans="2:24" s="116" customFormat="1" ht="13.5" customHeight="1" thickBot="1" x14ac:dyDescent="0.3">
      <c r="B40" s="119"/>
      <c r="C40" s="120"/>
      <c r="D40" s="121"/>
      <c r="E40" s="121"/>
      <c r="F40" s="121"/>
      <c r="G40" s="121"/>
      <c r="H40" s="121"/>
      <c r="I40" s="121"/>
      <c r="J40" s="121"/>
      <c r="K40" s="121"/>
      <c r="L40" s="121"/>
      <c r="M40" s="121"/>
      <c r="N40" s="120"/>
      <c r="O40" s="120"/>
      <c r="P40" s="120"/>
      <c r="Q40" s="120"/>
      <c r="R40" s="120"/>
      <c r="S40" s="120"/>
      <c r="T40" s="120"/>
      <c r="U40" s="120"/>
      <c r="V40" s="120"/>
      <c r="W40" s="120"/>
      <c r="X40" s="122"/>
    </row>
    <row r="41" spans="2:24" ht="16.5" customHeight="1" x14ac:dyDescent="0.25">
      <c r="D41" s="14"/>
      <c r="F41" s="14"/>
      <c r="G41" s="14"/>
      <c r="H41" s="14"/>
      <c r="I41" s="14"/>
      <c r="J41" s="14"/>
      <c r="K41" s="14"/>
      <c r="L41" s="14"/>
      <c r="M41" s="14"/>
      <c r="N41" s="14"/>
      <c r="O41" s="14"/>
      <c r="P41" s="14"/>
      <c r="Q41" s="14"/>
      <c r="R41" s="14"/>
    </row>
    <row r="42" spans="2:24" ht="16.5" customHeight="1" x14ac:dyDescent="0.25">
      <c r="D42" s="14"/>
      <c r="F42" s="14"/>
      <c r="G42" s="14"/>
      <c r="H42" s="14"/>
      <c r="I42" s="14"/>
      <c r="J42" s="14"/>
      <c r="K42" s="14"/>
      <c r="L42" s="14"/>
      <c r="M42" s="14"/>
      <c r="N42" s="14"/>
      <c r="O42" s="14"/>
      <c r="P42" s="14"/>
      <c r="Q42" s="14"/>
      <c r="R42" s="14"/>
    </row>
    <row r="43" spans="2:24" ht="12.75" customHeight="1" x14ac:dyDescent="0.25">
      <c r="D43" s="14"/>
      <c r="F43" s="14"/>
      <c r="G43" s="14"/>
      <c r="H43" s="14"/>
      <c r="I43" s="14"/>
      <c r="J43" s="14"/>
      <c r="K43" s="14"/>
      <c r="L43" s="14"/>
      <c r="M43" s="14"/>
      <c r="N43" s="14"/>
      <c r="O43" s="14"/>
      <c r="P43" s="14"/>
      <c r="Q43" s="14"/>
      <c r="R43" s="14"/>
    </row>
    <row r="44" spans="2:24" ht="41.4" hidden="1" x14ac:dyDescent="0.25">
      <c r="B44" s="16" t="s">
        <v>123</v>
      </c>
      <c r="D44" s="14"/>
      <c r="F44" s="14"/>
      <c r="G44" s="14"/>
      <c r="H44" s="14"/>
      <c r="I44" s="14"/>
      <c r="J44" s="14"/>
      <c r="K44" s="14"/>
      <c r="L44" s="14"/>
      <c r="M44" s="14"/>
      <c r="N44" s="14"/>
      <c r="O44" s="14"/>
      <c r="P44" s="14"/>
      <c r="Q44" s="14"/>
      <c r="R44" s="14"/>
    </row>
    <row r="45" spans="2:24" hidden="1" x14ac:dyDescent="0.25">
      <c r="B45" s="16" t="s">
        <v>122</v>
      </c>
      <c r="D45" s="18"/>
      <c r="F45" s="14"/>
      <c r="G45" s="18"/>
      <c r="H45" s="18"/>
      <c r="I45" s="18"/>
      <c r="J45" s="18"/>
      <c r="K45" s="18"/>
      <c r="L45" s="18"/>
      <c r="M45" s="18"/>
      <c r="N45" s="18"/>
      <c r="O45" s="18"/>
      <c r="P45" s="18"/>
      <c r="Q45" s="18"/>
      <c r="R45" s="18"/>
    </row>
    <row r="46" spans="2:24" ht="55.2" hidden="1" x14ac:dyDescent="0.25">
      <c r="B46" s="16" t="s">
        <v>124</v>
      </c>
      <c r="D46" s="14"/>
      <c r="F46" s="14"/>
      <c r="G46" s="14"/>
      <c r="H46" s="14"/>
      <c r="I46" s="14"/>
      <c r="J46" s="14"/>
      <c r="K46" s="14"/>
      <c r="L46" s="14"/>
      <c r="M46" s="14"/>
      <c r="N46" s="14"/>
      <c r="O46" s="14"/>
      <c r="P46" s="14"/>
      <c r="Q46" s="14"/>
      <c r="R46" s="14"/>
    </row>
    <row r="47" spans="2:24" x14ac:dyDescent="0.25">
      <c r="D47" s="14"/>
      <c r="F47" s="14"/>
      <c r="G47" s="14"/>
      <c r="H47" s="14"/>
      <c r="I47" s="14"/>
      <c r="J47" s="14"/>
      <c r="K47" s="14"/>
      <c r="L47" s="14"/>
      <c r="M47" s="14"/>
      <c r="N47" s="14"/>
      <c r="O47" s="14"/>
      <c r="P47" s="14"/>
      <c r="Q47" s="14"/>
      <c r="R47" s="14"/>
    </row>
    <row r="48" spans="2:24" x14ac:dyDescent="0.25">
      <c r="D48" s="14"/>
      <c r="F48" s="14"/>
      <c r="G48" s="14"/>
      <c r="H48" s="14"/>
      <c r="I48" s="14"/>
      <c r="J48" s="14"/>
      <c r="K48" s="14"/>
      <c r="L48" s="14"/>
      <c r="M48" s="14"/>
      <c r="N48" s="14"/>
      <c r="O48" s="14"/>
      <c r="P48" s="14"/>
      <c r="Q48" s="14"/>
      <c r="R48" s="14"/>
    </row>
    <row r="49" spans="4:18" x14ac:dyDescent="0.25">
      <c r="D49" s="14"/>
      <c r="F49" s="14"/>
      <c r="G49" s="14"/>
      <c r="H49" s="14"/>
      <c r="I49" s="14"/>
      <c r="J49" s="14"/>
      <c r="K49" s="14"/>
      <c r="L49" s="14"/>
      <c r="M49" s="14"/>
      <c r="N49" s="14"/>
      <c r="O49" s="14"/>
      <c r="P49" s="14"/>
      <c r="Q49" s="14"/>
      <c r="R49" s="14"/>
    </row>
    <row r="50" spans="4:18" ht="12.75" customHeight="1" x14ac:dyDescent="0.25">
      <c r="D50" s="14"/>
    </row>
    <row r="51" spans="4:18" x14ac:dyDescent="0.25">
      <c r="D51" s="14"/>
    </row>
  </sheetData>
  <mergeCells count="40">
    <mergeCell ref="L22:M22"/>
    <mergeCell ref="S36:T36"/>
    <mergeCell ref="S37:T37"/>
    <mergeCell ref="H37:I37"/>
    <mergeCell ref="L23:M23"/>
    <mergeCell ref="L24:M24"/>
    <mergeCell ref="D34:K34"/>
    <mergeCell ref="F36:G36"/>
    <mergeCell ref="P38:R38"/>
    <mergeCell ref="C2:V4"/>
    <mergeCell ref="J25:K25"/>
    <mergeCell ref="L25:M25"/>
    <mergeCell ref="E20:E25"/>
    <mergeCell ref="S35:T35"/>
    <mergeCell ref="F35:G35"/>
    <mergeCell ref="P35:R35"/>
    <mergeCell ref="B9:R9"/>
    <mergeCell ref="B6:X6"/>
    <mergeCell ref="F19:G19"/>
    <mergeCell ref="J19:M19"/>
    <mergeCell ref="J21:K21"/>
    <mergeCell ref="J22:K22"/>
    <mergeCell ref="W2:X4"/>
    <mergeCell ref="L21:M21"/>
    <mergeCell ref="B2:B4"/>
    <mergeCell ref="B7:X8"/>
    <mergeCell ref="F39:G39"/>
    <mergeCell ref="H39:I39"/>
    <mergeCell ref="H36:I36"/>
    <mergeCell ref="H35:I35"/>
    <mergeCell ref="F37:G37"/>
    <mergeCell ref="F38:G38"/>
    <mergeCell ref="P37:R37"/>
    <mergeCell ref="H38:I38"/>
    <mergeCell ref="P36:R36"/>
    <mergeCell ref="L20:M20"/>
    <mergeCell ref="J20:K20"/>
    <mergeCell ref="J23:K23"/>
    <mergeCell ref="J24:K24"/>
    <mergeCell ref="S38:T38"/>
  </mergeCells>
  <phoneticPr fontId="1" type="noConversion"/>
  <conditionalFormatting sqref="R11:R17">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17">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17" xr:uid="{00000000-0002-0000-0400-000000000000}">
      <formula1>OPCIONES</formula1>
    </dataValidation>
  </dataValidations>
  <printOptions horizontalCentered="1"/>
  <pageMargins left="0.23622047244094491" right="0.23622047244094491" top="0.74803149606299213" bottom="0.74803149606299213" header="0.31496062992125984" footer="0.31496062992125984"/>
  <pageSetup paperSize="3" scale="43" fitToHeight="3" orientation="landscape" verticalDpi="4294967295" r:id="rId1"/>
  <headerFooter alignWithMargins="0"/>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Laura Vanegas</cp:lastModifiedBy>
  <cp:lastPrinted>2026-05-13T16:15:41Z</cp:lastPrinted>
  <dcterms:created xsi:type="dcterms:W3CDTF">2007-06-14T01:55:06Z</dcterms:created>
  <dcterms:modified xsi:type="dcterms:W3CDTF">2026-06-16T13:17:14Z</dcterms:modified>
</cp:coreProperties>
</file>