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dro Medina\OneDrive - minjusticia.gov.co\MINJUSTICIA\DOC. MIN.JUSTICIA\2026\OPERADOR\21052026\FORMATOS\"/>
    </mc:Choice>
  </mc:AlternateContent>
  <bookViews>
    <workbookView xWindow="0" yWindow="0" windowWidth="19200" windowHeight="6640"/>
  </bookViews>
  <sheets>
    <sheet name="SLJ" sheetId="2" r:id="rId1"/>
  </sheets>
  <definedNames>
    <definedName name="_xlnm._FilterDatabase" localSheetId="0" hidden="1">SLJ!$B$10:$I$18</definedName>
    <definedName name="_xlnm.Print_Area" localSheetId="0">SLJ!$B$2:$N$20</definedName>
    <definedName name="_xlnm.Print_Titles" localSheetId="0">SLJ!$10:$10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2" l="1"/>
  <c r="L13" i="2"/>
  <c r="M13" i="2" s="1"/>
  <c r="L14" i="2"/>
  <c r="L15" i="2"/>
  <c r="M15" i="2" s="1"/>
  <c r="M12" i="2"/>
  <c r="M14" i="2"/>
  <c r="L17" i="2"/>
  <c r="M17" i="2" s="1"/>
  <c r="L16" i="2"/>
  <c r="I16" i="2"/>
  <c r="G16" i="2"/>
  <c r="G11" i="2"/>
  <c r="I11" i="2"/>
  <c r="L11" i="2"/>
  <c r="M11" i="2" s="1"/>
  <c r="M16" i="2" l="1"/>
  <c r="G12" i="2"/>
  <c r="G13" i="2"/>
  <c r="G14" i="2"/>
  <c r="G15" i="2"/>
  <c r="L18" i="2" l="1"/>
  <c r="N18" i="2" s="1"/>
  <c r="G18" i="2"/>
  <c r="I15" i="2"/>
  <c r="I14" i="2"/>
  <c r="I13" i="2"/>
  <c r="I12" i="2"/>
  <c r="N12" i="2" s="1"/>
  <c r="N13" i="2" l="1"/>
  <c r="N14" i="2"/>
  <c r="N15" i="2"/>
  <c r="I18" i="2"/>
  <c r="M18" i="2" l="1"/>
  <c r="L19" i="2" s="1"/>
  <c r="I19" i="2" l="1"/>
</calcChain>
</file>

<file path=xl/sharedStrings.xml><?xml version="1.0" encoding="utf-8"?>
<sst xmlns="http://schemas.openxmlformats.org/spreadsheetml/2006/main" count="44" uniqueCount="42">
  <si>
    <t xml:space="preserve">EMPRESA: </t>
  </si>
  <si>
    <t>NIT: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</si>
  <si>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</si>
  <si>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</si>
  <si>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</si>
  <si>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</si>
  <si>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</si>
  <si>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</si>
  <si>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</si>
  <si>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Item</t>
  </si>
  <si>
    <t>Concepto</t>
  </si>
  <si>
    <t>pago</t>
  </si>
  <si>
    <t>cantidad</t>
  </si>
  <si>
    <t>Asistencia Técnica Departamental</t>
  </si>
  <si>
    <t>1 2 3</t>
  </si>
  <si>
    <t>Asistencia Técnica Municipal</t>
  </si>
  <si>
    <r>
      <rPr>
        <b/>
        <sz val="10"/>
        <rFont val="Arial Narrow"/>
        <family val="2"/>
      </rPr>
      <t>Procesos de capacitación y/o cualificación a los SLJ</t>
    </r>
    <r>
      <rPr>
        <sz val="10"/>
        <rFont val="Arial Narrow"/>
        <family val="2"/>
      </rPr>
      <t>: Se debe proyectar 5 talleres por departamento en los cuales se prioricen contenidos que fortalezcan a los territorios en aspectos como: MASC, justicia local, articulación interinstitucional, enfoques diferenciales y étnico, entre otros</t>
    </r>
  </si>
  <si>
    <t xml:space="preserve"> 2 3</t>
  </si>
  <si>
    <t>Jornadas móviles de acceso a la justicia</t>
  </si>
  <si>
    <t>Encuentros regionales de SLJ</t>
  </si>
  <si>
    <t>Gestión del Conocimiento</t>
  </si>
  <si>
    <t>Aunar esfuerzos, técnicos, administrativos y financieros entre las partes para contribuir en la asistencia técnica, formación, apoyo metodológico, administrativo y logístico orientados a la implementación, fortalecimiento y sostenibilidad de los Sistemas Locales de Justicia (SLJ) en territorios priorizados.</t>
  </si>
  <si>
    <t xml:space="preserve">• Por favor diligenciar solo las celdas en AZUL. 
• Revisar todos los requerimientos que se exponen en el documentos "Ficha Técnica, ANÁLISIS DEL SECTOR, Estudios Pevios " y formular su oferta economica en concordancia con estos, garantizando que los bienes y/o servcicios ofrecidos cumplan en su  totalidad con las especificaciones técnicas descritas.
• El precio de la oferta economica debe ser expresado en PESOS COLOMBIANOS.
• Los valores unitarios deberán aproximarse por exceso o por defecto al entero más cercano así: (i) Si es igual o superior a 50 centavos, se aproxima al entero siguiente; (ii)  si es inferior a 50 centavos se baja al entero anterior. 
• No modificar, agregar o quitar ningún ítem o sub-ítem.       </t>
  </si>
  <si>
    <t>FORMATO DE OFERTA ECONÓMICA</t>
  </si>
  <si>
    <t>INSTRUCCIONES PARA EL DILIGENCIAMIENTO DEL FORMATO DE ODERTA ECONÓMICA</t>
  </si>
  <si>
    <r>
      <t>PRECIO</t>
    </r>
    <r>
      <rPr>
        <b/>
        <sz val="10"/>
        <color rgb="FFFF0000"/>
        <rFont val="Arial Narrow"/>
        <family val="2"/>
      </rPr>
      <t xml:space="preserve"> TECHO </t>
    </r>
    <r>
      <rPr>
        <b/>
        <sz val="10"/>
        <color rgb="FF000000"/>
        <rFont val="Arial Narrow"/>
        <family val="2"/>
      </rPr>
      <t>UNITARIO INCLUIDOS IMPUESTOS DE LEY</t>
    </r>
  </si>
  <si>
    <r>
      <t>PRECIO</t>
    </r>
    <r>
      <rPr>
        <b/>
        <sz val="10"/>
        <color rgb="FFFF0000"/>
        <rFont val="Arial Narrow"/>
        <family val="2"/>
      </rPr>
      <t xml:space="preserve"> TECHO </t>
    </r>
    <r>
      <rPr>
        <b/>
        <sz val="10"/>
        <color rgb="FF000000"/>
        <rFont val="Arial Narrow"/>
        <family val="2"/>
      </rPr>
      <t>TOTAL INCLUIDOS IMPUESTOS DE LEY</t>
    </r>
  </si>
  <si>
    <r>
      <t>PRECIO</t>
    </r>
    <r>
      <rPr>
        <b/>
        <sz val="10"/>
        <color rgb="FFFF0000"/>
        <rFont val="Arial Narrow"/>
        <family val="2"/>
      </rPr>
      <t xml:space="preserve"> OFERTADO </t>
    </r>
    <r>
      <rPr>
        <b/>
        <sz val="10"/>
        <color rgb="FF000000"/>
        <rFont val="Arial Narrow"/>
        <family val="2"/>
      </rPr>
      <t>UNITARIO INCLUIDO IMPUESTOS DE LEY</t>
    </r>
  </si>
  <si>
    <r>
      <t>PRECIO</t>
    </r>
    <r>
      <rPr>
        <b/>
        <sz val="10"/>
        <color rgb="FFFF0000"/>
        <rFont val="Arial Narrow"/>
        <family val="2"/>
      </rPr>
      <t xml:space="preserve"> OFERTADO </t>
    </r>
    <r>
      <rPr>
        <b/>
        <sz val="10"/>
        <color rgb="FF000000"/>
        <rFont val="Arial Narrow"/>
        <family val="2"/>
      </rPr>
      <t>TOTAL  INCLUIDO IMPUESTOS DE LEY</t>
    </r>
  </si>
  <si>
    <r>
      <t xml:space="preserve">VALOR UNITARIO </t>
    </r>
    <r>
      <rPr>
        <b/>
        <sz val="10"/>
        <color rgb="FFFF0000"/>
        <rFont val="Arial Narrow"/>
        <family val="2"/>
      </rPr>
      <t>OFERTADO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theme="4"/>
        <rFont val="Arial Narrow"/>
        <family val="2"/>
      </rPr>
      <t>CONTRAPARTIDA</t>
    </r>
    <r>
      <rPr>
        <b/>
        <sz val="10"/>
        <color rgb="FF000000"/>
        <rFont val="Arial Narrow"/>
        <family val="2"/>
      </rPr>
      <t xml:space="preserve"> INCLUIDO IMPUESTOS DE LEY</t>
    </r>
  </si>
  <si>
    <r>
      <t xml:space="preserve">VALOR TOTAL </t>
    </r>
    <r>
      <rPr>
        <b/>
        <sz val="10"/>
        <color rgb="FFFF0000"/>
        <rFont val="Arial Narrow"/>
        <family val="2"/>
      </rPr>
      <t>OFERTADO</t>
    </r>
    <r>
      <rPr>
        <b/>
        <sz val="10"/>
        <color rgb="FF000000"/>
        <rFont val="Arial Narrow"/>
        <family val="2"/>
      </rPr>
      <t xml:space="preserve"> </t>
    </r>
    <r>
      <rPr>
        <b/>
        <sz val="10"/>
        <color theme="4"/>
        <rFont val="Arial Narrow"/>
        <family val="2"/>
      </rPr>
      <t>CONTRAPARTIDA</t>
    </r>
    <r>
      <rPr>
        <b/>
        <sz val="10"/>
        <color rgb="FF000000"/>
        <rFont val="Arial Narrow"/>
        <family val="2"/>
      </rPr>
      <t xml:space="preserve"> INCLUIDO IMPUESTOS DE LEY</t>
    </r>
  </si>
  <si>
    <t>VALOR TOTAL</t>
  </si>
  <si>
    <t>VALOR DE LA CONTRAPARTIDA MÍNIMO ---&gt;</t>
  </si>
  <si>
    <t xml:space="preserve">Observación. Si ingresa algún valor mayor al precio techo se activará un mensaje para revisión por parte del oferente. </t>
  </si>
  <si>
    <t xml:space="preserve">República de Colombia
Ministerio de Justicia y del Derecho
Dirección de Métodos Alternativos de Solución de Conflictos. </t>
  </si>
  <si>
    <t xml:space="preserve"> % Aporte MJD ↑</t>
  </si>
  <si>
    <t xml:space="preserve"> % Aporte contrapartida ↑</t>
  </si>
  <si>
    <t xml:space="preserve"> VALOR TOTAL ---&gt;</t>
  </si>
  <si>
    <t>No se incluye dentro de la contrapartida</t>
  </si>
  <si>
    <t>Registrar el valor total, si la contrapartida es diferente a las previstas en los item 2, 3, 4 y 5.</t>
  </si>
  <si>
    <t>Valor de la contrapartida si ésta es diferente a mayores actividades a realizar previstas en los item 2, 3, 4 y 5. (Bienes y servicios adicionales)</t>
  </si>
  <si>
    <t>Cantidades adicionales contrapartida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</si>
</sst>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164" formatCode="&quot;$&quot;#,##0.00_);[Red]\(&quot;$&quot;#,##0.00\)"/>
    <numFmt numFmtId="165" formatCode="_-* #,##0\ &quot;€&quot;_-;\-* #,##0\ &quot;€&quot;_-;_-* &quot;-&quot;\ &quot;€&quot;_-;_-@_-"/>
    <numFmt numFmtId="166" formatCode="_-[$$-240A]\ * #,##0.00_-;\-[$$-240A]\ * #,##0.00_-;_-[$$-240A]\ * &quot;-&quot;??_-;_-@_-"/>
    <numFmt numFmtId="167" formatCode="_-[$$-240A]\ * #,##0_-;\-[$$-240A]\ * #,##0_-;_-[$$-240A]\ * &quot;-&quot;??_-;_-@_-"/>
    <numFmt numFmtId="168" formatCode="&quot;$&quot;#,##0.0_);[Red]\(&quot;$&quot;#,##0.0\)"/>
    <numFmt numFmtId="169" formatCode="&quot;$&quot;\ #,##0.0;[Red]&quot;$&quot;\ 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b/>
      <sz val="10"/>
      <color rgb="FFFF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theme="4"/>
      <name val="Arial Narrow"/>
      <family val="2"/>
    </font>
    <font>
      <b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9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6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166" fontId="12" fillId="0" borderId="0" xfId="2" applyNumberFormat="1" applyFont="1" applyAlignment="1">
      <alignment vertical="center"/>
    </xf>
    <xf numFmtId="167" fontId="12" fillId="0" borderId="0" xfId="1" applyNumberFormat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166" fontId="11" fillId="0" borderId="1" xfId="2" applyNumberFormat="1" applyFont="1" applyBorder="1" applyAlignment="1">
      <alignment horizontal="left" vertical="center" wrapText="1"/>
    </xf>
    <xf numFmtId="167" fontId="12" fillId="3" borderId="1" xfId="1" applyNumberFormat="1" applyFont="1" applyFill="1" applyBorder="1" applyAlignment="1" applyProtection="1">
      <alignment vertical="center" wrapText="1"/>
      <protection locked="0"/>
    </xf>
    <xf numFmtId="167" fontId="6" fillId="3" borderId="1" xfId="1" applyNumberFormat="1" applyFont="1" applyFill="1" applyBorder="1" applyAlignment="1" applyProtection="1">
      <alignment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justify" vertical="center" wrapText="1"/>
    </xf>
    <xf numFmtId="168" fontId="12" fillId="3" borderId="1" xfId="5" applyNumberFormat="1" applyFont="1" applyFill="1" applyBorder="1" applyAlignment="1" applyProtection="1">
      <alignment vertical="center"/>
      <protection locked="0"/>
    </xf>
    <xf numFmtId="168" fontId="12" fillId="0" borderId="1" xfId="5" applyNumberFormat="1" applyFont="1" applyFill="1" applyBorder="1" applyAlignment="1" applyProtection="1">
      <alignment vertical="center"/>
    </xf>
    <xf numFmtId="0" fontId="11" fillId="0" borderId="1" xfId="1" applyFont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center" vertical="center" wrapText="1"/>
    </xf>
    <xf numFmtId="168" fontId="8" fillId="0" borderId="1" xfId="5" applyNumberFormat="1" applyFont="1" applyFill="1" applyBorder="1" applyAlignment="1" applyProtection="1">
      <alignment vertical="center"/>
    </xf>
    <xf numFmtId="0" fontId="9" fillId="0" borderId="1" xfId="0" applyFont="1" applyBorder="1" applyAlignment="1">
      <alignment horizontal="center" vertical="center" wrapText="1"/>
    </xf>
    <xf numFmtId="168" fontId="12" fillId="4" borderId="1" xfId="5" applyNumberFormat="1" applyFont="1" applyFill="1" applyBorder="1" applyAlignment="1" applyProtection="1">
      <alignment vertical="center"/>
      <protection locked="0"/>
    </xf>
    <xf numFmtId="168" fontId="12" fillId="3" borderId="1" xfId="5" applyNumberFormat="1" applyFont="1" applyFill="1" applyBorder="1" applyAlignment="1" applyProtection="1">
      <alignment vertical="center"/>
    </xf>
    <xf numFmtId="0" fontId="8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6" fillId="0" borderId="2" xfId="1" applyFont="1" applyBorder="1" applyAlignment="1">
      <alignment vertical="center"/>
    </xf>
    <xf numFmtId="0" fontId="6" fillId="0" borderId="2" xfId="1" applyFont="1" applyBorder="1" applyAlignment="1">
      <alignment horizontal="left" vertical="center"/>
    </xf>
    <xf numFmtId="166" fontId="11" fillId="0" borderId="2" xfId="2" applyNumberFormat="1" applyFont="1" applyBorder="1" applyAlignment="1">
      <alignment horizontal="left" vertical="center" wrapText="1"/>
    </xf>
    <xf numFmtId="167" fontId="6" fillId="3" borderId="2" xfId="1" applyNumberFormat="1" applyFont="1" applyFill="1" applyBorder="1" applyAlignment="1" applyProtection="1">
      <alignment vertical="center" wrapText="1"/>
      <protection locked="0"/>
    </xf>
    <xf numFmtId="10" fontId="14" fillId="0" borderId="1" xfId="2" applyNumberFormat="1" applyFont="1" applyBorder="1" applyAlignment="1">
      <alignment vertical="center"/>
    </xf>
    <xf numFmtId="10" fontId="14" fillId="0" borderId="1" xfId="8" applyNumberFormat="1" applyFont="1" applyBorder="1" applyAlignment="1">
      <alignment vertical="center"/>
    </xf>
    <xf numFmtId="169" fontId="12" fillId="0" borderId="1" xfId="1" applyNumberFormat="1" applyFont="1" applyBorder="1" applyAlignment="1">
      <alignment horizontal="right" vertical="center"/>
    </xf>
    <xf numFmtId="164" fontId="12" fillId="4" borderId="1" xfId="2" applyNumberFormat="1" applyFont="1" applyFill="1" applyBorder="1" applyAlignment="1" applyProtection="1">
      <alignment horizontal="right" vertical="center"/>
      <protection locked="0"/>
    </xf>
    <xf numFmtId="164" fontId="8" fillId="0" borderId="1" xfId="1" applyNumberFormat="1" applyFont="1" applyBorder="1" applyAlignment="1">
      <alignment horizontal="right" vertical="center" wrapText="1"/>
    </xf>
    <xf numFmtId="166" fontId="10" fillId="0" borderId="1" xfId="2" applyNumberFormat="1" applyFont="1" applyBorder="1" applyAlignment="1">
      <alignment horizontal="center" vertical="center"/>
    </xf>
    <xf numFmtId="166" fontId="10" fillId="0" borderId="1" xfId="2" applyNumberFormat="1" applyFont="1" applyBorder="1" applyAlignment="1">
      <alignment horizontal="center" vertical="center" wrapText="1"/>
    </xf>
    <xf numFmtId="168" fontId="8" fillId="4" borderId="1" xfId="5" applyNumberFormat="1" applyFont="1" applyFill="1" applyBorder="1" applyAlignment="1" applyProtection="1">
      <alignment vertical="center"/>
      <protection locked="0"/>
    </xf>
    <xf numFmtId="168" fontId="8" fillId="0" borderId="3" xfId="5" applyNumberFormat="1" applyFont="1" applyFill="1" applyBorder="1" applyAlignment="1" applyProtection="1">
      <alignment horizontal="right" vertical="center"/>
    </xf>
    <xf numFmtId="0" fontId="10" fillId="0" borderId="2" xfId="0" applyFont="1" applyBorder="1" applyAlignment="1">
      <alignment horizontal="justify" vertical="center"/>
    </xf>
    <xf numFmtId="10" fontId="14" fillId="0" borderId="0" xfId="8" applyNumberFormat="1" applyFont="1" applyBorder="1" applyAlignment="1">
      <alignment vertical="center"/>
    </xf>
    <xf numFmtId="166" fontId="10" fillId="0" borderId="0" xfId="2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9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right" vertical="center" wrapText="1"/>
    </xf>
    <xf numFmtId="0" fontId="6" fillId="0" borderId="1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right" vertical="center" wrapText="1"/>
    </xf>
    <xf numFmtId="0" fontId="11" fillId="0" borderId="4" xfId="1" applyFont="1" applyBorder="1" applyAlignment="1">
      <alignment horizontal="right" vertical="center" wrapText="1"/>
    </xf>
    <xf numFmtId="0" fontId="11" fillId="0" borderId="5" xfId="1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</cellXfs>
  <cellStyles count="9">
    <cellStyle name="Moneda [0] 2" xfId="7"/>
    <cellStyle name="Moneda 2" xfId="5"/>
    <cellStyle name="Normal" xfId="0" builtinId="0"/>
    <cellStyle name="Normal 2" xfId="1"/>
    <cellStyle name="Normal 2 2" xfId="3"/>
    <cellStyle name="Normal 4" xfId="6"/>
    <cellStyle name="Porcentaje" xfId="8" builtinId="5"/>
    <cellStyle name="Porcentaje 2" xfId="2"/>
    <cellStyle name="Porcentaje 2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140690</xdr:colOff>
      <xdr:row>1</xdr:row>
      <xdr:rowOff>47788</xdr:rowOff>
    </xdr:from>
    <xdr:to>
      <xdr:col>2</xdr:col>
      <xdr:colOff>397682</xdr:colOff>
      <xdr:row>1</xdr:row>
      <xdr:rowOff>784472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986855-F853-4139-53A5-7277CCC86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0050" y="213922"/>
          <a:ext cx="668472" cy="732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"/>
  <sheetViews>
    <sheetView showGridLines="0" tabSelected="1" view="pageBreakPreview" topLeftCell="D3" zoomScaleNormal="100" zoomScaleSheetLayoutView="100" workbookViewId="0">
      <selection activeCell="N16" sqref="N16"/>
    </sheetView>
  </sheetViews>
  <sheetFormatPr baseColWidth="10" defaultColWidth="12.453125" defaultRowHeight="13" x14ac:dyDescent="0.35"/>
  <cols>
    <col min="1" max="1" width="2.90625" style="3" customWidth="1"/>
    <col min="2" max="2" width="6.1796875" style="3" customWidth="1"/>
    <col min="3" max="3" width="50.6328125" style="3" customWidth="1"/>
    <col min="4" max="5" width="8.36328125" style="3" customWidth="1"/>
    <col min="6" max="6" width="14.81640625" style="3" customWidth="1"/>
    <col min="7" max="7" width="14.6328125" style="3" customWidth="1"/>
    <col min="8" max="8" width="16.08984375" style="4" customWidth="1"/>
    <col min="9" max="9" width="14.6328125" style="5" customWidth="1"/>
    <col min="10" max="10" width="12" style="5" customWidth="1"/>
    <col min="11" max="11" width="16.08984375" style="3" customWidth="1"/>
    <col min="12" max="13" width="14.6328125" style="3" customWidth="1"/>
    <col min="14" max="14" width="35.08984375" style="3" customWidth="1"/>
    <col min="15" max="16384" width="12.453125" style="3"/>
  </cols>
  <sheetData>
    <row r="2" spans="1:14" s="1" customFormat="1" ht="62.4" customHeight="1" x14ac:dyDescent="0.35">
      <c r="B2" s="41" t="s">
        <v>34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s="1" customFormat="1" x14ac:dyDescent="0.35">
      <c r="B3" s="42" t="s">
        <v>23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s="1" customFormat="1" ht="36.65" customHeight="1" x14ac:dyDescent="0.35">
      <c r="B4" s="41" t="s">
        <v>21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s="1" customFormat="1" ht="21" customHeight="1" x14ac:dyDescent="0.35">
      <c r="B5" s="6" t="s">
        <v>0</v>
      </c>
      <c r="C5" s="43"/>
      <c r="D5" s="43"/>
      <c r="E5" s="43"/>
      <c r="F5" s="43"/>
      <c r="G5" s="43"/>
      <c r="H5" s="7" t="s">
        <v>1</v>
      </c>
      <c r="I5" s="43"/>
      <c r="J5" s="43"/>
      <c r="K5" s="43"/>
      <c r="L5" s="43"/>
      <c r="M5" s="8" t="s">
        <v>2</v>
      </c>
      <c r="N5" s="9"/>
    </row>
    <row r="6" spans="1:14" s="1" customFormat="1" ht="21" customHeight="1" x14ac:dyDescent="0.35">
      <c r="B6" s="6" t="s">
        <v>3</v>
      </c>
      <c r="C6" s="43"/>
      <c r="D6" s="43"/>
      <c r="E6" s="43"/>
      <c r="F6" s="43"/>
      <c r="G6" s="43"/>
      <c r="H6" s="7" t="s">
        <v>4</v>
      </c>
      <c r="I6" s="43"/>
      <c r="J6" s="43"/>
      <c r="K6" s="43"/>
      <c r="L6" s="43"/>
      <c r="M6" s="8" t="s">
        <v>5</v>
      </c>
      <c r="N6" s="10"/>
    </row>
    <row r="7" spans="1:14" s="1" customFormat="1" ht="21" customHeight="1" x14ac:dyDescent="0.35">
      <c r="B7" s="25" t="s">
        <v>6</v>
      </c>
      <c r="C7" s="43"/>
      <c r="D7" s="43"/>
      <c r="E7" s="43"/>
      <c r="F7" s="43"/>
      <c r="G7" s="43"/>
      <c r="H7" s="26" t="s">
        <v>7</v>
      </c>
      <c r="I7" s="43"/>
      <c r="J7" s="43"/>
      <c r="K7" s="43"/>
      <c r="L7" s="43"/>
      <c r="M7" s="27" t="s">
        <v>8</v>
      </c>
      <c r="N7" s="28"/>
    </row>
    <row r="8" spans="1:14" s="1" customFormat="1" ht="28.5" customHeight="1" x14ac:dyDescent="0.35">
      <c r="B8" s="42" t="s">
        <v>24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4" s="1" customFormat="1" ht="77.400000000000006" customHeight="1" x14ac:dyDescent="0.35">
      <c r="B9" s="45" t="s">
        <v>22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</row>
    <row r="10" spans="1:14" s="1" customFormat="1" ht="82.25" customHeight="1" x14ac:dyDescent="0.35">
      <c r="A10" s="2"/>
      <c r="B10" s="11" t="s">
        <v>9</v>
      </c>
      <c r="C10" s="12" t="s">
        <v>10</v>
      </c>
      <c r="D10" s="11" t="s">
        <v>11</v>
      </c>
      <c r="E10" s="11" t="s">
        <v>12</v>
      </c>
      <c r="F10" s="20" t="s">
        <v>25</v>
      </c>
      <c r="G10" s="20" t="s">
        <v>26</v>
      </c>
      <c r="H10" s="20" t="s">
        <v>27</v>
      </c>
      <c r="I10" s="20" t="s">
        <v>28</v>
      </c>
      <c r="J10" s="20" t="s">
        <v>41</v>
      </c>
      <c r="K10" s="20" t="s">
        <v>29</v>
      </c>
      <c r="L10" s="20" t="s">
        <v>30</v>
      </c>
      <c r="M10" s="20" t="s">
        <v>31</v>
      </c>
      <c r="N10" s="23" t="s">
        <v>33</v>
      </c>
    </row>
    <row r="11" spans="1:14" s="2" customFormat="1" ht="31.25" customHeight="1" x14ac:dyDescent="0.35">
      <c r="B11" s="11">
        <v>1</v>
      </c>
      <c r="C11" s="14" t="s">
        <v>13</v>
      </c>
      <c r="D11" s="13" t="s">
        <v>14</v>
      </c>
      <c r="E11" s="11">
        <v>14</v>
      </c>
      <c r="F11" s="21">
        <v>31502762</v>
      </c>
      <c r="G11" s="32">
        <f>+ROUND(E11*F11,0)</f>
        <v>441038668</v>
      </c>
      <c r="H11" s="22"/>
      <c r="I11" s="16">
        <f>+ROUND(E11*H11,0)</f>
        <v>0</v>
      </c>
      <c r="J11" s="39"/>
      <c r="K11" s="16">
        <v>0</v>
      </c>
      <c r="L11" s="16">
        <f>+ROUND(E11*K11,0)</f>
        <v>0</v>
      </c>
      <c r="M11" s="31">
        <f>+L11+I11</f>
        <v>0</v>
      </c>
      <c r="N11" s="24" t="s">
        <v>38</v>
      </c>
    </row>
    <row r="12" spans="1:14" s="2" customFormat="1" ht="31.25" customHeight="1" x14ac:dyDescent="0.35">
      <c r="B12" s="11">
        <v>2</v>
      </c>
      <c r="C12" s="14" t="s">
        <v>15</v>
      </c>
      <c r="D12" s="13" t="s">
        <v>14</v>
      </c>
      <c r="E12" s="11">
        <v>140</v>
      </c>
      <c r="F12" s="36">
        <v>3870315</v>
      </c>
      <c r="G12" s="32">
        <f>+ROUND(E12*F12,0)</f>
        <v>541844100</v>
      </c>
      <c r="H12" s="22"/>
      <c r="I12" s="16">
        <f t="shared" ref="I12:I15" si="0">+E12*H12</f>
        <v>0</v>
      </c>
      <c r="J12" s="22"/>
      <c r="K12" s="15"/>
      <c r="L12" s="16">
        <f t="shared" ref="L12:L15" si="1">+ROUND(J12*K12,0)</f>
        <v>0</v>
      </c>
      <c r="M12" s="31">
        <f t="shared" ref="M12:M15" si="2">+L12+I12</f>
        <v>0</v>
      </c>
      <c r="N12" s="24" t="str">
        <f t="shared" ref="N12:N15" si="3">+IF(I12&gt;G12,"El precio ofertado no puede ser mayor al precio techo establecido","")</f>
        <v/>
      </c>
    </row>
    <row r="13" spans="1:14" s="2" customFormat="1" ht="56.4" customHeight="1" x14ac:dyDescent="0.35">
      <c r="B13" s="11">
        <v>3</v>
      </c>
      <c r="C13" s="14" t="s">
        <v>16</v>
      </c>
      <c r="D13" s="13" t="s">
        <v>17</v>
      </c>
      <c r="E13" s="11">
        <v>70</v>
      </c>
      <c r="F13" s="36">
        <v>3707728</v>
      </c>
      <c r="G13" s="32">
        <f t="shared" ref="G13:G15" si="4">+ROUND(E13*F13,0)</f>
        <v>259540960</v>
      </c>
      <c r="H13" s="22"/>
      <c r="I13" s="16">
        <f t="shared" si="0"/>
        <v>0</v>
      </c>
      <c r="J13" s="22"/>
      <c r="K13" s="15"/>
      <c r="L13" s="16">
        <f t="shared" si="1"/>
        <v>0</v>
      </c>
      <c r="M13" s="31">
        <f t="shared" si="2"/>
        <v>0</v>
      </c>
      <c r="N13" s="24" t="str">
        <f t="shared" si="3"/>
        <v/>
      </c>
    </row>
    <row r="14" spans="1:14" s="2" customFormat="1" ht="31.25" customHeight="1" x14ac:dyDescent="0.35">
      <c r="B14" s="11">
        <v>4</v>
      </c>
      <c r="C14" s="14" t="s">
        <v>18</v>
      </c>
      <c r="D14" s="13">
        <v>3</v>
      </c>
      <c r="E14" s="11">
        <v>14</v>
      </c>
      <c r="F14" s="36">
        <v>9878333</v>
      </c>
      <c r="G14" s="32">
        <f t="shared" si="4"/>
        <v>138296662</v>
      </c>
      <c r="H14" s="22"/>
      <c r="I14" s="16">
        <f t="shared" si="0"/>
        <v>0</v>
      </c>
      <c r="J14" s="22"/>
      <c r="K14" s="15"/>
      <c r="L14" s="16">
        <f t="shared" si="1"/>
        <v>0</v>
      </c>
      <c r="M14" s="31">
        <f t="shared" si="2"/>
        <v>0</v>
      </c>
      <c r="N14" s="24" t="str">
        <f t="shared" si="3"/>
        <v/>
      </c>
    </row>
    <row r="15" spans="1:14" s="2" customFormat="1" ht="31.25" customHeight="1" x14ac:dyDescent="0.35">
      <c r="B15" s="11">
        <v>5</v>
      </c>
      <c r="C15" s="17" t="s">
        <v>19</v>
      </c>
      <c r="D15" s="18">
        <v>3</v>
      </c>
      <c r="E15" s="11">
        <v>5</v>
      </c>
      <c r="F15" s="21">
        <v>15073333</v>
      </c>
      <c r="G15" s="32">
        <f t="shared" si="4"/>
        <v>75366665</v>
      </c>
      <c r="H15" s="22"/>
      <c r="I15" s="16">
        <f t="shared" si="0"/>
        <v>0</v>
      </c>
      <c r="J15" s="22"/>
      <c r="K15" s="15"/>
      <c r="L15" s="16">
        <f t="shared" si="1"/>
        <v>0</v>
      </c>
      <c r="M15" s="31">
        <f t="shared" si="2"/>
        <v>0</v>
      </c>
      <c r="N15" s="24" t="str">
        <f t="shared" si="3"/>
        <v/>
      </c>
    </row>
    <row r="16" spans="1:14" s="2" customFormat="1" ht="31.25" customHeight="1" x14ac:dyDescent="0.35">
      <c r="B16" s="11">
        <v>6</v>
      </c>
      <c r="C16" s="17" t="s">
        <v>20</v>
      </c>
      <c r="D16" s="18">
        <v>4</v>
      </c>
      <c r="E16" s="11">
        <v>1</v>
      </c>
      <c r="F16" s="21">
        <v>60254414</v>
      </c>
      <c r="G16" s="32">
        <f t="shared" ref="G16" si="5">+ROUND(E16*F16,0)</f>
        <v>60254414</v>
      </c>
      <c r="H16" s="22"/>
      <c r="I16" s="16">
        <f t="shared" ref="I16" si="6">+E16*H16</f>
        <v>0</v>
      </c>
      <c r="J16" s="39"/>
      <c r="K16" s="16">
        <v>0</v>
      </c>
      <c r="L16" s="16">
        <f t="shared" ref="L16" si="7">+ROUND(E16*K16,0)</f>
        <v>0</v>
      </c>
      <c r="M16" s="31">
        <f t="shared" ref="M16" si="8">+L16+I16</f>
        <v>0</v>
      </c>
      <c r="N16" s="24" t="s">
        <v>38</v>
      </c>
    </row>
    <row r="17" spans="2:14" s="2" customFormat="1" ht="37.75" customHeight="1" x14ac:dyDescent="0.35">
      <c r="B17" s="11">
        <v>7</v>
      </c>
      <c r="C17" s="46" t="s">
        <v>40</v>
      </c>
      <c r="D17" s="47"/>
      <c r="E17" s="47"/>
      <c r="F17" s="47"/>
      <c r="G17" s="47"/>
      <c r="H17" s="47"/>
      <c r="I17" s="48"/>
      <c r="J17" s="39"/>
      <c r="K17" s="15"/>
      <c r="L17" s="16">
        <f>+K17</f>
        <v>0</v>
      </c>
      <c r="M17" s="31">
        <f>+L17</f>
        <v>0</v>
      </c>
      <c r="N17" s="38" t="s">
        <v>39</v>
      </c>
    </row>
    <row r="18" spans="2:14" s="1" customFormat="1" ht="21.65" customHeight="1" x14ac:dyDescent="0.35">
      <c r="B18" s="44" t="s">
        <v>37</v>
      </c>
      <c r="C18" s="44"/>
      <c r="D18" s="44"/>
      <c r="E18" s="44"/>
      <c r="F18" s="44"/>
      <c r="G18" s="33">
        <f>SUM(G11:G17)</f>
        <v>1516341469</v>
      </c>
      <c r="H18" s="4"/>
      <c r="I18" s="19">
        <f>+SUM(I11:I17)</f>
        <v>0</v>
      </c>
      <c r="K18" s="3"/>
      <c r="L18" s="19">
        <f>+SUM(L11:L17)</f>
        <v>0</v>
      </c>
      <c r="M18" s="37">
        <f>+SUM(M11:M17)</f>
        <v>0</v>
      </c>
      <c r="N18" s="49" t="str">
        <f>IF(G19&gt;L18,"El precio ofertado para la contrapartida no puede ser menor al precio minímo establecido","")</f>
        <v>El precio ofertado para la contrapartida no puede ser menor al precio minímo establecido</v>
      </c>
    </row>
    <row r="19" spans="2:14" ht="21.65" customHeight="1" x14ac:dyDescent="0.35">
      <c r="B19" s="44" t="s">
        <v>32</v>
      </c>
      <c r="C19" s="44"/>
      <c r="D19" s="44"/>
      <c r="E19" s="44"/>
      <c r="F19" s="44"/>
      <c r="G19" s="32">
        <v>80000000</v>
      </c>
      <c r="I19" s="30" t="str">
        <f>+IFERROR(I18/M18,"")</f>
        <v/>
      </c>
      <c r="J19" s="39"/>
      <c r="L19" s="29" t="str">
        <f>+IFERROR(L18/M18,"")</f>
        <v/>
      </c>
      <c r="N19" s="49"/>
    </row>
    <row r="20" spans="2:14" ht="32.4" customHeight="1" x14ac:dyDescent="0.35">
      <c r="I20" s="34" t="s">
        <v>35</v>
      </c>
      <c r="J20" s="40"/>
      <c r="K20" s="2"/>
      <c r="L20" s="35" t="s">
        <v>36</v>
      </c>
    </row>
  </sheetData>
  <sheetProtection autoFilter="0"/>
  <mergeCells count="15">
    <mergeCell ref="B18:F18"/>
    <mergeCell ref="B19:F19"/>
    <mergeCell ref="B9:N9"/>
    <mergeCell ref="B4:N4"/>
    <mergeCell ref="B3:N3"/>
    <mergeCell ref="C17:I17"/>
    <mergeCell ref="N18:N19"/>
    <mergeCell ref="B2:N2"/>
    <mergeCell ref="B8:N8"/>
    <mergeCell ref="I5:L5"/>
    <mergeCell ref="I6:L6"/>
    <mergeCell ref="I7:L7"/>
    <mergeCell ref="C5:G5"/>
    <mergeCell ref="C6:G6"/>
    <mergeCell ref="C7:G7"/>
  </mergeCells>
  <conditionalFormatting sqref="N11:N17">
    <cfRule type="containsText" dxfId="1" priority="1" operator="containsText" text="El precio ofertado no puede ser mayor al precio techo establecido">
      <formula>NOT(ISERROR(SEARCH("El precio ofertado no puede ser mayor al precio techo establecido",N11)))</formula>
    </cfRule>
  </conditionalFormatting>
  <conditionalFormatting sqref="N18">
    <cfRule type="containsText" dxfId="0" priority="3" operator="containsText" text="El precio ofertado para la contrapartida no puede ser menor al precio minímo establecido">
      <formula>NOT(ISERROR(SEARCH("El precio ofertado para la contrapartida no puede ser menor al precio minímo establecido",N18)))</formula>
    </cfRule>
  </conditionalFormatting>
  <printOptions horizontalCentered="1"/>
  <pageMargins left="0.31496062992126" right="0.31496062992126" top="0.35433070866141703" bottom="0.35433070866141703" header="0.31496062992126" footer="0.31496062992126"/>
  <pageSetup paperSize="9" scale="62" fitToHeight="4" orientation="landscape" r:id="rId1"/>
  <ignoredErrors>
    <ignoredError sqref="D11:D15" twoDigitTextYear="1"/>
    <ignoredError sqref="G11:G16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2368A0DB1641D428485A3D8B3293150" ma:contentTypeVersion="20" ma:contentTypeDescription="Crear nuevo documento." ma:contentTypeScope="" ma:versionID="ba7849936551369219e6ade73ada4f4d">
  <xsd:schema xmlns:xsd="http://www.w3.org/2001/XMLSchema" xmlns:xs="http://www.w3.org/2001/XMLSchema" xmlns:p="http://schemas.microsoft.com/office/2006/metadata/properties" xmlns:ns2="1b3372a7-7dc8-4b00-afef-77a513e85060" xmlns:ns3="32bbef5c-91bf-4284-8fae-217681526adc" targetNamespace="http://schemas.microsoft.com/office/2006/metadata/properties" ma:root="true" ma:fieldsID="9f20037772ad6d43ac8d486a53ed1cfe" ns2:_="" ns3:_="">
    <xsd:import namespace="1b3372a7-7dc8-4b00-afef-77a513e85060"/>
    <xsd:import namespace="32bbef5c-91bf-4284-8fae-217681526adc"/>
    <xsd:element name="properties">
      <xsd:complexType>
        <xsd:sequence>
          <xsd:element name="documentManagement">
            <xsd:complexType>
              <xsd:all>
                <xsd:element ref="ns2:Vencimiento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3372a7-7dc8-4b00-afef-77a513e85060" elementFormDefault="qualified">
    <xsd:import namespace="http://schemas.microsoft.com/office/2006/documentManagement/types"/>
    <xsd:import namespace="http://schemas.microsoft.com/office/infopath/2007/PartnerControls"/>
    <xsd:element name="Vencimiento" ma:index="2" nillable="true" ma:displayName="Fecha de Vencimiento" ma:format="DateTime" ma:internalName="Vencimiento" ma:readOnly="false">
      <xsd:simpleType>
        <xsd:restriction base="dms:DateTim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bbef5c-91bf-4284-8fae-217681526a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4" nillable="true" ma:displayName="Taxonomy Catch All Column" ma:hidden="true" ma:list="{140b5aea-3ba5-424c-bb0b-7839c7b08bcb}" ma:internalName="TaxCatchAll" ma:showField="CatchAllData" ma:web="32bbef5c-91bf-4284-8fae-217681526a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b3372a7-7dc8-4b00-afef-77a513e85060">
      <Terms xmlns="http://schemas.microsoft.com/office/infopath/2007/PartnerControls"/>
    </lcf76f155ced4ddcb4097134ff3c332f>
    <Vencimiento xmlns="1b3372a7-7dc8-4b00-afef-77a513e85060" xsi:nil="true"/>
    <TaxCatchAll xmlns="32bbef5c-91bf-4284-8fae-217681526a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1FE457-8E68-4EEE-987D-7F10F58BB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3372a7-7dc8-4b00-afef-77a513e85060"/>
    <ds:schemaRef ds:uri="32bbef5c-91bf-4284-8fae-217681526a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A60E47-75BE-48CF-A9C1-1D8788CC2EDC}">
  <ds:schemaRefs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32bbef5c-91bf-4284-8fae-217681526adc"/>
    <ds:schemaRef ds:uri="1b3372a7-7dc8-4b00-afef-77a513e85060"/>
  </ds:schemaRefs>
</ds:datastoreItem>
</file>

<file path=customXml/itemProps3.xml><?xml version="1.0" encoding="utf-8"?>
<ds:datastoreItem xmlns:ds="http://schemas.openxmlformats.org/officeDocument/2006/customXml" ds:itemID="{6C8CAB48-941E-4434-B74B-94E6C9DF9D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SLJ</vt:lpstr>
      <vt:lpstr>SLJ!Área_de_impresión</vt:lpstr>
      <vt:lpstr>SLJ!Títulos_a_imprimir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ortiz tinoco</dc:creator>
  <cp:keywords/>
  <dc:description/>
  <cp:lastModifiedBy>Pedro Raul Medina C</cp:lastModifiedBy>
  <cp:revision/>
  <cp:lastPrinted>2026-05-22T11:06:47Z</cp:lastPrinted>
  <dcterms:created xsi:type="dcterms:W3CDTF">2023-02-03T17:39:36Z</dcterms:created>
  <dcterms:modified xsi:type="dcterms:W3CDTF">2026-05-30T00:03:16Z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0x01010052368A0DB1641D428485A3D8B3293150</vt:lpwstr>
  </property>
</Properties>
</file>