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1.RDRM\2026\1.ESTUDIOS DEL SECTOR\8.Kits Entrevistas\2.Estudio del Sector\6-KITS\"/>
    </mc:Choice>
  </mc:AlternateContent>
  <xr:revisionPtr revIDLastSave="0" documentId="13_ncr:1_{4BE14451-B074-45D1-B39C-E775C8482D9A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Cotizac_Recibidas" sheetId="7" r:id="rId1"/>
    <sheet name="Análisis Dispersión" sheetId="5" r:id="rId2"/>
    <sheet name="Precios Techos Full" sheetId="6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6" l="1"/>
  <c r="G16" i="6"/>
  <c r="U14" i="7"/>
  <c r="V14" i="7" s="1"/>
  <c r="U13" i="7"/>
  <c r="V13" i="7" s="1"/>
  <c r="U12" i="7"/>
  <c r="V12" i="7" s="1"/>
  <c r="U11" i="7"/>
  <c r="V11" i="7" s="1"/>
  <c r="U10" i="7"/>
  <c r="V10" i="7" s="1"/>
  <c r="U9" i="7"/>
  <c r="V9" i="7" s="1"/>
  <c r="U8" i="7"/>
  <c r="V8" i="7" s="1"/>
  <c r="Q14" i="7" l="1"/>
  <c r="R14" i="7" s="1"/>
  <c r="Q13" i="7"/>
  <c r="R13" i="7" s="1"/>
  <c r="Q12" i="7"/>
  <c r="R12" i="7" s="1"/>
  <c r="Q11" i="7"/>
  <c r="R11" i="7" s="1"/>
  <c r="Q10" i="7"/>
  <c r="R10" i="7" s="1"/>
  <c r="Q9" i="7"/>
  <c r="R9" i="7" s="1"/>
  <c r="Q8" i="7"/>
  <c r="R8" i="7" s="1"/>
  <c r="R15" i="7" l="1"/>
  <c r="M14" i="7" l="1"/>
  <c r="I14" i="7"/>
  <c r="J14" i="7" s="1"/>
  <c r="E14" i="7"/>
  <c r="F14" i="7" s="1"/>
  <c r="M13" i="7"/>
  <c r="N13" i="7" s="1"/>
  <c r="I13" i="7"/>
  <c r="J13" i="7" s="1"/>
  <c r="E13" i="7"/>
  <c r="F13" i="7" s="1"/>
  <c r="M12" i="7"/>
  <c r="N12" i="7" s="1"/>
  <c r="I12" i="7"/>
  <c r="J12" i="7" s="1"/>
  <c r="E12" i="7"/>
  <c r="F12" i="7" s="1"/>
  <c r="M11" i="7"/>
  <c r="N11" i="7" s="1"/>
  <c r="I11" i="7"/>
  <c r="J11" i="7" s="1"/>
  <c r="E11" i="7"/>
  <c r="F11" i="7" s="1"/>
  <c r="M10" i="7"/>
  <c r="I10" i="7"/>
  <c r="J10" i="7" s="1"/>
  <c r="E10" i="7"/>
  <c r="F10" i="7" s="1"/>
  <c r="M9" i="7"/>
  <c r="I9" i="7"/>
  <c r="J9" i="7" s="1"/>
  <c r="E9" i="7"/>
  <c r="F9" i="7" s="1"/>
  <c r="M8" i="7"/>
  <c r="N8" i="7" s="1"/>
  <c r="I8" i="7"/>
  <c r="J8" i="7" s="1"/>
  <c r="E8" i="7"/>
  <c r="F8" i="7" s="1"/>
  <c r="J15" i="7" l="1"/>
  <c r="F15" i="7"/>
  <c r="N9" i="7"/>
  <c r="N10" i="7"/>
  <c r="N14" i="7"/>
  <c r="H5" i="5"/>
  <c r="G5" i="5"/>
  <c r="N15" i="7" l="1"/>
  <c r="J5" i="5"/>
  <c r="I5" i="5"/>
</calcChain>
</file>

<file path=xl/sharedStrings.xml><?xml version="1.0" encoding="utf-8"?>
<sst xmlns="http://schemas.openxmlformats.org/spreadsheetml/2006/main" count="89" uniqueCount="58">
  <si>
    <t xml:space="preserve"> ITEM</t>
  </si>
  <si>
    <t>DESCRIPCION</t>
  </si>
  <si>
    <t>VALOR UNITARIO
SIN IVA</t>
  </si>
  <si>
    <t>IVA UNITARIO</t>
  </si>
  <si>
    <t>VALOR UNITARIO
INCLUIDO IVA</t>
  </si>
  <si>
    <t>COTIZACIONES RECIBIDAS</t>
  </si>
  <si>
    <t>PROMEDIO</t>
  </si>
  <si>
    <t>DESVIACIÓN ESTÁNDAR</t>
  </si>
  <si>
    <t>LÍMITES 
ACEPTABLES 
($ COP)</t>
  </si>
  <si>
    <t>Observación</t>
  </si>
  <si>
    <t>Habilitada</t>
  </si>
  <si>
    <t>COTIZACIONES HABILITADAS PARA EL ANÁLISIS DE PRECIOS</t>
  </si>
  <si>
    <t>VALOR UNITARIO
(SIN IVA)</t>
  </si>
  <si>
    <t>VALOR UNITARIO
(IVA Incl.)</t>
  </si>
  <si>
    <t>PRECIO TECHO 
POR ITEM
(IVA Incl.)</t>
  </si>
  <si>
    <t>LÍMITE INFERIOR
ACEPTABLE</t>
  </si>
  <si>
    <t>LÍMITE SUPERIOR
ACEPTABLE</t>
  </si>
  <si>
    <t>Se Excluye por estar debajo del Límite Inferior aceptable</t>
  </si>
  <si>
    <r>
      <rPr>
        <b/>
        <sz val="12"/>
        <rFont val="Arial Narrow"/>
        <family val="2"/>
      </rPr>
      <t>Cámara digital mirrorless híbrida.</t>
    </r>
    <r>
      <rPr>
        <sz val="12"/>
        <rFont val="Arial Narrow"/>
        <family val="2"/>
      </rPr>
      <t xml:space="preserve">
</t>
    </r>
    <r>
      <rPr>
        <u/>
        <sz val="12"/>
        <rFont val="Arial Narrow"/>
        <family val="2"/>
      </rPr>
      <t>NOTA:</t>
    </r>
    <r>
      <rPr>
        <sz val="12"/>
        <rFont val="Arial Narrow"/>
        <family val="2"/>
      </rPr>
      <t xml:space="preserve"> Ver descripción detallada en la </t>
    </r>
    <r>
      <rPr>
        <b/>
        <sz val="12"/>
        <rFont val="Arial Narrow"/>
        <family val="2"/>
      </rPr>
      <t>"Especificaciones Técnicas"</t>
    </r>
  </si>
  <si>
    <r>
      <rPr>
        <b/>
        <sz val="12"/>
        <rFont val="Arial Narrow"/>
        <family val="2"/>
      </rPr>
      <t>Trípode.</t>
    </r>
    <r>
      <rPr>
        <sz val="12"/>
        <rFont val="Arial Narrow"/>
        <family val="2"/>
      </rPr>
      <t xml:space="preserve">
</t>
    </r>
    <r>
      <rPr>
        <u/>
        <sz val="12"/>
        <rFont val="Arial Narrow"/>
        <family val="2"/>
      </rPr>
      <t>NOTA:</t>
    </r>
    <r>
      <rPr>
        <sz val="12"/>
        <rFont val="Arial Narrow"/>
        <family val="2"/>
      </rPr>
      <t xml:space="preserve"> Ver descripción detallada en la </t>
    </r>
    <r>
      <rPr>
        <b/>
        <sz val="12"/>
        <rFont val="Arial Narrow"/>
        <family val="2"/>
      </rPr>
      <t>"Especificaciones Técnicas"</t>
    </r>
  </si>
  <si>
    <r>
      <rPr>
        <b/>
        <sz val="12"/>
        <rFont val="Arial Narrow"/>
        <family val="2"/>
      </rPr>
      <t>Micrófono inalámbrico de solapa (lavalier).</t>
    </r>
    <r>
      <rPr>
        <sz val="12"/>
        <rFont val="Arial Narrow"/>
        <family val="2"/>
      </rPr>
      <t xml:space="preserve">
</t>
    </r>
    <r>
      <rPr>
        <u/>
        <sz val="12"/>
        <rFont val="Arial Narrow"/>
        <family val="2"/>
      </rPr>
      <t>NOTA:</t>
    </r>
    <r>
      <rPr>
        <sz val="12"/>
        <rFont val="Arial Narrow"/>
        <family val="2"/>
      </rPr>
      <t xml:space="preserve"> Ver descripción detallada en la </t>
    </r>
    <r>
      <rPr>
        <b/>
        <sz val="12"/>
        <rFont val="Arial Narrow"/>
        <family val="2"/>
      </rPr>
      <t>"Especificaciones Técnicas"</t>
    </r>
  </si>
  <si>
    <r>
      <rPr>
        <b/>
        <sz val="12"/>
        <rFont val="Arial Narrow"/>
        <family val="2"/>
      </rPr>
      <t>Micrófono direccional tipo pistola (shotgun).</t>
    </r>
    <r>
      <rPr>
        <sz val="12"/>
        <rFont val="Arial Narrow"/>
        <family val="2"/>
      </rPr>
      <t xml:space="preserve">
</t>
    </r>
    <r>
      <rPr>
        <u/>
        <sz val="12"/>
        <rFont val="Arial Narrow"/>
        <family val="2"/>
      </rPr>
      <t>NOTA:</t>
    </r>
    <r>
      <rPr>
        <sz val="12"/>
        <rFont val="Arial Narrow"/>
        <family val="2"/>
      </rPr>
      <t xml:space="preserve"> Ver descripción detallada en la </t>
    </r>
    <r>
      <rPr>
        <b/>
        <sz val="12"/>
        <rFont val="Arial Narrow"/>
        <family val="2"/>
      </rPr>
      <t>"Especificaciones Técnicas"</t>
    </r>
  </si>
  <si>
    <r>
      <rPr>
        <b/>
        <sz val="12"/>
        <rFont val="Arial Narrow"/>
        <family val="2"/>
      </rPr>
      <t>Cargador para baterías recargables de cámara.</t>
    </r>
    <r>
      <rPr>
        <sz val="12"/>
        <rFont val="Arial Narrow"/>
        <family val="2"/>
      </rPr>
      <t xml:space="preserve">
</t>
    </r>
    <r>
      <rPr>
        <u/>
        <sz val="12"/>
        <rFont val="Arial Narrow"/>
        <family val="2"/>
      </rPr>
      <t>NOTA:</t>
    </r>
    <r>
      <rPr>
        <sz val="12"/>
        <rFont val="Arial Narrow"/>
        <family val="2"/>
      </rPr>
      <t xml:space="preserve"> Ver descripción detallada en la </t>
    </r>
    <r>
      <rPr>
        <b/>
        <sz val="12"/>
        <rFont val="Arial Narrow"/>
        <family val="2"/>
      </rPr>
      <t>"Especificaciones Técnicas"</t>
    </r>
  </si>
  <si>
    <r>
      <rPr>
        <b/>
        <sz val="12"/>
        <rFont val="Arial Narrow"/>
        <family val="2"/>
      </rPr>
      <t>Tarjetas de Memoria (SD o MicroSD con Adaptador)</t>
    </r>
    <r>
      <rPr>
        <sz val="12"/>
        <rFont val="Arial Narrow"/>
        <family val="2"/>
      </rPr>
      <t xml:space="preserve">
</t>
    </r>
    <r>
      <rPr>
        <u/>
        <sz val="12"/>
        <rFont val="Arial Narrow"/>
        <family val="2"/>
      </rPr>
      <t>NOTA:</t>
    </r>
    <r>
      <rPr>
        <sz val="12"/>
        <rFont val="Arial Narrow"/>
        <family val="2"/>
      </rPr>
      <t xml:space="preserve"> Ver descripción detallada en la </t>
    </r>
    <r>
      <rPr>
        <b/>
        <sz val="12"/>
        <rFont val="Arial Narrow"/>
        <family val="2"/>
      </rPr>
      <t>"Especificaciones Técnicas"</t>
    </r>
  </si>
  <si>
    <r>
      <rPr>
        <b/>
        <sz val="12"/>
        <rFont val="Arial Narrow"/>
        <family val="2"/>
      </rPr>
      <t>Disco Duro Externo (Unidad de almacenamiento</t>
    </r>
    <r>
      <rPr>
        <sz val="12"/>
        <rFont val="Arial Narrow"/>
        <family val="2"/>
      </rPr>
      <t xml:space="preserve"> </t>
    </r>
    <r>
      <rPr>
        <b/>
        <sz val="12"/>
        <rFont val="Arial Narrow"/>
        <family val="2"/>
      </rPr>
      <t>portátil)</t>
    </r>
    <r>
      <rPr>
        <sz val="12"/>
        <rFont val="Arial Narrow"/>
        <family val="2"/>
      </rPr>
      <t xml:space="preserve">
</t>
    </r>
    <r>
      <rPr>
        <u/>
        <sz val="12"/>
        <rFont val="Arial Narrow"/>
        <family val="2"/>
      </rPr>
      <t>NOTA:</t>
    </r>
    <r>
      <rPr>
        <sz val="12"/>
        <rFont val="Arial Narrow"/>
        <family val="2"/>
      </rPr>
      <t xml:space="preserve"> Ver descripción detallada en la </t>
    </r>
    <r>
      <rPr>
        <b/>
        <sz val="12"/>
        <rFont val="Arial Narrow"/>
        <family val="2"/>
      </rPr>
      <t>"Especificaciones Técnicas"</t>
    </r>
  </si>
  <si>
    <t>DESCRIPCION  DE LOS COMPONENTES QUE CONFORMAN 1 KIT DE ENTREVISTAS PARA NNA</t>
  </si>
  <si>
    <t>COMPAÑIA COMERCIAL CURACAO DE COLOMBIA S.A.</t>
  </si>
  <si>
    <t>Contable &amp; Computo Ltda</t>
  </si>
  <si>
    <t>APROVISIONAR SOLUCIONES S.A.S.</t>
  </si>
  <si>
    <t>CIBER PRO SAS</t>
  </si>
  <si>
    <t>Eléctrico Ideal S.A.S.</t>
  </si>
  <si>
    <t>LÍMITES DE PRECIOS ($ COP) INFERIOR Y SUPERIOR ACEPTABLES POR CADA KIT PARA ENTREVISTA</t>
  </si>
  <si>
    <t>Desde $8.986.593 
hasta $21.891.743</t>
  </si>
  <si>
    <t>Se Excluye por estar por encima del Límite Superior aceptable</t>
  </si>
  <si>
    <t>PRECIO TECHO POR CADA KIT PARA ENTREVISTA
(Incluido IVA y todos los costos directos e indirectos)</t>
  </si>
  <si>
    <t>COTIZACIÓN 3 
APROVISIONAR SOLUCIONES S.A.S.</t>
  </si>
  <si>
    <t>COTIZACIÓN 2 
Contable &amp; Computo Ltda</t>
  </si>
  <si>
    <t>COTIZACIÓN 1 
COMPAÑIA COMERCIAL CURACAO DE COLOMBIA S.A.</t>
  </si>
  <si>
    <t>COTIZACIÓN 4 
CIBER PRO SAS</t>
  </si>
  <si>
    <t>COTIZACIÓN 5 
ELECTRICOS IDEAL SAS</t>
  </si>
  <si>
    <t>VALOR COTIZACIÓN 1 
PARA 1 KIT DE ENTREVISTA</t>
  </si>
  <si>
    <t>VALOR COTIZACIÓN 2 
PARA 1 KIT DE ENTREVISTA</t>
  </si>
  <si>
    <t>VALOR COTIZACIÓN 3 
PARA 1 KIT DE ENTREVISTA</t>
  </si>
  <si>
    <t>VALOR COTIZACIÓN 4 
PARA 1 KIT DE ENTREVISTA</t>
  </si>
  <si>
    <t>VALOR COTIZACIÓN 5 
PARA 1 KIT DE ENTREVISTA</t>
  </si>
  <si>
    <t>COTIZACIONES RECIBIDAS - PRECIOS POR CADA KIT PARA ENTREVISTAS DE NNA VÍCTIMAS</t>
  </si>
  <si>
    <t>ANÁLISIS DE DISPERSIÓN POR CADA KIT PARA ENTREVISTA DE NNA VÍCTIMAS</t>
  </si>
  <si>
    <t>Adquirir kits para entrevistas de niños, niñas y adolescentes (NNA), requeridos por el grupo CAIVAS-UENNA de la Sección de Policía Judicial CTI Cali.</t>
  </si>
  <si>
    <t>COMPLEMENTO ESTUDIO DEL SECTOR (KITS PARA ENTREVISTAS NNA)</t>
  </si>
  <si>
    <t>COMPLEMENTO ESTUDIO DEL SECTOR 
(KITS PARA ENTREVISTAS NNA)</t>
  </si>
  <si>
    <r>
      <rPr>
        <b/>
        <sz val="12"/>
        <rFont val="Arial Narrow"/>
        <family val="2"/>
      </rPr>
      <t>Cámara digital mirrorless híbrida.</t>
    </r>
    <r>
      <rPr>
        <sz val="12"/>
        <rFont val="Arial Narrow"/>
        <family val="2"/>
      </rPr>
      <t xml:space="preserve">
</t>
    </r>
    <r>
      <rPr>
        <u/>
        <sz val="12"/>
        <rFont val="Arial Narrow"/>
        <family val="2"/>
      </rPr>
      <t>NOTA:</t>
    </r>
    <r>
      <rPr>
        <sz val="12"/>
        <rFont val="Arial Narrow"/>
        <family val="2"/>
      </rPr>
      <t xml:space="preserve"> Ver descripción detallada en la </t>
    </r>
    <r>
      <rPr>
        <b/>
        <sz val="12"/>
        <rFont val="Arial Narrow"/>
        <family val="2"/>
      </rPr>
      <t>"Ficha Técnica"</t>
    </r>
  </si>
  <si>
    <r>
      <rPr>
        <b/>
        <sz val="12"/>
        <rFont val="Arial Narrow"/>
        <family val="2"/>
      </rPr>
      <t>Trípode.</t>
    </r>
    <r>
      <rPr>
        <sz val="12"/>
        <rFont val="Arial Narrow"/>
        <family val="2"/>
      </rPr>
      <t xml:space="preserve">
</t>
    </r>
    <r>
      <rPr>
        <u/>
        <sz val="12"/>
        <rFont val="Arial Narrow"/>
        <family val="2"/>
      </rPr>
      <t>NOTA:</t>
    </r>
    <r>
      <rPr>
        <sz val="12"/>
        <rFont val="Arial Narrow"/>
        <family val="2"/>
      </rPr>
      <t xml:space="preserve"> Ver descripción detallada en la </t>
    </r>
    <r>
      <rPr>
        <b/>
        <sz val="12"/>
        <rFont val="Arial Narrow"/>
        <family val="2"/>
      </rPr>
      <t>"Ficha Técnica"</t>
    </r>
  </si>
  <si>
    <r>
      <rPr>
        <b/>
        <sz val="12"/>
        <rFont val="Arial Narrow"/>
        <family val="2"/>
      </rPr>
      <t>Micrófono inalámbrico de solapa (lavalier).</t>
    </r>
    <r>
      <rPr>
        <sz val="12"/>
        <rFont val="Arial Narrow"/>
        <family val="2"/>
      </rPr>
      <t xml:space="preserve">
</t>
    </r>
    <r>
      <rPr>
        <u/>
        <sz val="12"/>
        <rFont val="Arial Narrow"/>
        <family val="2"/>
      </rPr>
      <t>NOTA:</t>
    </r>
    <r>
      <rPr>
        <sz val="12"/>
        <rFont val="Arial Narrow"/>
        <family val="2"/>
      </rPr>
      <t xml:space="preserve"> Ver descripción detallada en la </t>
    </r>
    <r>
      <rPr>
        <b/>
        <sz val="12"/>
        <rFont val="Arial Narrow"/>
        <family val="2"/>
      </rPr>
      <t>"Ficha Técnica"</t>
    </r>
  </si>
  <si>
    <r>
      <rPr>
        <b/>
        <sz val="12"/>
        <rFont val="Arial Narrow"/>
        <family val="2"/>
      </rPr>
      <t>Micrófono direccional tipo pistola (shotgun).</t>
    </r>
    <r>
      <rPr>
        <sz val="12"/>
        <rFont val="Arial Narrow"/>
        <family val="2"/>
      </rPr>
      <t xml:space="preserve">
</t>
    </r>
    <r>
      <rPr>
        <u/>
        <sz val="12"/>
        <rFont val="Arial Narrow"/>
        <family val="2"/>
      </rPr>
      <t>NOTA:</t>
    </r>
    <r>
      <rPr>
        <sz val="12"/>
        <rFont val="Arial Narrow"/>
        <family val="2"/>
      </rPr>
      <t xml:space="preserve"> Ver descripción detallada en la </t>
    </r>
    <r>
      <rPr>
        <b/>
        <sz val="12"/>
        <rFont val="Arial Narrow"/>
        <family val="2"/>
      </rPr>
      <t>"Ficha Técnica"</t>
    </r>
  </si>
  <si>
    <r>
      <rPr>
        <b/>
        <sz val="12"/>
        <rFont val="Arial Narrow"/>
        <family val="2"/>
      </rPr>
      <t>Cargador para baterías recargables de cámara.</t>
    </r>
    <r>
      <rPr>
        <sz val="12"/>
        <rFont val="Arial Narrow"/>
        <family val="2"/>
      </rPr>
      <t xml:space="preserve">
</t>
    </r>
    <r>
      <rPr>
        <u/>
        <sz val="12"/>
        <rFont val="Arial Narrow"/>
        <family val="2"/>
      </rPr>
      <t>NOTA:</t>
    </r>
    <r>
      <rPr>
        <sz val="12"/>
        <rFont val="Arial Narrow"/>
        <family val="2"/>
      </rPr>
      <t xml:space="preserve"> Ver descripción detallada en la </t>
    </r>
    <r>
      <rPr>
        <b/>
        <sz val="12"/>
        <rFont val="Arial Narrow"/>
        <family val="2"/>
      </rPr>
      <t>"Ficha Técnica"</t>
    </r>
  </si>
  <si>
    <r>
      <rPr>
        <b/>
        <sz val="12"/>
        <rFont val="Arial Narrow"/>
        <family val="2"/>
      </rPr>
      <t>Tarjetas de Memoria (SD o MicroSD con Adaptador)</t>
    </r>
    <r>
      <rPr>
        <sz val="12"/>
        <rFont val="Arial Narrow"/>
        <family val="2"/>
      </rPr>
      <t xml:space="preserve">
</t>
    </r>
    <r>
      <rPr>
        <u/>
        <sz val="12"/>
        <rFont val="Arial Narrow"/>
        <family val="2"/>
      </rPr>
      <t>NOTA:</t>
    </r>
    <r>
      <rPr>
        <sz val="12"/>
        <rFont val="Arial Narrow"/>
        <family val="2"/>
      </rPr>
      <t xml:space="preserve"> Ver descripción detallada en la </t>
    </r>
    <r>
      <rPr>
        <b/>
        <sz val="12"/>
        <rFont val="Arial Narrow"/>
        <family val="2"/>
      </rPr>
      <t>"Ficha Técnica"</t>
    </r>
  </si>
  <si>
    <r>
      <rPr>
        <b/>
        <sz val="12"/>
        <rFont val="Arial Narrow"/>
        <family val="2"/>
      </rPr>
      <t>Disco Duro Externo (Unidad de almacenamiento</t>
    </r>
    <r>
      <rPr>
        <sz val="12"/>
        <rFont val="Arial Narrow"/>
        <family val="2"/>
      </rPr>
      <t xml:space="preserve"> </t>
    </r>
    <r>
      <rPr>
        <b/>
        <sz val="12"/>
        <rFont val="Arial Narrow"/>
        <family val="2"/>
      </rPr>
      <t>portátil)</t>
    </r>
    <r>
      <rPr>
        <sz val="12"/>
        <rFont val="Arial Narrow"/>
        <family val="2"/>
      </rPr>
      <t xml:space="preserve">
</t>
    </r>
    <r>
      <rPr>
        <u/>
        <sz val="12"/>
        <rFont val="Arial Narrow"/>
        <family val="2"/>
      </rPr>
      <t>NOTA:</t>
    </r>
    <r>
      <rPr>
        <sz val="12"/>
        <rFont val="Arial Narrow"/>
        <family val="2"/>
      </rPr>
      <t xml:space="preserve"> Ver descripción detallada en la </t>
    </r>
    <r>
      <rPr>
        <b/>
        <sz val="12"/>
        <rFont val="Arial Narrow"/>
        <family val="2"/>
      </rPr>
      <t>"Ficha Técnica"</t>
    </r>
  </si>
  <si>
    <t>VALOR TOTAL TECHO DE LOS 6 KITS PARA ENTREVISTAS DE NNA
(Incluido IVA y todos los costos directos e indirectos)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</si>
</sst>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[$$-240A]\ * #,##0_-;\-[$$-240A]\ * #,##0_-;_-[$$-240A]\ * &quot;-&quot;??_-;_-@_-"/>
  </numFmts>
  <fonts count="22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Arial Narrow"/>
      <family val="2"/>
    </font>
    <font>
      <sz val="14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4"/>
      <name val="Arial Narrow"/>
      <family val="2"/>
    </font>
    <font>
      <sz val="22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Arial Narrow"/>
      <family val="2"/>
    </font>
    <font>
      <sz val="10"/>
      <color rgb="FFFF0000"/>
      <name val="Arial Narrow"/>
      <family val="2"/>
    </font>
    <font>
      <sz val="13"/>
      <name val="Arial Narrow"/>
      <family val="2"/>
    </font>
    <font>
      <b/>
      <sz val="14"/>
      <name val="Arial"/>
      <family val="2"/>
    </font>
    <font>
      <b/>
      <sz val="13"/>
      <name val="Arial Narrow"/>
      <family val="2"/>
    </font>
    <font>
      <u/>
      <sz val="12"/>
      <name val="Arial Narrow"/>
      <family val="2"/>
    </font>
    <font>
      <b/>
      <sz val="12"/>
      <color theme="1"/>
      <name val="Aptos Narrow"/>
      <family val="2"/>
    </font>
    <font>
      <sz val="12"/>
      <color theme="1"/>
      <name val="Arial Narrow"/>
      <family val="2"/>
    </font>
    <font>
      <sz val="12"/>
      <color rgb="FFFF0000"/>
      <name val="Arial Narrow"/>
      <family val="2"/>
    </font>
    <font>
      <sz val="12"/>
      <color theme="1"/>
      <name val="Aptos Narrow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6F2F6"/>
        <bgColor indexed="64"/>
      </patternFill>
    </fill>
    <fill>
      <patternFill patternType="solid">
        <fgColor rgb="FFD6F2F6"/>
        <bgColor rgb="FF000000"/>
      </patternFill>
    </fill>
    <fill>
      <patternFill patternType="solid">
        <fgColor theme="8" tint="0.79998168889431442"/>
        <bgColor rgb="FF00000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1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justify" vertical="justify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4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>
      <alignment vertical="center"/>
    </xf>
    <xf numFmtId="44" fontId="3" fillId="0" borderId="0" xfId="0" applyNumberFormat="1" applyFont="1"/>
    <xf numFmtId="164" fontId="0" fillId="0" borderId="1" xfId="0" applyNumberFormat="1" applyBorder="1"/>
    <xf numFmtId="0" fontId="7" fillId="0" borderId="0" xfId="0" applyFont="1" applyAlignment="1">
      <alignment horizontal="left" vertical="center"/>
    </xf>
    <xf numFmtId="0" fontId="3" fillId="2" borderId="7" xfId="0" applyFont="1" applyFill="1" applyBorder="1" applyAlignment="1">
      <alignment horizontal="left" vertical="center" wrapText="1"/>
    </xf>
    <xf numFmtId="164" fontId="3" fillId="6" borderId="2" xfId="3" applyNumberFormat="1" applyFont="1" applyFill="1" applyBorder="1" applyAlignment="1">
      <alignment horizontal="center" vertical="center" wrapText="1"/>
    </xf>
    <xf numFmtId="164" fontId="3" fillId="6" borderId="17" xfId="3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64" fontId="3" fillId="7" borderId="2" xfId="3" applyNumberFormat="1" applyFont="1" applyFill="1" applyBorder="1" applyAlignment="1">
      <alignment horizontal="center" vertical="center" wrapText="1"/>
    </xf>
    <xf numFmtId="164" fontId="3" fillId="7" borderId="17" xfId="3" applyNumberFormat="1" applyFont="1" applyFill="1" applyBorder="1" applyAlignment="1">
      <alignment horizontal="center" vertical="center" wrapText="1"/>
    </xf>
    <xf numFmtId="164" fontId="3" fillId="7" borderId="1" xfId="3" applyNumberFormat="1" applyFont="1" applyFill="1" applyBorder="1" applyAlignment="1">
      <alignment horizontal="center" vertical="center" wrapText="1"/>
    </xf>
    <xf numFmtId="164" fontId="3" fillId="9" borderId="3" xfId="3" applyNumberFormat="1" applyFont="1" applyFill="1" applyBorder="1" applyAlignment="1">
      <alignment horizontal="center" vertical="center" wrapText="1"/>
    </xf>
    <xf numFmtId="164" fontId="3" fillId="8" borderId="2" xfId="3" applyNumberFormat="1" applyFont="1" applyFill="1" applyBorder="1" applyAlignment="1">
      <alignment horizontal="center" vertical="center" wrapText="1"/>
    </xf>
    <xf numFmtId="164" fontId="3" fillId="8" borderId="17" xfId="3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1" fillId="10" borderId="1" xfId="0" applyFont="1" applyFill="1" applyBorder="1" applyAlignment="1">
      <alignment horizontal="center" vertical="center" wrapText="1"/>
    </xf>
    <xf numFmtId="164" fontId="12" fillId="10" borderId="1" xfId="3" applyNumberFormat="1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/>
    </xf>
    <xf numFmtId="164" fontId="3" fillId="6" borderId="1" xfId="3" applyNumberFormat="1" applyFont="1" applyFill="1" applyBorder="1" applyAlignment="1">
      <alignment horizontal="center" vertical="center" wrapText="1"/>
    </xf>
    <xf numFmtId="164" fontId="3" fillId="8" borderId="4" xfId="3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4" xfId="0" applyFont="1" applyBorder="1"/>
    <xf numFmtId="164" fontId="3" fillId="8" borderId="1" xfId="3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8" fillId="11" borderId="5" xfId="0" applyFont="1" applyFill="1" applyBorder="1" applyAlignment="1">
      <alignment horizontal="center" vertical="center" wrapText="1"/>
    </xf>
    <xf numFmtId="0" fontId="5" fillId="11" borderId="16" xfId="1" applyFont="1" applyFill="1" applyBorder="1" applyAlignment="1">
      <alignment horizontal="center" vertical="center" wrapText="1"/>
    </xf>
    <xf numFmtId="164" fontId="12" fillId="11" borderId="2" xfId="0" applyNumberFormat="1" applyFont="1" applyFill="1" applyBorder="1" applyAlignment="1">
      <alignment vertical="center"/>
    </xf>
    <xf numFmtId="164" fontId="12" fillId="11" borderId="1" xfId="0" applyNumberFormat="1" applyFont="1" applyFill="1" applyBorder="1" applyAlignment="1">
      <alignment vertical="center"/>
    </xf>
    <xf numFmtId="164" fontId="8" fillId="11" borderId="0" xfId="3" applyNumberFormat="1" applyFont="1" applyFill="1" applyBorder="1" applyAlignment="1">
      <alignment horizontal="center" vertical="center" wrapText="1"/>
    </xf>
    <xf numFmtId="164" fontId="3" fillId="0" borderId="1" xfId="3" applyNumberFormat="1" applyFont="1" applyBorder="1" applyAlignment="1">
      <alignment horizontal="center" vertical="center"/>
    </xf>
    <xf numFmtId="164" fontId="3" fillId="12" borderId="2" xfId="3" applyNumberFormat="1" applyFont="1" applyFill="1" applyBorder="1" applyAlignment="1">
      <alignment horizontal="center" vertical="center" wrapText="1"/>
    </xf>
    <xf numFmtId="164" fontId="3" fillId="12" borderId="17" xfId="3" applyNumberFormat="1" applyFont="1" applyFill="1" applyBorder="1" applyAlignment="1">
      <alignment horizontal="center" vertical="center" wrapText="1"/>
    </xf>
    <xf numFmtId="164" fontId="3" fillId="12" borderId="1" xfId="3" applyNumberFormat="1" applyFont="1" applyFill="1" applyBorder="1" applyAlignment="1">
      <alignment horizontal="center" vertical="center" wrapText="1"/>
    </xf>
    <xf numFmtId="164" fontId="3" fillId="7" borderId="4" xfId="3" applyNumberFormat="1" applyFont="1" applyFill="1" applyBorder="1" applyAlignment="1">
      <alignment horizontal="center" vertical="center" wrapText="1"/>
    </xf>
    <xf numFmtId="164" fontId="3" fillId="12" borderId="14" xfId="3" applyNumberFormat="1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0" fontId="18" fillId="12" borderId="1" xfId="0" applyFont="1" applyFill="1" applyBorder="1" applyAlignment="1">
      <alignment horizontal="center" vertical="center" wrapText="1"/>
    </xf>
    <xf numFmtId="0" fontId="18" fillId="7" borderId="4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7" fillId="13" borderId="4" xfId="0" applyFont="1" applyFill="1" applyBorder="1" applyAlignment="1">
      <alignment horizontal="center" vertical="center" wrapText="1"/>
    </xf>
    <xf numFmtId="164" fontId="3" fillId="13" borderId="4" xfId="3" applyNumberFormat="1" applyFont="1" applyFill="1" applyBorder="1" applyAlignment="1">
      <alignment horizontal="center" vertical="center" wrapText="1"/>
    </xf>
    <xf numFmtId="164" fontId="3" fillId="14" borderId="3" xfId="3" applyNumberFormat="1" applyFont="1" applyFill="1" applyBorder="1" applyAlignment="1">
      <alignment horizontal="center" vertical="center" wrapText="1"/>
    </xf>
    <xf numFmtId="164" fontId="3" fillId="13" borderId="2" xfId="3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vertical="center" wrapText="1"/>
    </xf>
    <xf numFmtId="165" fontId="3" fillId="0" borderId="1" xfId="3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165" fontId="20" fillId="0" borderId="1" xfId="3" applyNumberFormat="1" applyFont="1" applyFill="1" applyBorder="1" applyAlignment="1">
      <alignment horizontal="center" vertical="center"/>
    </xf>
    <xf numFmtId="0" fontId="21" fillId="12" borderId="1" xfId="0" applyFont="1" applyFill="1" applyBorder="1" applyAlignment="1">
      <alignment horizontal="left" vertical="center" wrapText="1"/>
    </xf>
    <xf numFmtId="0" fontId="19" fillId="7" borderId="4" xfId="0" applyFont="1" applyFill="1" applyBorder="1" applyAlignment="1">
      <alignment horizontal="center" vertical="center" wrapText="1"/>
    </xf>
    <xf numFmtId="0" fontId="19" fillId="8" borderId="4" xfId="0" applyFont="1" applyFill="1" applyBorder="1" applyAlignment="1">
      <alignment horizontal="center" vertical="center" wrapText="1"/>
    </xf>
    <xf numFmtId="0" fontId="19" fillId="13" borderId="4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164" fontId="3" fillId="13" borderId="1" xfId="3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164" fontId="3" fillId="15" borderId="3" xfId="3" applyNumberFormat="1" applyFont="1" applyFill="1" applyBorder="1" applyAlignment="1">
      <alignment horizontal="center" vertical="center" wrapText="1"/>
    </xf>
    <xf numFmtId="164" fontId="3" fillId="0" borderId="1" xfId="3" applyNumberFormat="1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13" borderId="1" xfId="0" applyFont="1" applyFill="1" applyBorder="1" applyAlignment="1">
      <alignment horizontal="center" vertical="center" wrapText="1"/>
    </xf>
    <xf numFmtId="164" fontId="16" fillId="0" borderId="2" xfId="3" applyNumberFormat="1" applyFont="1" applyBorder="1" applyAlignment="1">
      <alignment horizontal="center" vertical="center"/>
    </xf>
    <xf numFmtId="43" fontId="3" fillId="0" borderId="0" xfId="4" applyFont="1"/>
    <xf numFmtId="164" fontId="16" fillId="6" borderId="1" xfId="3" applyNumberFormat="1" applyFont="1" applyFill="1" applyBorder="1" applyAlignment="1">
      <alignment horizontal="center" vertical="center" wrapText="1"/>
    </xf>
    <xf numFmtId="164" fontId="16" fillId="12" borderId="1" xfId="3" applyNumberFormat="1" applyFont="1" applyFill="1" applyBorder="1" applyAlignment="1">
      <alignment horizontal="center" vertical="center" wrapText="1"/>
    </xf>
    <xf numFmtId="164" fontId="16" fillId="7" borderId="18" xfId="3" applyNumberFormat="1" applyFont="1" applyFill="1" applyBorder="1" applyAlignment="1">
      <alignment horizontal="center" vertical="center" wrapText="1"/>
    </xf>
    <xf numFmtId="164" fontId="16" fillId="8" borderId="18" xfId="3" applyNumberFormat="1" applyFont="1" applyFill="1" applyBorder="1" applyAlignment="1">
      <alignment horizontal="center" vertical="center" wrapText="1"/>
    </xf>
    <xf numFmtId="164" fontId="16" fillId="13" borderId="18" xfId="3" applyNumberFormat="1" applyFont="1" applyFill="1" applyBorder="1" applyAlignment="1">
      <alignment horizontal="center" vertical="center" wrapText="1"/>
    </xf>
    <xf numFmtId="164" fontId="3" fillId="0" borderId="4" xfId="3" applyNumberFormat="1" applyFont="1" applyFill="1" applyBorder="1" applyAlignment="1">
      <alignment horizontal="center" vertical="center" wrapText="1"/>
    </xf>
    <xf numFmtId="164" fontId="3" fillId="0" borderId="5" xfId="3" applyNumberFormat="1" applyFont="1" applyFill="1" applyBorder="1" applyAlignment="1">
      <alignment horizontal="center" vertical="center" wrapText="1"/>
    </xf>
    <xf numFmtId="164" fontId="3" fillId="0" borderId="6" xfId="3" applyNumberFormat="1" applyFont="1" applyFill="1" applyBorder="1" applyAlignment="1">
      <alignment horizontal="center" vertical="center" wrapText="1"/>
    </xf>
    <xf numFmtId="164" fontId="16" fillId="0" borderId="4" xfId="0" applyNumberFormat="1" applyFont="1" applyBorder="1" applyAlignment="1">
      <alignment horizontal="center" vertical="center" wrapText="1"/>
    </xf>
    <xf numFmtId="164" fontId="16" fillId="0" borderId="5" xfId="0" applyNumberFormat="1" applyFont="1" applyBorder="1" applyAlignment="1">
      <alignment horizontal="center" vertical="center" wrapText="1"/>
    </xf>
    <xf numFmtId="164" fontId="16" fillId="0" borderId="6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15" fillId="4" borderId="1" xfId="0" applyFont="1" applyFill="1" applyBorder="1" applyAlignment="1">
      <alignment horizontal="center" vertical="center" wrapText="1"/>
    </xf>
    <xf numFmtId="0" fontId="12" fillId="3" borderId="6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6" fillId="3" borderId="1" xfId="0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44" fontId="16" fillId="5" borderId="1" xfId="3" applyFont="1" applyFill="1" applyBorder="1" applyAlignment="1">
      <alignment horizontal="center" vertical="center" wrapText="1"/>
    </xf>
    <xf numFmtId="44" fontId="16" fillId="5" borderId="5" xfId="3" applyFont="1" applyFill="1" applyBorder="1" applyAlignment="1">
      <alignment horizontal="center" vertical="center" wrapText="1"/>
    </xf>
    <xf numFmtId="44" fontId="16" fillId="5" borderId="6" xfId="3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center" vertical="center" wrapText="1"/>
    </xf>
    <xf numFmtId="0" fontId="5" fillId="3" borderId="9" xfId="1" applyFont="1" applyFill="1" applyBorder="1" applyAlignment="1">
      <alignment horizontal="center" vertical="center" wrapText="1"/>
    </xf>
    <xf numFmtId="0" fontId="5" fillId="3" borderId="15" xfId="1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5" fillId="4" borderId="6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12" borderId="4" xfId="0" applyFont="1" applyFill="1" applyBorder="1" applyAlignment="1">
      <alignment horizontal="center" vertical="center" wrapText="1"/>
    </xf>
    <xf numFmtId="0" fontId="8" fillId="12" borderId="5" xfId="0" applyFont="1" applyFill="1" applyBorder="1" applyAlignment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5" fillId="3" borderId="11" xfId="0" applyFont="1" applyFill="1" applyBorder="1" applyAlignment="1">
      <alignment horizontal="center" vertical="center" textRotation="90" wrapText="1"/>
    </xf>
    <xf numFmtId="0" fontId="5" fillId="3" borderId="12" xfId="0" applyFont="1" applyFill="1" applyBorder="1" applyAlignment="1">
      <alignment horizontal="center" vertical="center" textRotation="90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1" fillId="10" borderId="4" xfId="0" applyFont="1" applyFill="1" applyBorder="1" applyAlignment="1">
      <alignment horizontal="center" vertical="center" wrapText="1"/>
    </xf>
    <xf numFmtId="0" fontId="11" fillId="10" borderId="6" xfId="0" applyFont="1" applyFill="1" applyBorder="1" applyAlignment="1">
      <alignment horizontal="center" vertical="center" wrapText="1"/>
    </xf>
  </cellXfs>
  <cellStyles count="5">
    <cellStyle name="Millares" xfId="4" builtinId="3"/>
    <cellStyle name="Moneda" xfId="3" builtinId="4"/>
    <cellStyle name="Normal" xfId="0" builtinId="0"/>
    <cellStyle name="Normal 2" xfId="2" xr:uid="{00000000-0005-0000-0000-000002000000}"/>
    <cellStyle name="Normal_HERRAMIENTAS PARA TRANSPORTE" xfId="1" xr:uid="{00000000-0005-0000-0000-000003000000}"/>
  </cellStyles>
  <dxfs count="0"/>
  <tableStyles count="0" defaultTableStyle="TableStyleMedium2" defaultPivotStyle="PivotStyleLight16"/>
  <colors>
    <mruColors>
      <color rgb="FFD6F2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154782</xdr:colOff>
      <xdr:row>2</xdr:row>
      <xdr:rowOff>202406</xdr:rowOff>
    </xdr:from>
    <xdr:to>
      <xdr:col>2</xdr:col>
      <xdr:colOff>3046148</xdr:colOff>
      <xdr:row>2</xdr:row>
      <xdr:rowOff>897731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07A00B9-5323-4773-A57D-28269659B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607" y="573881"/>
          <a:ext cx="3605741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192884</xdr:colOff>
      <xdr:row>1</xdr:row>
      <xdr:rowOff>211932</xdr:rowOff>
    </xdr:from>
    <xdr:to>
      <xdr:col>4</xdr:col>
      <xdr:colOff>19051</xdr:colOff>
      <xdr:row>1</xdr:row>
      <xdr:rowOff>845163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9E06B6E-C031-4751-9BBB-9E4887E10E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084" y="716757"/>
          <a:ext cx="3283742" cy="633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83344</xdr:colOff>
      <xdr:row>2</xdr:row>
      <xdr:rowOff>202407</xdr:rowOff>
    </xdr:from>
    <xdr:to>
      <xdr:col>2</xdr:col>
      <xdr:colOff>2974710</xdr:colOff>
      <xdr:row>2</xdr:row>
      <xdr:rowOff>897732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5E487E6-7D78-4CA1-ADC6-872741C11D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407" y="523876"/>
          <a:ext cx="3605741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96D88-1A18-46BA-A464-9A04C7602CE1}">
  <sheetPr>
    <pageSetUpPr fitToPage="1"/>
  </sheetPr>
  <dimension ref="B1:V215"/>
  <sheetViews>
    <sheetView showGridLines="0" topLeftCell="A2" zoomScale="85" zoomScaleNormal="85" workbookViewId="0">
      <selection activeCell="C16" sqref="C16"/>
    </sheetView>
  </sheetViews>
  <sheetFormatPr baseColWidth="10" defaultColWidth="11.5" defaultRowHeight="0" customHeight="1" zeroHeight="1" x14ac:dyDescent="0.25"/>
  <cols>
    <col min="1" max="1" width="0.5" style="1" customWidth="1"/>
    <col min="2" max="2" width="9.375" style="1" customWidth="1"/>
    <col min="3" max="3" width="45.25" style="2" customWidth="1"/>
    <col min="4" max="4" width="14.375" style="4" bestFit="1" customWidth="1"/>
    <col min="5" max="5" width="12.625" style="1" bestFit="1" customWidth="1"/>
    <col min="6" max="6" width="16.125" style="1" customWidth="1"/>
    <col min="7" max="7" width="0.75" style="1" customWidth="1"/>
    <col min="8" max="8" width="14.375" style="1" customWidth="1"/>
    <col min="9" max="9" width="12.625" style="1" bestFit="1" customWidth="1"/>
    <col min="10" max="10" width="15.125" style="1" customWidth="1"/>
    <col min="11" max="11" width="0.75" style="1" customWidth="1"/>
    <col min="12" max="12" width="14.5" style="1" customWidth="1"/>
    <col min="13" max="13" width="12.625" style="1" bestFit="1" customWidth="1"/>
    <col min="14" max="14" width="15.875" style="1" customWidth="1"/>
    <col min="15" max="15" width="0.5" style="1" customWidth="1"/>
    <col min="16" max="16" width="12.625" style="1" customWidth="1"/>
    <col min="17" max="17" width="11.5" style="1" customWidth="1"/>
    <col min="18" max="18" width="16" style="1" customWidth="1"/>
    <col min="19" max="19" width="0.75" style="1" customWidth="1"/>
    <col min="20" max="20" width="12.75" style="1" customWidth="1"/>
    <col min="21" max="21" width="11.5" style="1" customWidth="1"/>
    <col min="22" max="22" width="16.625" style="1" customWidth="1"/>
    <col min="23" max="16374" width="11.5" style="1" customWidth="1"/>
    <col min="16375" max="16384" width="11.5" style="1"/>
  </cols>
  <sheetData>
    <row r="1" spans="2:22" ht="15.75" hidden="1" x14ac:dyDescent="0.25"/>
    <row r="2" spans="2:22" ht="29.25" customHeight="1" x14ac:dyDescent="0.25">
      <c r="B2" s="100" t="s">
        <v>48</v>
      </c>
      <c r="C2" s="101"/>
      <c r="D2" s="101"/>
      <c r="E2" s="101"/>
      <c r="F2" s="101"/>
      <c r="G2" s="101"/>
      <c r="H2" s="101"/>
      <c r="I2" s="101"/>
      <c r="J2" s="102"/>
      <c r="K2" s="23"/>
      <c r="L2" s="23"/>
      <c r="M2" s="23"/>
      <c r="N2" s="22"/>
    </row>
    <row r="3" spans="2:22" ht="89.25" customHeight="1" x14ac:dyDescent="0.25">
      <c r="B3" s="81"/>
      <c r="C3" s="81"/>
      <c r="D3" s="107" t="s">
        <v>47</v>
      </c>
      <c r="E3" s="108"/>
      <c r="F3" s="108"/>
      <c r="G3" s="108"/>
      <c r="H3" s="108"/>
      <c r="I3" s="108"/>
      <c r="J3" s="109"/>
    </row>
    <row r="4" spans="2:22" ht="22.5" customHeight="1" x14ac:dyDescent="0.25">
      <c r="B4" s="4"/>
      <c r="C4" s="4"/>
      <c r="D4" s="6"/>
      <c r="E4" s="6"/>
      <c r="F4" s="6"/>
      <c r="G4" s="6"/>
      <c r="H4" s="6"/>
      <c r="K4" s="6"/>
    </row>
    <row r="5" spans="2:22" ht="53.25" customHeight="1" thickBot="1" x14ac:dyDescent="0.3">
      <c r="B5" s="7"/>
      <c r="C5" s="7"/>
      <c r="D5" s="103" t="s">
        <v>37</v>
      </c>
      <c r="E5" s="104"/>
      <c r="F5" s="104"/>
      <c r="G5" s="33"/>
      <c r="H5" s="105" t="s">
        <v>36</v>
      </c>
      <c r="I5" s="106"/>
      <c r="J5" s="106"/>
      <c r="K5" s="33"/>
      <c r="L5" s="95" t="s">
        <v>35</v>
      </c>
      <c r="M5" s="96"/>
      <c r="N5" s="96"/>
      <c r="O5" s="33"/>
      <c r="P5" s="97" t="s">
        <v>38</v>
      </c>
      <c r="Q5" s="98"/>
      <c r="R5" s="98"/>
      <c r="S5" s="33"/>
      <c r="T5" s="91" t="s">
        <v>39</v>
      </c>
      <c r="U5" s="91"/>
      <c r="V5" s="91"/>
    </row>
    <row r="6" spans="2:22" ht="28.5" customHeight="1" x14ac:dyDescent="0.25">
      <c r="B6" s="110" t="s">
        <v>0</v>
      </c>
      <c r="C6" s="112" t="s">
        <v>25</v>
      </c>
      <c r="D6" s="92" t="s">
        <v>12</v>
      </c>
      <c r="E6" s="92" t="s">
        <v>3</v>
      </c>
      <c r="F6" s="94" t="s">
        <v>4</v>
      </c>
      <c r="G6" s="34"/>
      <c r="H6" s="92" t="s">
        <v>2</v>
      </c>
      <c r="I6" s="92" t="s">
        <v>3</v>
      </c>
      <c r="J6" s="94" t="s">
        <v>4</v>
      </c>
      <c r="K6" s="34"/>
      <c r="L6" s="92" t="s">
        <v>2</v>
      </c>
      <c r="M6" s="92" t="s">
        <v>3</v>
      </c>
      <c r="N6" s="94" t="s">
        <v>4</v>
      </c>
      <c r="O6" s="34"/>
      <c r="P6" s="92" t="s">
        <v>2</v>
      </c>
      <c r="Q6" s="92" t="s">
        <v>3</v>
      </c>
      <c r="R6" s="94" t="s">
        <v>4</v>
      </c>
      <c r="S6" s="34"/>
      <c r="T6" s="92" t="s">
        <v>2</v>
      </c>
      <c r="U6" s="92" t="s">
        <v>3</v>
      </c>
      <c r="V6" s="94" t="s">
        <v>4</v>
      </c>
    </row>
    <row r="7" spans="2:22" ht="43.5" customHeight="1" thickBot="1" x14ac:dyDescent="0.3">
      <c r="B7" s="111"/>
      <c r="C7" s="113"/>
      <c r="D7" s="93"/>
      <c r="E7" s="93"/>
      <c r="F7" s="99"/>
      <c r="G7" s="34"/>
      <c r="H7" s="93"/>
      <c r="I7" s="93"/>
      <c r="J7" s="99"/>
      <c r="K7" s="34"/>
      <c r="L7" s="93"/>
      <c r="M7" s="93"/>
      <c r="N7" s="99"/>
      <c r="O7" s="34"/>
      <c r="P7" s="93"/>
      <c r="Q7" s="93"/>
      <c r="R7" s="99"/>
      <c r="S7" s="34"/>
      <c r="T7" s="93"/>
      <c r="U7" s="93"/>
      <c r="V7" s="94"/>
    </row>
    <row r="8" spans="2:22" ht="64.5" customHeight="1" x14ac:dyDescent="0.25">
      <c r="B8" s="21">
        <v>1</v>
      </c>
      <c r="C8" s="11" t="s">
        <v>18</v>
      </c>
      <c r="D8" s="12">
        <v>9360000</v>
      </c>
      <c r="E8" s="12">
        <f t="shared" ref="E8:E14" si="0">D8*0.19</f>
        <v>1778400</v>
      </c>
      <c r="F8" s="13">
        <f>D8+E8</f>
        <v>11138400</v>
      </c>
      <c r="G8" s="35"/>
      <c r="H8" s="39">
        <v>3900000</v>
      </c>
      <c r="I8" s="39">
        <f>H8*0.19</f>
        <v>741000</v>
      </c>
      <c r="J8" s="40">
        <f>H8+I8</f>
        <v>4641000</v>
      </c>
      <c r="K8" s="35"/>
      <c r="L8" s="63">
        <v>7201681</v>
      </c>
      <c r="M8" s="15">
        <f t="shared" ref="M8:M14" si="1">L8*0.19</f>
        <v>1368319.3900000001</v>
      </c>
      <c r="N8" s="16">
        <f>L8+M8</f>
        <v>8570000.3900000006</v>
      </c>
      <c r="O8" s="35"/>
      <c r="P8" s="18">
        <v>8200000</v>
      </c>
      <c r="Q8" s="19">
        <f t="shared" ref="Q8:Q14" si="2">P8*0.19</f>
        <v>1558000</v>
      </c>
      <c r="R8" s="20">
        <f>P8+Q8</f>
        <v>9758000</v>
      </c>
      <c r="S8" s="35"/>
      <c r="T8" s="50">
        <v>5440575</v>
      </c>
      <c r="U8" s="51">
        <f t="shared" ref="U8:U14" si="3">T8*0.19</f>
        <v>1033709.25</v>
      </c>
      <c r="V8" s="61">
        <f>T8+U8</f>
        <v>6474284.25</v>
      </c>
    </row>
    <row r="9" spans="2:22" ht="57.75" customHeight="1" x14ac:dyDescent="0.25">
      <c r="B9" s="21">
        <v>2</v>
      </c>
      <c r="C9" s="11" t="s">
        <v>19</v>
      </c>
      <c r="D9" s="12">
        <v>2600000</v>
      </c>
      <c r="E9" s="12">
        <f t="shared" si="0"/>
        <v>494000</v>
      </c>
      <c r="F9" s="13">
        <f t="shared" ref="F9:F14" si="4">D9+E9</f>
        <v>3094000</v>
      </c>
      <c r="G9" s="35"/>
      <c r="H9" s="39">
        <v>690000</v>
      </c>
      <c r="I9" s="39">
        <f t="shared" ref="I9:I14" si="5">H9*0.19</f>
        <v>131100</v>
      </c>
      <c r="J9" s="40">
        <f t="shared" ref="J9:J14" si="6">H9+I9</f>
        <v>821100</v>
      </c>
      <c r="K9" s="35"/>
      <c r="L9" s="63">
        <v>2945964</v>
      </c>
      <c r="M9" s="15">
        <f t="shared" si="1"/>
        <v>559733.16</v>
      </c>
      <c r="N9" s="16">
        <f t="shared" ref="N9:N14" si="7">L9+M9</f>
        <v>3505697.16</v>
      </c>
      <c r="O9" s="35"/>
      <c r="P9" s="18">
        <v>1200000</v>
      </c>
      <c r="Q9" s="19">
        <f t="shared" si="2"/>
        <v>228000</v>
      </c>
      <c r="R9" s="20">
        <f t="shared" ref="R9:R14" si="8">P9+Q9</f>
        <v>1428000</v>
      </c>
      <c r="S9" s="35"/>
      <c r="T9" s="50">
        <v>666470</v>
      </c>
      <c r="U9" s="51">
        <f t="shared" si="3"/>
        <v>126629.3</v>
      </c>
      <c r="V9" s="61">
        <f t="shared" ref="V9:V14" si="9">T9+U9</f>
        <v>793099.3</v>
      </c>
    </row>
    <row r="10" spans="2:22" ht="61.5" customHeight="1" x14ac:dyDescent="0.25">
      <c r="B10" s="21">
        <v>3</v>
      </c>
      <c r="C10" s="11" t="s">
        <v>20</v>
      </c>
      <c r="D10" s="12">
        <v>1807000</v>
      </c>
      <c r="E10" s="12">
        <f t="shared" si="0"/>
        <v>343330</v>
      </c>
      <c r="F10" s="13">
        <f t="shared" si="4"/>
        <v>2150330</v>
      </c>
      <c r="G10" s="35"/>
      <c r="H10" s="39">
        <v>350000</v>
      </c>
      <c r="I10" s="39">
        <f t="shared" si="5"/>
        <v>66500</v>
      </c>
      <c r="J10" s="40">
        <f t="shared" si="6"/>
        <v>416500</v>
      </c>
      <c r="K10" s="35"/>
      <c r="L10" s="63">
        <v>1317143</v>
      </c>
      <c r="M10" s="15">
        <f t="shared" si="1"/>
        <v>250257.17</v>
      </c>
      <c r="N10" s="16">
        <f t="shared" si="7"/>
        <v>1567400.17</v>
      </c>
      <c r="O10" s="35"/>
      <c r="P10" s="18">
        <v>650000</v>
      </c>
      <c r="Q10" s="19">
        <f t="shared" si="2"/>
        <v>123500</v>
      </c>
      <c r="R10" s="20">
        <f t="shared" si="8"/>
        <v>773500</v>
      </c>
      <c r="S10" s="35"/>
      <c r="T10" s="50">
        <v>838600</v>
      </c>
      <c r="U10" s="51">
        <f t="shared" si="3"/>
        <v>159334</v>
      </c>
      <c r="V10" s="61">
        <f t="shared" si="9"/>
        <v>997934</v>
      </c>
    </row>
    <row r="11" spans="2:22" ht="60" customHeight="1" x14ac:dyDescent="0.25">
      <c r="B11" s="21">
        <v>4</v>
      </c>
      <c r="C11" s="11" t="s">
        <v>21</v>
      </c>
      <c r="D11" s="12">
        <v>2522000</v>
      </c>
      <c r="E11" s="12">
        <f t="shared" si="0"/>
        <v>479180</v>
      </c>
      <c r="F11" s="13">
        <f t="shared" si="4"/>
        <v>3001180</v>
      </c>
      <c r="G11" s="36"/>
      <c r="H11" s="41">
        <v>350000</v>
      </c>
      <c r="I11" s="39">
        <f t="shared" si="5"/>
        <v>66500</v>
      </c>
      <c r="J11" s="40">
        <f t="shared" si="6"/>
        <v>416500</v>
      </c>
      <c r="K11" s="36"/>
      <c r="L11" s="63">
        <v>2100720</v>
      </c>
      <c r="M11" s="15">
        <f t="shared" si="1"/>
        <v>399136.8</v>
      </c>
      <c r="N11" s="16">
        <f t="shared" si="7"/>
        <v>2499856.7999999998</v>
      </c>
      <c r="O11" s="36"/>
      <c r="P11" s="18">
        <v>1200000</v>
      </c>
      <c r="Q11" s="19">
        <f t="shared" si="2"/>
        <v>228000</v>
      </c>
      <c r="R11" s="20">
        <f t="shared" si="8"/>
        <v>1428000</v>
      </c>
      <c r="S11" s="36"/>
      <c r="T11" s="50">
        <v>686900</v>
      </c>
      <c r="U11" s="51">
        <f t="shared" si="3"/>
        <v>130511</v>
      </c>
      <c r="V11" s="61">
        <f t="shared" si="9"/>
        <v>817411</v>
      </c>
    </row>
    <row r="12" spans="2:22" ht="54" customHeight="1" x14ac:dyDescent="0.25">
      <c r="B12" s="21">
        <v>5</v>
      </c>
      <c r="C12" s="11" t="s">
        <v>22</v>
      </c>
      <c r="D12" s="12">
        <v>624000</v>
      </c>
      <c r="E12" s="12">
        <f t="shared" si="0"/>
        <v>118560</v>
      </c>
      <c r="F12" s="13">
        <f t="shared" si="4"/>
        <v>742560</v>
      </c>
      <c r="G12" s="36"/>
      <c r="H12" s="41">
        <v>200000</v>
      </c>
      <c r="I12" s="39">
        <f t="shared" si="5"/>
        <v>38000</v>
      </c>
      <c r="J12" s="40">
        <f t="shared" si="6"/>
        <v>238000</v>
      </c>
      <c r="K12" s="36"/>
      <c r="L12" s="63">
        <v>624130</v>
      </c>
      <c r="M12" s="15">
        <f t="shared" si="1"/>
        <v>118584.7</v>
      </c>
      <c r="N12" s="16">
        <f t="shared" si="7"/>
        <v>742714.7</v>
      </c>
      <c r="O12" s="36"/>
      <c r="P12" s="18">
        <v>350000</v>
      </c>
      <c r="Q12" s="19">
        <f t="shared" si="2"/>
        <v>66500</v>
      </c>
      <c r="R12" s="20">
        <f t="shared" si="8"/>
        <v>416500</v>
      </c>
      <c r="S12" s="36"/>
      <c r="T12" s="50">
        <v>818900</v>
      </c>
      <c r="U12" s="51">
        <f t="shared" si="3"/>
        <v>155591</v>
      </c>
      <c r="V12" s="61">
        <f t="shared" si="9"/>
        <v>974491</v>
      </c>
    </row>
    <row r="13" spans="2:22" ht="55.5" customHeight="1" x14ac:dyDescent="0.25">
      <c r="B13" s="21">
        <v>6</v>
      </c>
      <c r="C13" s="11" t="s">
        <v>23</v>
      </c>
      <c r="D13" s="12">
        <v>864500</v>
      </c>
      <c r="E13" s="12">
        <f t="shared" si="0"/>
        <v>164255</v>
      </c>
      <c r="F13" s="13">
        <f t="shared" si="4"/>
        <v>1028755</v>
      </c>
      <c r="G13" s="36"/>
      <c r="H13" s="41">
        <v>250000</v>
      </c>
      <c r="I13" s="39">
        <f t="shared" si="5"/>
        <v>47500</v>
      </c>
      <c r="J13" s="40">
        <f t="shared" si="6"/>
        <v>297500</v>
      </c>
      <c r="K13" s="36"/>
      <c r="L13" s="63">
        <v>130800</v>
      </c>
      <c r="M13" s="15">
        <f t="shared" si="1"/>
        <v>24852</v>
      </c>
      <c r="N13" s="16">
        <f t="shared" si="7"/>
        <v>155652</v>
      </c>
      <c r="O13" s="36"/>
      <c r="P13" s="18">
        <v>250000</v>
      </c>
      <c r="Q13" s="19">
        <f t="shared" si="2"/>
        <v>47500</v>
      </c>
      <c r="R13" s="20">
        <f t="shared" si="8"/>
        <v>297500</v>
      </c>
      <c r="S13" s="36"/>
      <c r="T13" s="50">
        <v>409600</v>
      </c>
      <c r="U13" s="51">
        <f t="shared" si="3"/>
        <v>77824</v>
      </c>
      <c r="V13" s="61">
        <f t="shared" si="9"/>
        <v>487424</v>
      </c>
    </row>
    <row r="14" spans="2:22" ht="63.75" customHeight="1" x14ac:dyDescent="0.25">
      <c r="B14" s="21">
        <v>7</v>
      </c>
      <c r="C14" s="14" t="s">
        <v>24</v>
      </c>
      <c r="D14" s="27">
        <v>2925000</v>
      </c>
      <c r="E14" s="12">
        <f t="shared" si="0"/>
        <v>555750</v>
      </c>
      <c r="F14" s="13">
        <f t="shared" si="4"/>
        <v>3480750</v>
      </c>
      <c r="G14" s="36"/>
      <c r="H14" s="41">
        <v>550000</v>
      </c>
      <c r="I14" s="39">
        <f t="shared" si="5"/>
        <v>104500</v>
      </c>
      <c r="J14" s="40">
        <f t="shared" si="6"/>
        <v>654500</v>
      </c>
      <c r="K14" s="36"/>
      <c r="L14" s="63">
        <v>780171</v>
      </c>
      <c r="M14" s="15">
        <f t="shared" si="1"/>
        <v>148232.49</v>
      </c>
      <c r="N14" s="16">
        <f t="shared" si="7"/>
        <v>928403.49</v>
      </c>
      <c r="O14" s="36"/>
      <c r="P14" s="18">
        <v>890000</v>
      </c>
      <c r="Q14" s="19">
        <f t="shared" si="2"/>
        <v>169100</v>
      </c>
      <c r="R14" s="20">
        <f t="shared" si="8"/>
        <v>1059100</v>
      </c>
      <c r="S14" s="36"/>
      <c r="T14" s="50">
        <v>1176300</v>
      </c>
      <c r="U14" s="51">
        <f t="shared" si="3"/>
        <v>223497</v>
      </c>
      <c r="V14" s="61">
        <f t="shared" si="9"/>
        <v>1399797</v>
      </c>
    </row>
    <row r="15" spans="2:22" ht="33.75" customHeight="1" x14ac:dyDescent="0.25">
      <c r="B15" s="5"/>
      <c r="C15" s="10"/>
      <c r="D15" s="88" t="s">
        <v>40</v>
      </c>
      <c r="E15" s="88"/>
      <c r="F15" s="70">
        <f>SUM(F8:F14)</f>
        <v>24635975</v>
      </c>
      <c r="G15" s="37"/>
      <c r="H15" s="89" t="s">
        <v>41</v>
      </c>
      <c r="I15" s="90"/>
      <c r="J15" s="71">
        <f>SUM(J8:J14)</f>
        <v>7485100</v>
      </c>
      <c r="K15" s="37"/>
      <c r="L15" s="89" t="s">
        <v>42</v>
      </c>
      <c r="M15" s="90"/>
      <c r="N15" s="72">
        <f>SUM(N8:N14)</f>
        <v>17969724.709999997</v>
      </c>
      <c r="O15" s="37"/>
      <c r="P15" s="89" t="s">
        <v>43</v>
      </c>
      <c r="Q15" s="90"/>
      <c r="R15" s="73">
        <f>SUM(R8:R14)</f>
        <v>15160600</v>
      </c>
      <c r="S15" s="37"/>
      <c r="T15" s="89" t="s">
        <v>44</v>
      </c>
      <c r="U15" s="90"/>
      <c r="V15" s="74">
        <v>11944440</v>
      </c>
    </row>
    <row r="16" spans="2:22" ht="45" customHeight="1" x14ac:dyDescent="0.25">
      <c r="G16" s="8"/>
      <c r="K16" s="8"/>
    </row>
    <row r="17" ht="15.6" customHeight="1" x14ac:dyDescent="0.25"/>
    <row r="18" ht="15.6" customHeight="1" x14ac:dyDescent="0.25"/>
    <row r="19" ht="15.6" customHeight="1" x14ac:dyDescent="0.25"/>
    <row r="20" ht="15.6" customHeight="1" x14ac:dyDescent="0.25"/>
    <row r="21" ht="15.6" customHeight="1" x14ac:dyDescent="0.25"/>
    <row r="22" ht="15.6" customHeight="1" x14ac:dyDescent="0.25"/>
    <row r="23" ht="15.6" customHeight="1" x14ac:dyDescent="0.25"/>
    <row r="24" ht="15.6" customHeight="1" x14ac:dyDescent="0.25"/>
    <row r="25" ht="15.6" customHeight="1" x14ac:dyDescent="0.25"/>
    <row r="26" ht="15.6" customHeight="1" x14ac:dyDescent="0.25"/>
    <row r="27" ht="15.6" customHeight="1" x14ac:dyDescent="0.25"/>
    <row r="28" ht="15.6" customHeight="1" x14ac:dyDescent="0.25"/>
    <row r="29" ht="15.6" customHeight="1" x14ac:dyDescent="0.25"/>
    <row r="30" ht="15.6" customHeight="1" x14ac:dyDescent="0.25"/>
    <row r="31" ht="15.6" customHeight="1" x14ac:dyDescent="0.25"/>
    <row r="32" ht="15.6" customHeight="1" x14ac:dyDescent="0.25"/>
    <row r="33" ht="15.6" customHeight="1" x14ac:dyDescent="0.25"/>
    <row r="34" ht="15.6" customHeight="1" x14ac:dyDescent="0.25"/>
    <row r="35" ht="15.6" customHeight="1" x14ac:dyDescent="0.25"/>
    <row r="36" ht="15.6" customHeight="1" x14ac:dyDescent="0.25"/>
    <row r="37" ht="15.6" customHeight="1" x14ac:dyDescent="0.25"/>
    <row r="38" ht="15.6" customHeight="1" x14ac:dyDescent="0.25"/>
    <row r="39" ht="15.6" customHeight="1" x14ac:dyDescent="0.25"/>
    <row r="40" ht="15.6" customHeight="1" x14ac:dyDescent="0.25"/>
    <row r="41" ht="15.6" customHeight="1" x14ac:dyDescent="0.25"/>
    <row r="42" ht="15.6" customHeight="1" x14ac:dyDescent="0.25"/>
    <row r="43" ht="15.6" customHeight="1" x14ac:dyDescent="0.25"/>
    <row r="44" ht="15.6" customHeight="1" x14ac:dyDescent="0.25"/>
    <row r="45" ht="15.6" customHeight="1" x14ac:dyDescent="0.25"/>
    <row r="46" ht="15.6" customHeight="1" x14ac:dyDescent="0.25"/>
    <row r="47" ht="15.6" customHeight="1" x14ac:dyDescent="0.25"/>
    <row r="48" ht="15.6" customHeight="1" x14ac:dyDescent="0.25"/>
    <row r="49" ht="15.6" customHeight="1" x14ac:dyDescent="0.25"/>
    <row r="50" ht="15.6" customHeight="1" x14ac:dyDescent="0.25"/>
    <row r="51" ht="15.6" customHeight="1" x14ac:dyDescent="0.25"/>
    <row r="52" ht="15.6" customHeight="1" x14ac:dyDescent="0.25"/>
    <row r="53" ht="15.6" customHeight="1" x14ac:dyDescent="0.25"/>
    <row r="54" ht="15.6" customHeight="1" x14ac:dyDescent="0.25"/>
    <row r="55" ht="15.6" customHeight="1" x14ac:dyDescent="0.25"/>
    <row r="56" ht="15.6" customHeight="1" x14ac:dyDescent="0.25"/>
    <row r="57" ht="15.6" customHeight="1" x14ac:dyDescent="0.25"/>
    <row r="58" ht="15.6" customHeight="1" x14ac:dyDescent="0.25"/>
    <row r="59" ht="15.6" customHeight="1" x14ac:dyDescent="0.25"/>
    <row r="60" ht="15.6" customHeight="1" x14ac:dyDescent="0.25"/>
    <row r="61" ht="15.6" customHeight="1" x14ac:dyDescent="0.25"/>
    <row r="62" ht="15.6" customHeight="1" x14ac:dyDescent="0.25"/>
    <row r="63" ht="15.6" customHeight="1" x14ac:dyDescent="0.25"/>
    <row r="64" ht="15.6" customHeight="1" x14ac:dyDescent="0.25"/>
    <row r="65" ht="15.6" customHeight="1" x14ac:dyDescent="0.25"/>
    <row r="66" ht="15.6" customHeight="1" x14ac:dyDescent="0.25"/>
    <row r="67" ht="15.6" customHeight="1" x14ac:dyDescent="0.25"/>
    <row r="68" ht="15.6" customHeight="1" x14ac:dyDescent="0.25"/>
    <row r="69" ht="15.6" customHeight="1" x14ac:dyDescent="0.25"/>
    <row r="70" ht="15.6" customHeight="1" x14ac:dyDescent="0.25"/>
    <row r="71" ht="15.6" customHeight="1" x14ac:dyDescent="0.25"/>
    <row r="72" ht="15.6" customHeight="1" x14ac:dyDescent="0.25"/>
    <row r="73" ht="15.6" customHeight="1" x14ac:dyDescent="0.25"/>
    <row r="74" ht="15.6" customHeight="1" x14ac:dyDescent="0.25"/>
    <row r="75" ht="15.6" customHeight="1" x14ac:dyDescent="0.25"/>
    <row r="76" ht="15.6" customHeight="1" x14ac:dyDescent="0.25"/>
    <row r="77" ht="15.6" customHeight="1" x14ac:dyDescent="0.25"/>
    <row r="78" ht="15.6" customHeight="1" x14ac:dyDescent="0.25"/>
    <row r="79" ht="15.6" customHeight="1" x14ac:dyDescent="0.25"/>
    <row r="80" ht="15.6" customHeight="1" x14ac:dyDescent="0.25"/>
    <row r="81" ht="15.6" customHeight="1" x14ac:dyDescent="0.25"/>
    <row r="82" ht="15.6" customHeight="1" x14ac:dyDescent="0.25"/>
    <row r="83" ht="15.6" customHeight="1" x14ac:dyDescent="0.25"/>
    <row r="84" ht="15.6" customHeight="1" x14ac:dyDescent="0.25"/>
    <row r="85" ht="15.6" customHeight="1" x14ac:dyDescent="0.25"/>
    <row r="86" ht="15.6" customHeight="1" x14ac:dyDescent="0.25"/>
    <row r="87" ht="15.6" customHeight="1" x14ac:dyDescent="0.25"/>
    <row r="88" ht="15.6" customHeight="1" x14ac:dyDescent="0.25"/>
    <row r="89" ht="15.6" customHeight="1" x14ac:dyDescent="0.25"/>
    <row r="90" ht="15.6" customHeight="1" x14ac:dyDescent="0.25"/>
    <row r="91" ht="15.6" customHeight="1" x14ac:dyDescent="0.25"/>
    <row r="92" ht="15.6" customHeight="1" x14ac:dyDescent="0.25"/>
    <row r="93" ht="15.6" customHeight="1" x14ac:dyDescent="0.25"/>
    <row r="94" ht="15.6" customHeight="1" x14ac:dyDescent="0.25"/>
    <row r="95" ht="15.6" customHeight="1" x14ac:dyDescent="0.25"/>
    <row r="96" ht="15.6" customHeight="1" x14ac:dyDescent="0.25"/>
    <row r="97" ht="15.6" customHeight="1" x14ac:dyDescent="0.25"/>
    <row r="98" ht="15.6" customHeight="1" x14ac:dyDescent="0.25"/>
    <row r="99" ht="15.6" customHeight="1" x14ac:dyDescent="0.25"/>
    <row r="100" ht="15.6" customHeight="1" x14ac:dyDescent="0.25"/>
    <row r="101" ht="15.6" customHeight="1" x14ac:dyDescent="0.25"/>
    <row r="102" ht="15.6" customHeight="1" x14ac:dyDescent="0.25"/>
    <row r="103" ht="15.6" customHeight="1" x14ac:dyDescent="0.25"/>
    <row r="104" ht="15.6" customHeight="1" x14ac:dyDescent="0.25"/>
    <row r="105" ht="15.6" customHeight="1" x14ac:dyDescent="0.25"/>
    <row r="106" ht="15.6" customHeight="1" x14ac:dyDescent="0.25"/>
    <row r="107" ht="15.6" customHeight="1" x14ac:dyDescent="0.25"/>
    <row r="108" ht="15.6" customHeight="1" x14ac:dyDescent="0.25"/>
    <row r="109" ht="15.6" customHeight="1" x14ac:dyDescent="0.25"/>
    <row r="110" ht="15.6" customHeight="1" x14ac:dyDescent="0.25"/>
    <row r="111" ht="15.6" customHeight="1" x14ac:dyDescent="0.25"/>
    <row r="112" ht="15.6" customHeight="1" x14ac:dyDescent="0.25"/>
    <row r="113" ht="15.6" customHeight="1" x14ac:dyDescent="0.25"/>
    <row r="114" ht="15.6" customHeight="1" x14ac:dyDescent="0.25"/>
    <row r="115" ht="15.6" customHeight="1" x14ac:dyDescent="0.25"/>
    <row r="116" ht="15.6" customHeight="1" x14ac:dyDescent="0.25"/>
    <row r="117" ht="15.6" customHeight="1" x14ac:dyDescent="0.25"/>
    <row r="118" ht="15.6" customHeight="1" x14ac:dyDescent="0.25"/>
    <row r="119" ht="15.6" customHeight="1" x14ac:dyDescent="0.25"/>
    <row r="120" ht="15.6" customHeight="1" x14ac:dyDescent="0.25"/>
    <row r="121" ht="15.6" customHeight="1" x14ac:dyDescent="0.25"/>
    <row r="122" ht="15.6" customHeight="1" x14ac:dyDescent="0.25"/>
    <row r="123" ht="15.6" customHeight="1" x14ac:dyDescent="0.25"/>
    <row r="124" ht="15.6" customHeight="1" x14ac:dyDescent="0.25"/>
    <row r="125" ht="15.6" customHeight="1" x14ac:dyDescent="0.25"/>
    <row r="126" ht="15.6" customHeight="1" x14ac:dyDescent="0.25"/>
    <row r="127" ht="15.6" customHeight="1" x14ac:dyDescent="0.25"/>
    <row r="128" ht="15.6" customHeight="1" x14ac:dyDescent="0.25"/>
    <row r="129" ht="15.6" customHeight="1" x14ac:dyDescent="0.25"/>
    <row r="130" ht="15.6" customHeight="1" x14ac:dyDescent="0.25"/>
    <row r="131" ht="15.6" customHeight="1" x14ac:dyDescent="0.25"/>
    <row r="132" ht="15.6" customHeight="1" x14ac:dyDescent="0.25"/>
    <row r="133" ht="15.6" customHeight="1" x14ac:dyDescent="0.25"/>
    <row r="134" ht="15.6" customHeight="1" x14ac:dyDescent="0.25"/>
    <row r="135" ht="15.6" customHeight="1" x14ac:dyDescent="0.25"/>
    <row r="136" ht="15.6" customHeight="1" x14ac:dyDescent="0.25"/>
    <row r="137" ht="15.6" customHeight="1" x14ac:dyDescent="0.25"/>
    <row r="138" ht="15.6" customHeight="1" x14ac:dyDescent="0.25"/>
    <row r="139" ht="15.6" customHeight="1" x14ac:dyDescent="0.25"/>
    <row r="140" ht="15.6" customHeight="1" x14ac:dyDescent="0.25"/>
    <row r="141" ht="15.6" customHeight="1" x14ac:dyDescent="0.25"/>
    <row r="142" ht="15.6" customHeight="1" x14ac:dyDescent="0.25"/>
    <row r="143" ht="15.6" customHeight="1" x14ac:dyDescent="0.25"/>
    <row r="144" ht="15.6" customHeight="1" x14ac:dyDescent="0.25"/>
    <row r="145" ht="15.6" customHeight="1" x14ac:dyDescent="0.25"/>
    <row r="146" ht="15.6" customHeight="1" x14ac:dyDescent="0.25"/>
    <row r="147" ht="15.6" customHeight="1" x14ac:dyDescent="0.25"/>
    <row r="148" ht="15.6" customHeight="1" x14ac:dyDescent="0.25"/>
    <row r="149" ht="15.6" customHeight="1" x14ac:dyDescent="0.25"/>
    <row r="150" ht="15.6" customHeight="1" x14ac:dyDescent="0.25"/>
    <row r="151" ht="15.6" customHeight="1" x14ac:dyDescent="0.25"/>
    <row r="152" ht="15.6" customHeight="1" x14ac:dyDescent="0.25"/>
    <row r="153" ht="15.6" customHeight="1" x14ac:dyDescent="0.25"/>
    <row r="154" ht="15.6" customHeight="1" x14ac:dyDescent="0.25"/>
    <row r="155" ht="15.6" customHeight="1" x14ac:dyDescent="0.25"/>
    <row r="156" ht="15.6" customHeight="1" x14ac:dyDescent="0.25"/>
    <row r="157" ht="15.6" customHeight="1" x14ac:dyDescent="0.25"/>
    <row r="158" ht="15.6" customHeight="1" x14ac:dyDescent="0.25"/>
    <row r="159" ht="15.6" customHeight="1" x14ac:dyDescent="0.25"/>
    <row r="160" ht="15.6" customHeight="1" x14ac:dyDescent="0.25"/>
    <row r="161" ht="15.6" customHeight="1" x14ac:dyDescent="0.25"/>
    <row r="162" ht="15.6" customHeight="1" x14ac:dyDescent="0.25"/>
    <row r="163" ht="15.6" customHeight="1" x14ac:dyDescent="0.25"/>
    <row r="164" ht="15.6" customHeight="1" x14ac:dyDescent="0.25"/>
    <row r="165" ht="15.6" customHeight="1" x14ac:dyDescent="0.25"/>
    <row r="166" ht="15.6" customHeight="1" x14ac:dyDescent="0.25"/>
    <row r="167" ht="15.6" customHeight="1" x14ac:dyDescent="0.25"/>
    <row r="168" ht="15.6" customHeight="1" x14ac:dyDescent="0.25"/>
    <row r="169" ht="15.6" customHeight="1" x14ac:dyDescent="0.25"/>
    <row r="170" ht="15.6" customHeight="1" x14ac:dyDescent="0.25"/>
    <row r="171" ht="15.6" customHeight="1" x14ac:dyDescent="0.25"/>
    <row r="172" ht="15.6" customHeight="1" x14ac:dyDescent="0.25"/>
    <row r="173" ht="15.6" customHeight="1" x14ac:dyDescent="0.25"/>
    <row r="174" ht="15.6" customHeight="1" x14ac:dyDescent="0.25"/>
    <row r="175" ht="15.6" customHeight="1" x14ac:dyDescent="0.25"/>
    <row r="176" ht="15.6" customHeight="1" x14ac:dyDescent="0.25"/>
    <row r="177" ht="15.6" customHeight="1" x14ac:dyDescent="0.25"/>
    <row r="178" ht="15.6" customHeight="1" x14ac:dyDescent="0.25"/>
    <row r="179" ht="15.6" customHeight="1" x14ac:dyDescent="0.25"/>
    <row r="180" ht="15.6" customHeight="1" x14ac:dyDescent="0.25"/>
    <row r="181" ht="15.6" customHeight="1" x14ac:dyDescent="0.25"/>
    <row r="182" ht="15.6" customHeight="1" x14ac:dyDescent="0.25"/>
    <row r="183" ht="15.6" customHeight="1" x14ac:dyDescent="0.25"/>
    <row r="184" ht="15.6" customHeight="1" x14ac:dyDescent="0.25"/>
    <row r="185" ht="15.6" customHeight="1" x14ac:dyDescent="0.25"/>
    <row r="186" ht="15.6" customHeight="1" x14ac:dyDescent="0.25"/>
    <row r="187" ht="15.6" customHeight="1" x14ac:dyDescent="0.25"/>
    <row r="188" ht="15.6" customHeight="1" x14ac:dyDescent="0.25"/>
    <row r="189" ht="15.6" customHeight="1" x14ac:dyDescent="0.25"/>
    <row r="190" ht="15.6" customHeight="1" x14ac:dyDescent="0.25"/>
    <row r="191" ht="15.6" customHeight="1" x14ac:dyDescent="0.25"/>
    <row r="192" ht="15.6" customHeight="1" x14ac:dyDescent="0.25"/>
    <row r="193" ht="15.6" customHeight="1" x14ac:dyDescent="0.25"/>
    <row r="194" ht="15.6" customHeight="1" x14ac:dyDescent="0.25"/>
    <row r="195" ht="15.6" customHeight="1" x14ac:dyDescent="0.25"/>
    <row r="196" ht="15.6" customHeight="1" x14ac:dyDescent="0.25"/>
    <row r="197" ht="15.6" customHeight="1" x14ac:dyDescent="0.25"/>
    <row r="198" ht="15.6" customHeight="1" x14ac:dyDescent="0.25"/>
    <row r="199" ht="15.6" customHeight="1" x14ac:dyDescent="0.25"/>
    <row r="200" ht="15.6" customHeight="1" x14ac:dyDescent="0.25"/>
    <row r="201" ht="15.6" customHeight="1" x14ac:dyDescent="0.25"/>
    <row r="202" ht="15.6" customHeight="1" x14ac:dyDescent="0.25"/>
    <row r="203" ht="15.6" customHeight="1" x14ac:dyDescent="0.25"/>
    <row r="204" ht="15.6" customHeight="1" x14ac:dyDescent="0.25"/>
    <row r="205" ht="15.6" customHeight="1" x14ac:dyDescent="0.25"/>
    <row r="206" ht="15.6" customHeight="1" x14ac:dyDescent="0.25"/>
    <row r="207" ht="15.6" customHeight="1" x14ac:dyDescent="0.25"/>
    <row r="208" ht="15.6" customHeight="1" x14ac:dyDescent="0.25"/>
    <row r="209" ht="15.6" customHeight="1" x14ac:dyDescent="0.25"/>
    <row r="210" ht="15.6" customHeight="1" x14ac:dyDescent="0.25"/>
    <row r="211" ht="15.6" customHeight="1" x14ac:dyDescent="0.25"/>
    <row r="212" ht="15.6" customHeight="1" x14ac:dyDescent="0.25"/>
    <row r="213" ht="15.6" customHeight="1" x14ac:dyDescent="0.25"/>
    <row r="214" ht="15.6" customHeight="1" x14ac:dyDescent="0.25"/>
    <row r="215" ht="15.6" customHeight="1" x14ac:dyDescent="0.25"/>
  </sheetData>
  <mergeCells count="30">
    <mergeCell ref="N6:N7"/>
    <mergeCell ref="H6:H7"/>
    <mergeCell ref="I6:I7"/>
    <mergeCell ref="J6:J7"/>
    <mergeCell ref="B6:B7"/>
    <mergeCell ref="C6:C7"/>
    <mergeCell ref="D6:D7"/>
    <mergeCell ref="E6:E7"/>
    <mergeCell ref="F6:F7"/>
    <mergeCell ref="B2:J2"/>
    <mergeCell ref="B3:C3"/>
    <mergeCell ref="D5:F5"/>
    <mergeCell ref="H5:J5"/>
    <mergeCell ref="D3:J3"/>
    <mergeCell ref="D15:E15"/>
    <mergeCell ref="H15:I15"/>
    <mergeCell ref="L15:M15"/>
    <mergeCell ref="T15:U15"/>
    <mergeCell ref="T5:V5"/>
    <mergeCell ref="T6:T7"/>
    <mergeCell ref="U6:U7"/>
    <mergeCell ref="V6:V7"/>
    <mergeCell ref="L5:N5"/>
    <mergeCell ref="L6:L7"/>
    <mergeCell ref="P15:Q15"/>
    <mergeCell ref="P5:R5"/>
    <mergeCell ref="P6:P7"/>
    <mergeCell ref="Q6:Q7"/>
    <mergeCell ref="R6:R7"/>
    <mergeCell ref="M6:M7"/>
  </mergeCells>
  <pageMargins left="0.25" right="0.25" top="0.75" bottom="0.75" header="0.3" footer="0.3"/>
  <pageSetup scale="5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D9B7B-15BD-48DE-BD72-B7E56E5A7F87}">
  <dimension ref="A1:K14"/>
  <sheetViews>
    <sheetView topLeftCell="A3" workbookViewId="0">
      <selection activeCell="K10" sqref="K10"/>
    </sheetView>
  </sheetViews>
  <sheetFormatPr baseColWidth="10" defaultColWidth="11" defaultRowHeight="15.75" x14ac:dyDescent="0.25"/>
  <cols>
    <col min="1" max="1" width="1" customWidth="1"/>
    <col min="2" max="2" width="15.125" customWidth="1"/>
    <col min="3" max="3" width="15.125" bestFit="1" customWidth="1"/>
    <col min="4" max="5" width="15.125" customWidth="1"/>
    <col min="6" max="6" width="16.25" bestFit="1" customWidth="1"/>
    <col min="7" max="7" width="13.625" bestFit="1" customWidth="1"/>
    <col min="8" max="8" width="14" customWidth="1"/>
    <col min="9" max="9" width="14.625" bestFit="1" customWidth="1"/>
    <col min="10" max="10" width="15.125" bestFit="1" customWidth="1"/>
  </cols>
  <sheetData>
    <row r="1" spans="1:11" ht="39.75" customHeight="1" x14ac:dyDescent="0.25">
      <c r="B1" s="82" t="s">
        <v>49</v>
      </c>
      <c r="C1" s="82"/>
      <c r="D1" s="82"/>
      <c r="E1" s="82"/>
      <c r="F1" s="82"/>
      <c r="G1" s="82"/>
      <c r="H1" s="82"/>
      <c r="I1" s="82"/>
      <c r="J1" s="82"/>
    </row>
    <row r="2" spans="1:11" ht="80.25" customHeight="1" x14ac:dyDescent="0.25">
      <c r="A2" s="30"/>
      <c r="B2" s="81"/>
      <c r="C2" s="81"/>
      <c r="D2" s="81"/>
      <c r="E2" s="81"/>
      <c r="F2" s="81"/>
      <c r="G2" s="116" t="s">
        <v>47</v>
      </c>
      <c r="H2" s="116"/>
      <c r="I2" s="116"/>
      <c r="J2" s="116"/>
    </row>
    <row r="3" spans="1:11" ht="38.25" customHeight="1" x14ac:dyDescent="0.25">
      <c r="B3" s="114" t="s">
        <v>45</v>
      </c>
      <c r="C3" s="114"/>
      <c r="D3" s="114"/>
      <c r="E3" s="114"/>
      <c r="F3" s="114"/>
      <c r="G3" s="114" t="s">
        <v>46</v>
      </c>
      <c r="H3" s="114"/>
      <c r="I3" s="114"/>
      <c r="J3" s="114"/>
    </row>
    <row r="4" spans="1:11" ht="63" x14ac:dyDescent="0.25">
      <c r="B4" s="44" t="s">
        <v>26</v>
      </c>
      <c r="C4" s="45" t="s">
        <v>27</v>
      </c>
      <c r="D4" s="46" t="s">
        <v>28</v>
      </c>
      <c r="E4" s="47" t="s">
        <v>29</v>
      </c>
      <c r="F4" s="48" t="s">
        <v>30</v>
      </c>
      <c r="G4" s="26" t="s">
        <v>6</v>
      </c>
      <c r="H4" s="24" t="s">
        <v>7</v>
      </c>
      <c r="I4" s="24" t="s">
        <v>15</v>
      </c>
      <c r="J4" s="24" t="s">
        <v>16</v>
      </c>
    </row>
    <row r="5" spans="1:11" x14ac:dyDescent="0.25">
      <c r="B5" s="27">
        <v>24635975</v>
      </c>
      <c r="C5" s="43">
        <v>7485100</v>
      </c>
      <c r="D5" s="42">
        <v>17969725</v>
      </c>
      <c r="E5" s="28">
        <v>15160600</v>
      </c>
      <c r="F5" s="49">
        <v>11944440</v>
      </c>
      <c r="G5" s="9">
        <f>AVERAGE(B5:F5)</f>
        <v>15439168</v>
      </c>
      <c r="H5" s="9">
        <f>STDEVA(B5:F5)</f>
        <v>6452575.0557186473</v>
      </c>
      <c r="I5" s="9">
        <f>G5-H5</f>
        <v>8986592.9442813527</v>
      </c>
      <c r="J5" s="9">
        <f>G5+H5</f>
        <v>21891743.055718645</v>
      </c>
    </row>
    <row r="8" spans="1:11" ht="62.25" customHeight="1" x14ac:dyDescent="0.25">
      <c r="B8" s="115" t="s">
        <v>5</v>
      </c>
      <c r="C8" s="117" t="s">
        <v>31</v>
      </c>
      <c r="D8" s="118"/>
      <c r="F8" s="115" t="s">
        <v>11</v>
      </c>
      <c r="G8" s="24" t="s">
        <v>8</v>
      </c>
    </row>
    <row r="9" spans="1:11" ht="63" x14ac:dyDescent="0.25">
      <c r="B9" s="115"/>
      <c r="C9" s="25" t="s">
        <v>32</v>
      </c>
      <c r="D9" s="25" t="s">
        <v>9</v>
      </c>
      <c r="F9" s="115"/>
      <c r="G9" s="25" t="s">
        <v>32</v>
      </c>
    </row>
    <row r="10" spans="1:11" ht="63" x14ac:dyDescent="0.25">
      <c r="B10" s="52" t="s">
        <v>26</v>
      </c>
      <c r="C10" s="55">
        <v>24635975</v>
      </c>
      <c r="D10" s="60" t="s">
        <v>33</v>
      </c>
      <c r="F10" s="57" t="s">
        <v>28</v>
      </c>
      <c r="G10" s="53">
        <v>17969725</v>
      </c>
      <c r="H10" s="32"/>
      <c r="K10" s="29"/>
    </row>
    <row r="11" spans="1:11" ht="61.5" customHeight="1" x14ac:dyDescent="0.25">
      <c r="B11" s="56" t="s">
        <v>27</v>
      </c>
      <c r="C11" s="55">
        <v>7485100</v>
      </c>
      <c r="D11" s="60" t="s">
        <v>17</v>
      </c>
      <c r="F11" s="58" t="s">
        <v>29</v>
      </c>
      <c r="G11" s="53">
        <v>15160600</v>
      </c>
    </row>
    <row r="12" spans="1:11" ht="47.25" x14ac:dyDescent="0.25">
      <c r="B12" s="57" t="s">
        <v>28</v>
      </c>
      <c r="C12" s="53">
        <v>17969725</v>
      </c>
      <c r="D12" s="54" t="s">
        <v>10</v>
      </c>
      <c r="F12" s="59" t="s">
        <v>30</v>
      </c>
      <c r="G12" s="53">
        <v>11944440</v>
      </c>
    </row>
    <row r="13" spans="1:11" ht="42.75" customHeight="1" x14ac:dyDescent="0.25">
      <c r="B13" s="58" t="s">
        <v>29</v>
      </c>
      <c r="C13" s="53">
        <v>15160600</v>
      </c>
      <c r="D13" s="54" t="s">
        <v>10</v>
      </c>
    </row>
    <row r="14" spans="1:11" ht="33.75" customHeight="1" x14ac:dyDescent="0.25">
      <c r="B14" s="59" t="s">
        <v>30</v>
      </c>
      <c r="C14" s="53">
        <v>11944440</v>
      </c>
      <c r="D14" s="54" t="s">
        <v>10</v>
      </c>
    </row>
  </sheetData>
  <mergeCells count="8">
    <mergeCell ref="B1:J1"/>
    <mergeCell ref="B3:F3"/>
    <mergeCell ref="G3:J3"/>
    <mergeCell ref="B8:B9"/>
    <mergeCell ref="F8:F9"/>
    <mergeCell ref="G2:J2"/>
    <mergeCell ref="B2:F2"/>
    <mergeCell ref="C8:D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2B2D1-4D76-427F-912E-B630E62816AE}">
  <sheetPr>
    <pageSetUpPr fitToPage="1"/>
  </sheetPr>
  <dimension ref="B1:J215"/>
  <sheetViews>
    <sheetView showGridLines="0" tabSelected="1" topLeftCell="B3" zoomScale="90" zoomScaleNormal="90" workbookViewId="0">
      <selection activeCell="L15" sqref="L15"/>
    </sheetView>
  </sheetViews>
  <sheetFormatPr baseColWidth="10" defaultColWidth="11.5" defaultRowHeight="0" customHeight="1" zeroHeight="1" x14ac:dyDescent="0.25"/>
  <cols>
    <col min="1" max="1" width="1.625" style="1" customWidth="1"/>
    <col min="2" max="2" width="9.375" style="1" customWidth="1"/>
    <col min="3" max="3" width="42" style="2" customWidth="1"/>
    <col min="4" max="6" width="16.25" style="1" customWidth="1"/>
    <col min="7" max="7" width="13.25" style="1" customWidth="1"/>
    <col min="8" max="9" width="11.5" style="1" customWidth="1"/>
    <col min="10" max="10" width="15.25" style="1" customWidth="1"/>
    <col min="11" max="16366" width="11.5" style="1" customWidth="1"/>
    <col min="16367" max="16384" width="11.5" style="1"/>
  </cols>
  <sheetData>
    <row r="1" spans="2:10" ht="15.75" hidden="1" x14ac:dyDescent="0.25"/>
    <row r="2" spans="2:10" ht="51.75" customHeight="1" x14ac:dyDescent="0.25">
      <c r="B2" s="82" t="s">
        <v>49</v>
      </c>
      <c r="C2" s="82"/>
      <c r="D2" s="82"/>
      <c r="E2" s="82"/>
      <c r="F2" s="82"/>
      <c r="G2" s="82"/>
    </row>
    <row r="3" spans="2:10" ht="72.75" customHeight="1" x14ac:dyDescent="0.25">
      <c r="B3" s="81"/>
      <c r="C3" s="81"/>
      <c r="D3" s="87" t="s">
        <v>47</v>
      </c>
      <c r="E3" s="87"/>
      <c r="F3" s="87"/>
      <c r="G3" s="87"/>
    </row>
    <row r="4" spans="2:10" ht="12" customHeight="1" x14ac:dyDescent="0.25">
      <c r="B4" s="4"/>
      <c r="C4" s="4"/>
    </row>
    <row r="5" spans="2:10" ht="45.75" customHeight="1" x14ac:dyDescent="0.25">
      <c r="B5" s="7"/>
      <c r="C5" s="7"/>
      <c r="D5" s="65" t="s">
        <v>28</v>
      </c>
      <c r="E5" s="66" t="s">
        <v>29</v>
      </c>
      <c r="F5" s="67" t="s">
        <v>30</v>
      </c>
      <c r="G5" s="83" t="s">
        <v>14</v>
      </c>
    </row>
    <row r="6" spans="2:10" ht="28.5" customHeight="1" x14ac:dyDescent="0.25">
      <c r="B6" s="84" t="s">
        <v>0</v>
      </c>
      <c r="C6" s="85" t="s">
        <v>1</v>
      </c>
      <c r="D6" s="86" t="s">
        <v>13</v>
      </c>
      <c r="E6" s="86" t="s">
        <v>13</v>
      </c>
      <c r="F6" s="86" t="s">
        <v>13</v>
      </c>
      <c r="G6" s="83"/>
    </row>
    <row r="7" spans="2:10" ht="23.25" customHeight="1" x14ac:dyDescent="0.25">
      <c r="B7" s="84"/>
      <c r="C7" s="85"/>
      <c r="D7" s="86"/>
      <c r="E7" s="86"/>
      <c r="F7" s="86"/>
      <c r="G7" s="83"/>
    </row>
    <row r="8" spans="2:10" ht="46.5" customHeight="1" x14ac:dyDescent="0.25">
      <c r="B8" s="3">
        <v>1</v>
      </c>
      <c r="C8" s="11" t="s">
        <v>50</v>
      </c>
      <c r="D8" s="17">
        <v>8570000.3900000006</v>
      </c>
      <c r="E8" s="31">
        <v>9758000</v>
      </c>
      <c r="F8" s="61">
        <v>6474284.25</v>
      </c>
      <c r="G8" s="38">
        <v>8267428</v>
      </c>
    </row>
    <row r="9" spans="2:10" ht="45" customHeight="1" x14ac:dyDescent="0.25">
      <c r="B9" s="21">
        <v>2</v>
      </c>
      <c r="C9" s="11" t="s">
        <v>51</v>
      </c>
      <c r="D9" s="17">
        <v>3505697.16</v>
      </c>
      <c r="E9" s="31">
        <v>1428000</v>
      </c>
      <c r="F9" s="61">
        <v>793099.3</v>
      </c>
      <c r="G9" s="38">
        <v>1908932</v>
      </c>
    </row>
    <row r="10" spans="2:10" ht="39.75" customHeight="1" x14ac:dyDescent="0.25">
      <c r="B10" s="21">
        <v>3</v>
      </c>
      <c r="C10" s="11" t="s">
        <v>52</v>
      </c>
      <c r="D10" s="17">
        <v>1567400.17</v>
      </c>
      <c r="E10" s="31">
        <v>773500</v>
      </c>
      <c r="F10" s="61">
        <v>997934</v>
      </c>
      <c r="G10" s="38">
        <v>1112945</v>
      </c>
    </row>
    <row r="11" spans="2:10" ht="47.25" customHeight="1" x14ac:dyDescent="0.25">
      <c r="B11" s="3">
        <v>4</v>
      </c>
      <c r="C11" s="11" t="s">
        <v>53</v>
      </c>
      <c r="D11" s="17">
        <v>2499856.7999999998</v>
      </c>
      <c r="E11" s="31">
        <v>1428000</v>
      </c>
      <c r="F11" s="61">
        <v>817411</v>
      </c>
      <c r="G11" s="38">
        <v>1581756</v>
      </c>
    </row>
    <row r="12" spans="2:10" ht="36.75" customHeight="1" x14ac:dyDescent="0.25">
      <c r="B12" s="21">
        <v>5</v>
      </c>
      <c r="C12" s="11" t="s">
        <v>54</v>
      </c>
      <c r="D12" s="17">
        <v>742714.7</v>
      </c>
      <c r="E12" s="31">
        <v>416500</v>
      </c>
      <c r="F12" s="61">
        <v>974491</v>
      </c>
      <c r="G12" s="38">
        <v>711235</v>
      </c>
    </row>
    <row r="13" spans="2:10" ht="45.75" customHeight="1" x14ac:dyDescent="0.25">
      <c r="B13" s="21">
        <v>6</v>
      </c>
      <c r="C13" s="11" t="s">
        <v>55</v>
      </c>
      <c r="D13" s="17">
        <v>155652</v>
      </c>
      <c r="E13" s="31">
        <v>297500</v>
      </c>
      <c r="F13" s="61">
        <v>487424</v>
      </c>
      <c r="G13" s="38">
        <v>313525</v>
      </c>
    </row>
    <row r="14" spans="2:10" ht="43.5" customHeight="1" x14ac:dyDescent="0.25">
      <c r="B14" s="3">
        <v>7</v>
      </c>
      <c r="C14" s="14" t="s">
        <v>56</v>
      </c>
      <c r="D14" s="17">
        <v>928403.49</v>
      </c>
      <c r="E14" s="31">
        <v>1059100</v>
      </c>
      <c r="F14" s="61">
        <v>1399797</v>
      </c>
      <c r="G14" s="38">
        <v>1129100</v>
      </c>
    </row>
    <row r="15" spans="2:10" ht="43.5" customHeight="1" x14ac:dyDescent="0.25">
      <c r="B15" s="5"/>
      <c r="C15" s="62"/>
      <c r="D15" s="75" t="s">
        <v>34</v>
      </c>
      <c r="E15" s="76"/>
      <c r="F15" s="77"/>
      <c r="G15" s="64">
        <f>SUM(G8:G14)</f>
        <v>15024921</v>
      </c>
      <c r="J15" s="69"/>
    </row>
    <row r="16" spans="2:10" ht="59.25" customHeight="1" x14ac:dyDescent="0.25">
      <c r="D16" s="78" t="s">
        <v>57</v>
      </c>
      <c r="E16" s="79"/>
      <c r="F16" s="80"/>
      <c r="G16" s="68">
        <f>G15*6</f>
        <v>90149526</v>
      </c>
    </row>
    <row r="17" ht="15.6" customHeight="1" x14ac:dyDescent="0.25"/>
    <row r="18" ht="15.6" customHeight="1" x14ac:dyDescent="0.25"/>
    <row r="19" ht="15.6" customHeight="1" x14ac:dyDescent="0.25"/>
    <row r="20" ht="15.6" customHeight="1" x14ac:dyDescent="0.25"/>
    <row r="21" ht="15.6" customHeight="1" x14ac:dyDescent="0.25"/>
    <row r="22" ht="15.6" customHeight="1" x14ac:dyDescent="0.25"/>
    <row r="23" ht="15.6" customHeight="1" x14ac:dyDescent="0.25"/>
    <row r="24" ht="15.6" customHeight="1" x14ac:dyDescent="0.25"/>
    <row r="25" ht="15.6" customHeight="1" x14ac:dyDescent="0.25"/>
    <row r="26" ht="15.6" customHeight="1" x14ac:dyDescent="0.25"/>
    <row r="27" ht="15.6" customHeight="1" x14ac:dyDescent="0.25"/>
    <row r="28" ht="15.6" customHeight="1" x14ac:dyDescent="0.25"/>
    <row r="29" ht="15.6" customHeight="1" x14ac:dyDescent="0.25"/>
    <row r="30" ht="15.6" customHeight="1" x14ac:dyDescent="0.25"/>
    <row r="31" ht="15.6" customHeight="1" x14ac:dyDescent="0.25"/>
    <row r="32" ht="15.6" customHeight="1" x14ac:dyDescent="0.25"/>
    <row r="33" ht="15.6" customHeight="1" x14ac:dyDescent="0.25"/>
    <row r="34" ht="15.6" customHeight="1" x14ac:dyDescent="0.25"/>
    <row r="35" ht="15.6" customHeight="1" x14ac:dyDescent="0.25"/>
    <row r="36" ht="15.6" customHeight="1" x14ac:dyDescent="0.25"/>
    <row r="37" ht="15.6" customHeight="1" x14ac:dyDescent="0.25"/>
    <row r="38" ht="15.6" customHeight="1" x14ac:dyDescent="0.25"/>
    <row r="39" ht="15.6" customHeight="1" x14ac:dyDescent="0.25"/>
    <row r="40" ht="15.6" customHeight="1" x14ac:dyDescent="0.25"/>
    <row r="41" ht="15.6" customHeight="1" x14ac:dyDescent="0.25"/>
    <row r="42" ht="15.6" customHeight="1" x14ac:dyDescent="0.25"/>
    <row r="43" ht="15.6" customHeight="1" x14ac:dyDescent="0.25"/>
    <row r="44" ht="15.6" customHeight="1" x14ac:dyDescent="0.25"/>
    <row r="45" ht="15.6" customHeight="1" x14ac:dyDescent="0.25"/>
    <row r="46" ht="15.6" customHeight="1" x14ac:dyDescent="0.25"/>
    <row r="47" ht="15.6" customHeight="1" x14ac:dyDescent="0.25"/>
    <row r="48" ht="15.6" customHeight="1" x14ac:dyDescent="0.25"/>
    <row r="49" ht="15.6" customHeight="1" x14ac:dyDescent="0.25"/>
    <row r="50" ht="15.6" customHeight="1" x14ac:dyDescent="0.25"/>
    <row r="51" ht="15.6" customHeight="1" x14ac:dyDescent="0.25"/>
    <row r="52" ht="15.6" customHeight="1" x14ac:dyDescent="0.25"/>
    <row r="53" ht="15.6" customHeight="1" x14ac:dyDescent="0.25"/>
    <row r="54" ht="15.6" customHeight="1" x14ac:dyDescent="0.25"/>
    <row r="55" ht="15.6" customHeight="1" x14ac:dyDescent="0.25"/>
    <row r="56" ht="15.6" customHeight="1" x14ac:dyDescent="0.25"/>
    <row r="57" ht="15.6" customHeight="1" x14ac:dyDescent="0.25"/>
    <row r="58" ht="15.6" customHeight="1" x14ac:dyDescent="0.25"/>
    <row r="59" ht="15.6" customHeight="1" x14ac:dyDescent="0.25"/>
    <row r="60" ht="15.6" customHeight="1" x14ac:dyDescent="0.25"/>
    <row r="61" ht="15.6" customHeight="1" x14ac:dyDescent="0.25"/>
    <row r="62" ht="15.6" customHeight="1" x14ac:dyDescent="0.25"/>
    <row r="63" ht="15.6" customHeight="1" x14ac:dyDescent="0.25"/>
    <row r="64" ht="15.6" customHeight="1" x14ac:dyDescent="0.25"/>
    <row r="65" ht="15.6" customHeight="1" x14ac:dyDescent="0.25"/>
    <row r="66" ht="15.6" customHeight="1" x14ac:dyDescent="0.25"/>
    <row r="67" ht="15.6" customHeight="1" x14ac:dyDescent="0.25"/>
    <row r="68" ht="15.6" customHeight="1" x14ac:dyDescent="0.25"/>
    <row r="69" ht="15.6" customHeight="1" x14ac:dyDescent="0.25"/>
    <row r="70" ht="15.6" customHeight="1" x14ac:dyDescent="0.25"/>
    <row r="71" ht="15.6" customHeight="1" x14ac:dyDescent="0.25"/>
    <row r="72" ht="15.6" customHeight="1" x14ac:dyDescent="0.25"/>
    <row r="73" ht="15.6" customHeight="1" x14ac:dyDescent="0.25"/>
    <row r="74" ht="15.6" customHeight="1" x14ac:dyDescent="0.25"/>
    <row r="75" ht="15.6" customHeight="1" x14ac:dyDescent="0.25"/>
    <row r="76" ht="15.6" customHeight="1" x14ac:dyDescent="0.25"/>
    <row r="77" ht="15.6" customHeight="1" x14ac:dyDescent="0.25"/>
    <row r="78" ht="15.6" customHeight="1" x14ac:dyDescent="0.25"/>
    <row r="79" ht="15.6" customHeight="1" x14ac:dyDescent="0.25"/>
    <row r="80" ht="15.6" customHeight="1" x14ac:dyDescent="0.25"/>
    <row r="81" ht="15.6" customHeight="1" x14ac:dyDescent="0.25"/>
    <row r="82" ht="15.6" customHeight="1" x14ac:dyDescent="0.25"/>
    <row r="83" ht="15.6" customHeight="1" x14ac:dyDescent="0.25"/>
    <row r="84" ht="15.6" customHeight="1" x14ac:dyDescent="0.25"/>
    <row r="85" ht="15.6" customHeight="1" x14ac:dyDescent="0.25"/>
    <row r="86" ht="15.6" customHeight="1" x14ac:dyDescent="0.25"/>
    <row r="87" ht="15.6" customHeight="1" x14ac:dyDescent="0.25"/>
    <row r="88" ht="15.6" customHeight="1" x14ac:dyDescent="0.25"/>
    <row r="89" ht="15.6" customHeight="1" x14ac:dyDescent="0.25"/>
    <row r="90" ht="15.6" customHeight="1" x14ac:dyDescent="0.25"/>
    <row r="91" ht="15.6" customHeight="1" x14ac:dyDescent="0.25"/>
    <row r="92" ht="15.6" customHeight="1" x14ac:dyDescent="0.25"/>
    <row r="93" ht="15.6" customHeight="1" x14ac:dyDescent="0.25"/>
    <row r="94" ht="15.6" customHeight="1" x14ac:dyDescent="0.25"/>
    <row r="95" ht="15.6" customHeight="1" x14ac:dyDescent="0.25"/>
    <row r="96" ht="15.6" customHeight="1" x14ac:dyDescent="0.25"/>
    <row r="97" ht="15.6" customHeight="1" x14ac:dyDescent="0.25"/>
    <row r="98" ht="15.6" customHeight="1" x14ac:dyDescent="0.25"/>
    <row r="99" ht="15.6" customHeight="1" x14ac:dyDescent="0.25"/>
    <row r="100" ht="15.6" customHeight="1" x14ac:dyDescent="0.25"/>
    <row r="101" ht="15.6" customHeight="1" x14ac:dyDescent="0.25"/>
    <row r="102" ht="15.6" customHeight="1" x14ac:dyDescent="0.25"/>
    <row r="103" ht="15.6" customHeight="1" x14ac:dyDescent="0.25"/>
    <row r="104" ht="15.6" customHeight="1" x14ac:dyDescent="0.25"/>
    <row r="105" ht="15.6" customHeight="1" x14ac:dyDescent="0.25"/>
    <row r="106" ht="15.6" customHeight="1" x14ac:dyDescent="0.25"/>
    <row r="107" ht="15.6" customHeight="1" x14ac:dyDescent="0.25"/>
    <row r="108" ht="15.6" customHeight="1" x14ac:dyDescent="0.25"/>
    <row r="109" ht="15.6" customHeight="1" x14ac:dyDescent="0.25"/>
    <row r="110" ht="15.6" customHeight="1" x14ac:dyDescent="0.25"/>
    <row r="111" ht="15.6" customHeight="1" x14ac:dyDescent="0.25"/>
    <row r="112" ht="15.6" customHeight="1" x14ac:dyDescent="0.25"/>
    <row r="113" ht="15.6" customHeight="1" x14ac:dyDescent="0.25"/>
    <row r="114" ht="15.6" customHeight="1" x14ac:dyDescent="0.25"/>
    <row r="115" ht="15.6" customHeight="1" x14ac:dyDescent="0.25"/>
    <row r="116" ht="15.6" customHeight="1" x14ac:dyDescent="0.25"/>
    <row r="117" ht="15.6" customHeight="1" x14ac:dyDescent="0.25"/>
    <row r="118" ht="15.6" customHeight="1" x14ac:dyDescent="0.25"/>
    <row r="119" ht="15.6" customHeight="1" x14ac:dyDescent="0.25"/>
    <row r="120" ht="15.6" customHeight="1" x14ac:dyDescent="0.25"/>
    <row r="121" ht="15.6" customHeight="1" x14ac:dyDescent="0.25"/>
    <row r="122" ht="15.6" customHeight="1" x14ac:dyDescent="0.25"/>
    <row r="123" ht="15.6" customHeight="1" x14ac:dyDescent="0.25"/>
    <row r="124" ht="15.6" customHeight="1" x14ac:dyDescent="0.25"/>
    <row r="125" ht="15.6" customHeight="1" x14ac:dyDescent="0.25"/>
    <row r="126" ht="15.6" customHeight="1" x14ac:dyDescent="0.25"/>
    <row r="127" ht="15.6" customHeight="1" x14ac:dyDescent="0.25"/>
    <row r="128" ht="15.6" customHeight="1" x14ac:dyDescent="0.25"/>
    <row r="129" ht="15.6" customHeight="1" x14ac:dyDescent="0.25"/>
    <row r="130" ht="15.6" customHeight="1" x14ac:dyDescent="0.25"/>
    <row r="131" ht="15.6" customHeight="1" x14ac:dyDescent="0.25"/>
    <row r="132" ht="15.6" customHeight="1" x14ac:dyDescent="0.25"/>
    <row r="133" ht="15.6" customHeight="1" x14ac:dyDescent="0.25"/>
    <row r="134" ht="15.6" customHeight="1" x14ac:dyDescent="0.25"/>
    <row r="135" ht="15.6" customHeight="1" x14ac:dyDescent="0.25"/>
    <row r="136" ht="15.6" customHeight="1" x14ac:dyDescent="0.25"/>
    <row r="137" ht="15.6" customHeight="1" x14ac:dyDescent="0.25"/>
    <row r="138" ht="15.6" customHeight="1" x14ac:dyDescent="0.25"/>
    <row r="139" ht="15.6" customHeight="1" x14ac:dyDescent="0.25"/>
    <row r="140" ht="15.6" customHeight="1" x14ac:dyDescent="0.25"/>
    <row r="141" ht="15.6" customHeight="1" x14ac:dyDescent="0.25"/>
    <row r="142" ht="15.6" customHeight="1" x14ac:dyDescent="0.25"/>
    <row r="143" ht="15.6" customHeight="1" x14ac:dyDescent="0.25"/>
    <row r="144" ht="15.6" customHeight="1" x14ac:dyDescent="0.25"/>
    <row r="145" ht="15.6" customHeight="1" x14ac:dyDescent="0.25"/>
    <row r="146" ht="15.6" customHeight="1" x14ac:dyDescent="0.25"/>
    <row r="147" ht="15.6" customHeight="1" x14ac:dyDescent="0.25"/>
    <row r="148" ht="15.6" customHeight="1" x14ac:dyDescent="0.25"/>
    <row r="149" ht="15.6" customHeight="1" x14ac:dyDescent="0.25"/>
    <row r="150" ht="15.6" customHeight="1" x14ac:dyDescent="0.25"/>
    <row r="151" ht="15.6" customHeight="1" x14ac:dyDescent="0.25"/>
    <row r="152" ht="15.6" customHeight="1" x14ac:dyDescent="0.25"/>
    <row r="153" ht="15.6" customHeight="1" x14ac:dyDescent="0.25"/>
    <row r="154" ht="15.6" customHeight="1" x14ac:dyDescent="0.25"/>
    <row r="155" ht="15.6" customHeight="1" x14ac:dyDescent="0.25"/>
    <row r="156" ht="15.6" customHeight="1" x14ac:dyDescent="0.25"/>
    <row r="157" ht="15.6" customHeight="1" x14ac:dyDescent="0.25"/>
    <row r="158" ht="15.6" customHeight="1" x14ac:dyDescent="0.25"/>
    <row r="159" ht="15.6" customHeight="1" x14ac:dyDescent="0.25"/>
    <row r="160" ht="15.6" customHeight="1" x14ac:dyDescent="0.25"/>
    <row r="161" ht="15.6" customHeight="1" x14ac:dyDescent="0.25"/>
    <row r="162" ht="15.6" customHeight="1" x14ac:dyDescent="0.25"/>
    <row r="163" ht="15.6" customHeight="1" x14ac:dyDescent="0.25"/>
    <row r="164" ht="15.6" customHeight="1" x14ac:dyDescent="0.25"/>
    <row r="165" ht="15.6" customHeight="1" x14ac:dyDescent="0.25"/>
    <row r="166" ht="15.6" customHeight="1" x14ac:dyDescent="0.25"/>
    <row r="167" ht="15.6" customHeight="1" x14ac:dyDescent="0.25"/>
    <row r="168" ht="15.6" customHeight="1" x14ac:dyDescent="0.25"/>
    <row r="169" ht="15.6" customHeight="1" x14ac:dyDescent="0.25"/>
    <row r="170" ht="15.6" customHeight="1" x14ac:dyDescent="0.25"/>
    <row r="171" ht="15.6" customHeight="1" x14ac:dyDescent="0.25"/>
    <row r="172" ht="15.6" customHeight="1" x14ac:dyDescent="0.25"/>
    <row r="173" ht="15.6" customHeight="1" x14ac:dyDescent="0.25"/>
    <row r="174" ht="15.6" customHeight="1" x14ac:dyDescent="0.25"/>
    <row r="175" ht="15.6" customHeight="1" x14ac:dyDescent="0.25"/>
    <row r="176" ht="15.6" customHeight="1" x14ac:dyDescent="0.25"/>
    <row r="177" ht="15.6" customHeight="1" x14ac:dyDescent="0.25"/>
    <row r="178" ht="15.6" customHeight="1" x14ac:dyDescent="0.25"/>
    <row r="179" ht="15.6" customHeight="1" x14ac:dyDescent="0.25"/>
    <row r="180" ht="15.6" customHeight="1" x14ac:dyDescent="0.25"/>
    <row r="181" ht="15.6" customHeight="1" x14ac:dyDescent="0.25"/>
    <row r="182" ht="15.6" customHeight="1" x14ac:dyDescent="0.25"/>
    <row r="183" ht="15.6" customHeight="1" x14ac:dyDescent="0.25"/>
    <row r="184" ht="15.6" customHeight="1" x14ac:dyDescent="0.25"/>
    <row r="185" ht="15.6" customHeight="1" x14ac:dyDescent="0.25"/>
    <row r="186" ht="15.6" customHeight="1" x14ac:dyDescent="0.25"/>
    <row r="187" ht="15.6" customHeight="1" x14ac:dyDescent="0.25"/>
    <row r="188" ht="15.6" customHeight="1" x14ac:dyDescent="0.25"/>
    <row r="189" ht="15.6" customHeight="1" x14ac:dyDescent="0.25"/>
    <row r="190" ht="15.6" customHeight="1" x14ac:dyDescent="0.25"/>
    <row r="191" ht="15.6" customHeight="1" x14ac:dyDescent="0.25"/>
    <row r="192" ht="15.6" customHeight="1" x14ac:dyDescent="0.25"/>
    <row r="193" ht="15.6" customHeight="1" x14ac:dyDescent="0.25"/>
    <row r="194" ht="15.6" customHeight="1" x14ac:dyDescent="0.25"/>
    <row r="195" ht="15.6" customHeight="1" x14ac:dyDescent="0.25"/>
    <row r="196" ht="15.6" customHeight="1" x14ac:dyDescent="0.25"/>
    <row r="197" ht="15.6" customHeight="1" x14ac:dyDescent="0.25"/>
    <row r="198" ht="15.6" customHeight="1" x14ac:dyDescent="0.25"/>
    <row r="199" ht="15.6" customHeight="1" x14ac:dyDescent="0.25"/>
    <row r="200" ht="15.6" customHeight="1" x14ac:dyDescent="0.25"/>
    <row r="201" ht="15.6" customHeight="1" x14ac:dyDescent="0.25"/>
    <row r="202" ht="15.6" customHeight="1" x14ac:dyDescent="0.25"/>
    <row r="203" ht="15.6" customHeight="1" x14ac:dyDescent="0.25"/>
    <row r="204" ht="15.6" customHeight="1" x14ac:dyDescent="0.25"/>
    <row r="205" ht="15.6" customHeight="1" x14ac:dyDescent="0.25"/>
    <row r="206" ht="15.6" customHeight="1" x14ac:dyDescent="0.25"/>
    <row r="207" ht="15.6" customHeight="1" x14ac:dyDescent="0.25"/>
    <row r="208" ht="15.6" customHeight="1" x14ac:dyDescent="0.25"/>
    <row r="209" ht="15.6" customHeight="1" x14ac:dyDescent="0.25"/>
    <row r="210" ht="15.6" customHeight="1" x14ac:dyDescent="0.25"/>
    <row r="211" ht="15.6" customHeight="1" x14ac:dyDescent="0.25"/>
    <row r="212" ht="15.6" customHeight="1" x14ac:dyDescent="0.25"/>
    <row r="213" ht="15.6" customHeight="1" x14ac:dyDescent="0.25"/>
    <row r="214" ht="15.6" customHeight="1" x14ac:dyDescent="0.25"/>
    <row r="215" ht="15.6" customHeight="1" x14ac:dyDescent="0.25"/>
  </sheetData>
  <mergeCells count="11">
    <mergeCell ref="D15:F15"/>
    <mergeCell ref="D16:F16"/>
    <mergeCell ref="B3:C3"/>
    <mergeCell ref="B2:G2"/>
    <mergeCell ref="G5:G7"/>
    <mergeCell ref="B6:B7"/>
    <mergeCell ref="C6:C7"/>
    <mergeCell ref="E6:E7"/>
    <mergeCell ref="D6:D7"/>
    <mergeCell ref="D3:G3"/>
    <mergeCell ref="F6:F7"/>
  </mergeCells>
  <pageMargins left="0.25" right="0.25" top="0.75" bottom="0.75" header="0.3" footer="0.3"/>
  <pageSetup scale="55" fitToHeight="0" orientation="portrait" r:id="rId1"/>
  <drawing r:id="rId2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Cotizac_Recibidas</vt:lpstr>
      <vt:lpstr>Análisis Dispersión</vt:lpstr>
      <vt:lpstr>Precios Techos Full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LOPEZ</dc:creator>
  <cp:keywords/>
  <dc:description/>
  <cp:lastModifiedBy>Ruben Dario Rojas Morales</cp:lastModifiedBy>
  <cp:revision/>
  <dcterms:created xsi:type="dcterms:W3CDTF">2020-07-15T21:10:50Z</dcterms:created>
  <dcterms:modified xsi:type="dcterms:W3CDTF">2026-06-19T19:15:24Z</dcterms:modified>
  <cp:category/>
  <cp:contentStatus/>
</cp:coreProperties>
</file>