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166925"/>
  <xr:revisionPtr revIDLastSave="0" documentId="13_ncr:1_{1DF82F09-9190-4AA7-903A-1014FF6EEE08}" xr6:coauthVersionLast="47" xr6:coauthVersionMax="47" xr10:uidLastSave="{00000000-0000-0000-0000-000000000000}"/>
  <bookViews>
    <workbookView xWindow="-120" yWindow="-120" windowWidth="20730" windowHeight="11040" xr2:uid="{00000000-000D-0000-FFFF-FFFF00000000}"/>
  </bookViews>
  <sheets>
    <sheet name="..." sheetId="3" r:id="rId1"/>
    <sheet name="Ficha Nacionales " sheetId="12" r:id="rId2"/>
    <sheet name="Ficha Interdepartamental" sheetId="13" r:id="rId3"/>
  </sheets>
  <definedNames>
    <definedName name="_xlnm.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 i="13" l="1"/>
  <c r="N5" i="13" s="1"/>
  <c r="M6" i="13"/>
  <c r="M7" i="13"/>
  <c r="N7" i="13" s="1"/>
  <c r="M8" i="13"/>
  <c r="N8" i="13" s="1"/>
  <c r="M9" i="13"/>
  <c r="N9" i="13" s="1"/>
  <c r="M10" i="13"/>
  <c r="N10" i="13" s="1"/>
  <c r="M11" i="13"/>
  <c r="N11" i="13" s="1"/>
  <c r="M12" i="13"/>
  <c r="N12" i="13" s="1"/>
  <c r="M13" i="13"/>
  <c r="N13" i="13" s="1"/>
  <c r="M14" i="13"/>
  <c r="N14" i="13" s="1"/>
  <c r="M15" i="13"/>
  <c r="N15" i="13" s="1"/>
  <c r="M16" i="13"/>
  <c r="N16" i="13" s="1"/>
  <c r="M17" i="13"/>
  <c r="N17" i="13" s="1"/>
  <c r="M18" i="13"/>
  <c r="N18" i="13" s="1"/>
  <c r="M19" i="13"/>
  <c r="N19" i="13" s="1"/>
  <c r="M20" i="13"/>
  <c r="N20" i="13" s="1"/>
  <c r="M21" i="13"/>
  <c r="N21" i="13" s="1"/>
  <c r="M4" i="13"/>
  <c r="N4" i="13" s="1"/>
  <c r="N6" i="13"/>
  <c r="J5" i="13"/>
  <c r="J6" i="13"/>
  <c r="J7" i="13"/>
  <c r="J8" i="13"/>
  <c r="J9" i="13"/>
  <c r="J10" i="13"/>
  <c r="J11" i="13"/>
  <c r="J12" i="13"/>
  <c r="J13" i="13"/>
  <c r="J14" i="13"/>
  <c r="J15" i="13"/>
  <c r="J16" i="13"/>
  <c r="J17" i="13"/>
  <c r="J18" i="13"/>
  <c r="J19" i="13"/>
  <c r="J20" i="13"/>
  <c r="J21" i="13"/>
  <c r="J4" i="13"/>
  <c r="L5" i="13"/>
  <c r="L6" i="13"/>
  <c r="L7" i="13"/>
  <c r="L8" i="13"/>
  <c r="L9" i="13"/>
  <c r="L10" i="13"/>
  <c r="L11" i="13"/>
  <c r="L12" i="13"/>
  <c r="L13" i="13"/>
  <c r="L14" i="13"/>
  <c r="L15" i="13"/>
  <c r="L16" i="13"/>
  <c r="L17" i="13"/>
  <c r="L18" i="13"/>
  <c r="L19" i="13"/>
  <c r="L20" i="13"/>
  <c r="L21" i="13"/>
  <c r="L4" i="13"/>
  <c r="L9" i="12"/>
  <c r="H5" i="12"/>
  <c r="M23" i="12"/>
  <c r="J11" i="12"/>
  <c r="J22" i="12"/>
  <c r="J6" i="12"/>
  <c r="J8" i="12"/>
  <c r="J9" i="12"/>
  <c r="J10" i="12"/>
  <c r="J12" i="12"/>
  <c r="J13" i="12"/>
  <c r="J14" i="12"/>
  <c r="J15" i="12"/>
  <c r="J16" i="12"/>
  <c r="J17" i="12"/>
  <c r="J18" i="12"/>
  <c r="J19" i="12"/>
  <c r="J20" i="12"/>
  <c r="J21" i="12"/>
  <c r="J23" i="12"/>
  <c r="J4" i="12"/>
  <c r="L8" i="12"/>
  <c r="L14" i="12"/>
  <c r="L15" i="12"/>
  <c r="L16" i="12"/>
  <c r="L17" i="12"/>
  <c r="L22" i="12"/>
  <c r="L23" i="12"/>
  <c r="L4" i="12" l="1"/>
  <c r="H4" i="12"/>
  <c r="M22" i="12"/>
  <c r="N22" i="12" s="1"/>
  <c r="M14" i="12"/>
  <c r="N14" i="12" s="1"/>
  <c r="M8" i="12"/>
  <c r="N8" i="12" s="1"/>
  <c r="M17" i="12"/>
  <c r="N17" i="12" s="1"/>
  <c r="J5" i="12"/>
  <c r="J24" i="12" s="1"/>
  <c r="E7" i="3" s="1"/>
  <c r="M9" i="12"/>
  <c r="N9" i="12" s="1"/>
  <c r="N23" i="12"/>
  <c r="M15" i="12"/>
  <c r="N15" i="12" s="1"/>
  <c r="M16" i="12"/>
  <c r="N16" i="12" s="1"/>
  <c r="L6" i="12" l="1"/>
  <c r="M6" i="12"/>
  <c r="N6" i="12" s="1"/>
  <c r="L21" i="12"/>
  <c r="M21" i="12"/>
  <c r="N21" i="12" s="1"/>
  <c r="L19" i="12"/>
  <c r="M19" i="12"/>
  <c r="N19" i="12" s="1"/>
  <c r="L10" i="12"/>
  <c r="M10" i="12"/>
  <c r="N10" i="12" s="1"/>
  <c r="L5" i="12"/>
  <c r="M5" i="12"/>
  <c r="N5" i="12" s="1"/>
  <c r="L11" i="12"/>
  <c r="M11" i="12"/>
  <c r="N11" i="12" s="1"/>
  <c r="L18" i="12"/>
  <c r="M18" i="12"/>
  <c r="N18" i="12" s="1"/>
  <c r="M4" i="12"/>
  <c r="N4" i="12" s="1"/>
  <c r="L13" i="12"/>
  <c r="M13" i="12"/>
  <c r="N13" i="12" s="1"/>
  <c r="L20" i="12"/>
  <c r="M20" i="12"/>
  <c r="N20" i="12" s="1"/>
  <c r="L12" i="12"/>
  <c r="M12" i="12"/>
  <c r="N12" i="12" s="1"/>
  <c r="H5" i="13"/>
  <c r="H6" i="13"/>
  <c r="H7" i="13"/>
  <c r="H8" i="13"/>
  <c r="H9" i="13"/>
  <c r="H10" i="13"/>
  <c r="H11" i="13"/>
  <c r="H12" i="13"/>
  <c r="H13" i="13"/>
  <c r="H14" i="13"/>
  <c r="H15" i="13"/>
  <c r="H16" i="13"/>
  <c r="H17" i="13"/>
  <c r="H18" i="13"/>
  <c r="H19" i="13"/>
  <c r="H20" i="13"/>
  <c r="H21" i="13"/>
  <c r="H4" i="13"/>
  <c r="H23" i="12"/>
  <c r="H22" i="12"/>
  <c r="H21" i="12"/>
  <c r="H20" i="12"/>
  <c r="H19" i="12"/>
  <c r="H18" i="12"/>
  <c r="H17" i="12"/>
  <c r="H16" i="12"/>
  <c r="H15" i="12"/>
  <c r="H14" i="12"/>
  <c r="H13" i="12"/>
  <c r="H12" i="12"/>
  <c r="H11" i="12"/>
  <c r="H10" i="12"/>
  <c r="H9" i="12"/>
  <c r="H8" i="12"/>
  <c r="H6" i="12"/>
  <c r="N22" i="13" l="1"/>
  <c r="H8" i="3" s="1"/>
  <c r="J22" i="13"/>
  <c r="E8" i="3" s="1"/>
  <c r="L22" i="13"/>
  <c r="F8" i="3" s="1"/>
  <c r="L24" i="12"/>
  <c r="F7" i="3" s="1"/>
  <c r="N24" i="12"/>
  <c r="H7" i="3" s="1"/>
  <c r="H24" i="12"/>
  <c r="D7" i="3" s="1"/>
  <c r="H22" i="13"/>
  <c r="D8" i="3" s="1"/>
  <c r="H9" i="3" l="1"/>
  <c r="E9" i="3" l="1"/>
  <c r="D9" i="3" l="1"/>
  <c r="F9" i="3"/>
</calcChain>
</file>

<file path=xl/sharedStrings.xml><?xml version="1.0" encoding="utf-8"?>
<sst xmlns="http://schemas.openxmlformats.org/spreadsheetml/2006/main" count="153" uniqueCount="84">
  <si>
    <t>CANTIDAD</t>
  </si>
  <si>
    <t>SUBTOTAL</t>
  </si>
  <si>
    <t>BOLSOS VIAJEROS DEPORTISTAS Y PERSONAL ADMIN</t>
  </si>
  <si>
    <t>Tiquetes Aéreos</t>
  </si>
  <si>
    <t xml:space="preserve">Alojamiento y alimentación </t>
  </si>
  <si>
    <t>Uniformes de Presentación</t>
  </si>
  <si>
    <t xml:space="preserve">Pólizas individual contra accidentes y muerte </t>
  </si>
  <si>
    <t xml:space="preserve">Póliza contra accidentes y muerte para cada uno de  los miembros de las delegaciones que se desplazan por el término de duración de los eventos clasificatorios correspondientes.  </t>
  </si>
  <si>
    <t xml:space="preserve">Traslados IN/OUT </t>
  </si>
  <si>
    <t xml:space="preserve">Traslado de las delegaciones aeropuerto/ hotel aeropuerto </t>
  </si>
  <si>
    <t xml:space="preserve">Traslados Internos </t>
  </si>
  <si>
    <t xml:space="preserve">Bebidas isotónicas (unidades) </t>
  </si>
  <si>
    <t xml:space="preserve">Concentración de azúcares (carbohidratos) y sales minerales (electrolitos). </t>
  </si>
  <si>
    <t>VR TOTAL</t>
  </si>
  <si>
    <t xml:space="preserve">San Andrés – Valledupar – San Andrés </t>
  </si>
  <si>
    <t>Cartagena – Valledupar - Cartagena</t>
  </si>
  <si>
    <t xml:space="preserve">Bucaramanga – Valledupar – Bucaramanga </t>
  </si>
  <si>
    <t xml:space="preserve">Barranquilla – Valledupar – Barranquilla </t>
  </si>
  <si>
    <t xml:space="preserve">Medellín – Valledupar – Medellín  - </t>
  </si>
  <si>
    <t>Uniformes de competencia Ajedrez</t>
  </si>
  <si>
    <t>Uniformes de competencia de atletismo  (juego)</t>
  </si>
  <si>
    <t>Uniformes de competencia de baloncesto 3 X 3 (juegos)</t>
  </si>
  <si>
    <t>Uniformes  de competencia de boxeo (juegos)</t>
  </si>
  <si>
    <t>Ropa ligera y transpirable (pantalones cortos y camiseta sin mangas); botas especiales para soporte de tobillo, y equipamiento de protección, vendas, protector bucal, y protector inguinal (coquilla).</t>
  </si>
  <si>
    <t>Uniformes  de competencia de Karate (juegos)</t>
  </si>
  <si>
    <t xml:space="preserve">Karategui (uniforme) blanco aprobado (federación Mundial de Karate), Chaqueta y pantalón blancos, sin botones, confeccionada en tela resistente y ligera para mantener movimientos fluidos  (Adidas o Arawaza o cualquiera que cumplan especificaciones WKF. </t>
  </si>
  <si>
    <t>Uniformes  de competencia de Patinaje (juegos)</t>
  </si>
  <si>
    <t>Trajes ultraceñidos (speed suits) de materiales elásticos como lycra/spandex, contando además con mangas o perneras largas/cortas, costuras planas para evitar roces, y cascos y guantes.</t>
  </si>
  <si>
    <t xml:space="preserve">Póliza contra accidentes y muerte por todo el término de los juegos incluidos los días de los traslados aéreos. </t>
  </si>
  <si>
    <t>Traslado de la delegación del aeropuerto al sitio asignado por la organización para el hospedaje y de regreso al aeropuerto una vez culminen los juegos</t>
  </si>
  <si>
    <t>Concentración de azúcares (carbohidratos) y sales minerales (electrolitos)</t>
  </si>
  <si>
    <t>Uniformes ciencias aplicadas</t>
  </si>
  <si>
    <t>Providencia – ADZ-  Valledupar - Adz-Providencia</t>
  </si>
  <si>
    <t>kit</t>
  </si>
  <si>
    <t>UND</t>
  </si>
  <si>
    <t>PAX</t>
  </si>
  <si>
    <t>und</t>
  </si>
  <si>
    <t>pax</t>
  </si>
  <si>
    <t>Suministro del alojamiento en acomodación doble en hoteles categoría 4 o similares y la alimentación (desayuno, almuerzo y cena), dependiendo el número de días y la programación que se establezca. (4 noches)</t>
  </si>
  <si>
    <t>Tula viajera mediana Active está pensada para salidas de fin de semana, ir al gym o simplemente trayectos urbanos. Confeccionada en poliéster RPET antidesgarro, tiene correas ajustables para hombro, kissing slider para mayor seguridad y 34 litros de capacidad. Dimensiones:Alto: 29 cm x Ancho: 51 cm x Profundo: 20 cm,  Material:Exterior: Poliester=100%, Tamaño Mediano</t>
  </si>
  <si>
    <t xml:space="preserve">Suministro de uniformes de presentación para uso de las delegaciones que participarán en los diferentes eventos clasificatorios. Los uniformes están compuestos por Pantalón sudadera (1), camiseta tipo polo (1), gorra tipo béisbol (1), camiseta algodón cuello redondo (1) Sublimados </t>
  </si>
  <si>
    <t>KIT</t>
  </si>
  <si>
    <t>UNIFORMES DE AJEDREZ (Camiseta tipo polo (1) sudadera (1)</t>
  </si>
  <si>
    <t>UNIFORMES DE BALONMANO (camiseta cuello V (1) Pantaloneta (1) Medias (1)</t>
  </si>
  <si>
    <t>UNIFORMES DE BEISBOL (Camiseta (1), Bombacho (1) Gorra (1) Medias (1) Cinturon (1)</t>
  </si>
  <si>
    <t>UNIFORMES DE FUTBOL  (camiseta cuello V (1) Pantaloneta (1) Medias (1)</t>
  </si>
  <si>
    <t>UNIFORMES DE SOFTBOL  (Camiseta (1), Bombacho (1) Gorra (1) Medias (1) Cinturon (1)</t>
  </si>
  <si>
    <t>UNIFORMES DE FUTBOL SALON (camiseta cuello V (1) Pantaloneta (1) Medias (1)</t>
  </si>
  <si>
    <t>UNIFORMES DE BALONCESTO (camiseta cuello V (1) Pantaloneta (1) Medias (1)</t>
  </si>
  <si>
    <t>UNIFORMES DE VOLEIBOL (camiseta cuello V (1) Pantaloneta (1) Medias (1)</t>
  </si>
  <si>
    <t>UNIFORMES DE BOXEO (Camiseta sin Manga (1) Pantaloneta a la rodilla (1))</t>
  </si>
  <si>
    <t>A los deportistas de  le delegación de atletismo se les suministrará las zapatillas correspondientes. Los uniformes de las disciplinas deportivas de Karate y Taekwondo deberán cumplir con requerimientos técnicos aprobados por las respectivas federaciones y por ende autorizados para participar en competencias. Uniformes a cada delegación conforme disciplina  con modelos uniformes y características similares con absorción de humedad (dry-fit), antibacteriales (anti-olor) y protección solar (UPF 30-50+) cuando corresponda. Dos juegos por cada deportista, personal del cuerpo técnico y de apoyo.  Los uniformes de competencia de las otras disciplinas constan de:  Camiseta: Corte ergonómico (Slim o Regular Fit) con costuras reforzadas en hombros y sisas.Técnica de Estampado Sublimación Digital de alta resolución (transferencia por calor).Pantaloneta: Cintura elástica con cordón de ajuste interno y refuerzo en la entrepierna para mayor movilidad. Medias (Complemento): Generalmente de poliamida con elastano, con tejido de toalla en la planta del pie para amortiguación.</t>
  </si>
  <si>
    <t xml:space="preserve">UNIFORMES DE ATLETISMO (Camiseta transpirables (1) pantaloneta ajustabble (1), zapatillas (1) </t>
  </si>
  <si>
    <t>UNIFORMES DE KARATE (Uwagi (Chaqueta) (1), Zubon (Pantalón) (1), Obi (Cinturón)</t>
  </si>
  <si>
    <t xml:space="preserve">(Camiseta transpirables (1) pantaloneta ajustable (1), zapatillas (1) </t>
  </si>
  <si>
    <t>(Camiseta tipo polo (1) sudadera (1)</t>
  </si>
  <si>
    <r>
      <t>Camisetas sin manga, pantalón corto (poliéster o algodón con tecnología de secado rápido) dry fit, anti olor y con protección solar 30-50+; calcetines.</t>
    </r>
    <r>
      <rPr>
        <sz val="11"/>
        <rFont val="Calibri (Cuerpo)"/>
      </rPr>
      <t xml:space="preserve"> (1) Camisetas sin manga, (1) pantalón corto (poliéster o algodón con tecnología de secado rápido) dry fit, anti olor y con protección solar 30-50+;  (1 par) calcetines.</t>
    </r>
  </si>
  <si>
    <t>Camiseta tipo polo (1) Pantalon largo tipo cargo (1)</t>
  </si>
  <si>
    <t xml:space="preserve">Traslado de las delegaciones entre el lugar de alojamiento y los escenarios deportivos, según programación 4 buses por dia </t>
  </si>
  <si>
    <t xml:space="preserve">dia </t>
  </si>
  <si>
    <t>ITEMS</t>
  </si>
  <si>
    <t>ACTIVIDADES</t>
  </si>
  <si>
    <t>DESCRIPCIÓN Y/O ESPECIFICACIONES TÉCNICAS</t>
  </si>
  <si>
    <t>UNIDAD DE MEDIDA</t>
  </si>
  <si>
    <t xml:space="preserve"> VR UNITARIO </t>
  </si>
  <si>
    <t>Suministro de los tiquetes aéreos para el desplazamiento de las diferentes delegaciones que participaran en representación del departamento archipiélago de San Andrés, Providencia y Santa Catalina en los diferentes eventos clasificatorios que organicen  las federaciones deportivas,  en búsqueda de definir los finalistas los XXIII Juegos Deportivos Nacionales y VII Juegos Paranacionales, Córdoba - Sucre 2027, Carlos Lleras Restrepo.  (Ida y Regreso)</t>
  </si>
  <si>
    <t xml:space="preserve">DESCRIPCION </t>
  </si>
  <si>
    <t>SUBTOTALES</t>
  </si>
  <si>
    <t>FICHA NACIONAL</t>
  </si>
  <si>
    <t>FICHA DEPARTAMENTAL</t>
  </si>
  <si>
    <t>Cotizacion 1</t>
  </si>
  <si>
    <t>Cotizacion 2</t>
  </si>
  <si>
    <t>Cotizacion 3</t>
  </si>
  <si>
    <t>PROMEDIO</t>
  </si>
  <si>
    <t xml:space="preserve">TOTAL COTIZACIONES </t>
  </si>
  <si>
    <t>SUBTOTALES PROMEDIO</t>
  </si>
  <si>
    <t>TOTAL PROMEDO</t>
  </si>
  <si>
    <t xml:space="preserve">FICHA NACIONAL </t>
  </si>
  <si>
    <t>COTIZACION 1</t>
  </si>
  <si>
    <t>COTIZACION 2</t>
  </si>
  <si>
    <t>COTIZACION 3</t>
  </si>
  <si>
    <t xml:space="preserve"> </t>
  </si>
  <si>
    <t>Uniformes de competencia</t>
  </si>
  <si>
    <t>FICHA INTERDEPARTAMENTAL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</si>
</sst>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quot;$&quot;\ #,##0"/>
    <numFmt numFmtId="166" formatCode="&quot;$&quot;\ #,##0.00"/>
  </numFmts>
  <fonts count="17">
    <font>
      <sz val="11"/>
      <color theme="1"/>
      <name val="Calibri"/>
      <family val="2"/>
      <scheme val="minor"/>
    </font>
    <font>
      <sz val="11"/>
      <color theme="1"/>
      <name val="Calibri"/>
      <family val="2"/>
      <scheme val="minor"/>
    </font>
    <font>
      <sz val="11"/>
      <color rgb="FF000000"/>
      <name val="Calibri"/>
      <family val="2"/>
      <scheme val="minor"/>
    </font>
    <font>
      <sz val="11"/>
      <name val="Calibri"/>
      <family val="2"/>
      <scheme val="minor"/>
    </font>
    <font>
      <sz val="11"/>
      <name val="Calibri (Cuerpo)"/>
    </font>
    <font>
      <b/>
      <sz val="11"/>
      <color theme="1"/>
      <name val="Calibri"/>
      <family val="2"/>
      <scheme val="minor"/>
    </font>
    <font>
      <b/>
      <sz val="10"/>
      <color theme="1"/>
      <name val="Calibri"/>
      <family val="2"/>
    </font>
    <font>
      <b/>
      <sz val="10"/>
      <color rgb="FF000000"/>
      <name val="Calibri"/>
      <family val="2"/>
    </font>
    <font>
      <sz val="10"/>
      <color rgb="FF000000"/>
      <name val="Calibri"/>
      <family val="2"/>
    </font>
    <font>
      <sz val="10"/>
      <name val="Calibri"/>
      <family val="2"/>
    </font>
    <font>
      <sz val="10"/>
      <color theme="1"/>
      <name val="Calibri"/>
      <family val="2"/>
    </font>
    <font>
      <sz val="10"/>
      <color theme="1"/>
      <name val="Calibri"/>
      <family val="2"/>
      <scheme val="minor"/>
    </font>
    <font>
      <b/>
      <sz val="10"/>
      <color theme="1"/>
      <name val="Calibri"/>
      <family val="2"/>
      <scheme val="minor"/>
    </font>
    <font>
      <sz val="10"/>
      <name val="Calibri"/>
      <family val="2"/>
      <scheme val="minor"/>
    </font>
    <font>
      <sz val="8"/>
      <name val="Calibri"/>
      <family val="2"/>
      <scheme val="minor"/>
    </font>
    <font>
      <b/>
      <sz val="11"/>
      <name val="Calibri"/>
      <family val="2"/>
      <scheme val="minor"/>
    </font>
    <font>
      <b/>
      <sz val="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5">
    <xf numFmtId="0" fontId="0" fillId="0" borderId="0" xfId="0"/>
    <xf numFmtId="0" fontId="0" fillId="0" borderId="1" xfId="0" applyBorder="1"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165" fontId="0" fillId="0" borderId="0" xfId="1" applyNumberFormat="1" applyFont="1" applyAlignment="1">
      <alignment horizontal="center" vertical="center"/>
    </xf>
    <xf numFmtId="165" fontId="0" fillId="0" borderId="0" xfId="0" applyNumberFormat="1" applyAlignment="1">
      <alignment horizontal="center" vertical="center"/>
    </xf>
    <xf numFmtId="165" fontId="0" fillId="0" borderId="1" xfId="0" applyNumberFormat="1" applyBorder="1" applyAlignment="1">
      <alignment horizontal="center" vertical="center"/>
    </xf>
    <xf numFmtId="0" fontId="3" fillId="0" borderId="1" xfId="0" applyFont="1" applyBorder="1" applyAlignment="1">
      <alignment horizontal="center" vertical="center" wrapText="1"/>
    </xf>
    <xf numFmtId="0" fontId="2" fillId="0" borderId="7" xfId="0" applyFont="1" applyBorder="1" applyAlignment="1">
      <alignment horizontal="center" vertical="center" wrapText="1"/>
    </xf>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0" xfId="0" applyFont="1" applyAlignment="1">
      <alignment horizontal="center"/>
    </xf>
    <xf numFmtId="0" fontId="8" fillId="0" borderId="3" xfId="0" applyFont="1" applyBorder="1" applyAlignment="1">
      <alignment horizontal="center" vertical="center" wrapText="1"/>
    </xf>
    <xf numFmtId="0" fontId="9" fillId="0" borderId="3"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5" fontId="0" fillId="0" borderId="1" xfId="1" applyNumberFormat="1" applyFont="1" applyBorder="1" applyAlignment="1">
      <alignment horizontal="center" vertical="center"/>
    </xf>
    <xf numFmtId="0" fontId="11" fillId="0" borderId="0" xfId="0" applyFont="1"/>
    <xf numFmtId="0" fontId="11" fillId="0" borderId="0" xfId="0" applyFont="1" applyAlignment="1">
      <alignment horizontal="center" vertical="center"/>
    </xf>
    <xf numFmtId="165" fontId="11" fillId="0" borderId="0" xfId="2" applyNumberFormat="1" applyFont="1" applyAlignment="1">
      <alignment horizontal="center" vertical="center"/>
    </xf>
    <xf numFmtId="165" fontId="7" fillId="0" borderId="1" xfId="0" applyNumberFormat="1" applyFont="1" applyBorder="1" applyAlignment="1">
      <alignment horizontal="center" vertical="center"/>
    </xf>
    <xf numFmtId="165" fontId="10" fillId="0" borderId="3" xfId="1" applyNumberFormat="1" applyFont="1" applyBorder="1" applyAlignment="1">
      <alignment horizontal="center" vertical="center"/>
    </xf>
    <xf numFmtId="165" fontId="10" fillId="0" borderId="1" xfId="1" applyNumberFormat="1" applyFont="1" applyBorder="1" applyAlignment="1">
      <alignment horizontal="center" vertical="center"/>
    </xf>
    <xf numFmtId="165" fontId="6" fillId="0" borderId="0" xfId="1" applyNumberFormat="1" applyFont="1" applyAlignment="1">
      <alignment horizontal="center" vertical="center"/>
    </xf>
    <xf numFmtId="1" fontId="0" fillId="0" borderId="1" xfId="2" applyNumberFormat="1" applyFont="1" applyBorder="1" applyAlignment="1">
      <alignment horizontal="center" vertical="center"/>
    </xf>
    <xf numFmtId="165" fontId="11" fillId="0" borderId="1" xfId="0" applyNumberFormat="1" applyFont="1" applyBorder="1" applyAlignment="1">
      <alignment horizontal="center" vertical="center"/>
    </xf>
    <xf numFmtId="1" fontId="5" fillId="4" borderId="1" xfId="2" applyNumberFormat="1" applyFont="1" applyFill="1" applyBorder="1" applyAlignment="1">
      <alignment horizontal="center" vertical="center"/>
    </xf>
    <xf numFmtId="0" fontId="12" fillId="4" borderId="1" xfId="0" applyFont="1" applyFill="1" applyBorder="1" applyAlignment="1">
      <alignment horizontal="center" vertical="center"/>
    </xf>
    <xf numFmtId="0" fontId="12" fillId="4" borderId="1" xfId="0" applyFont="1" applyFill="1" applyBorder="1" applyAlignment="1">
      <alignment horizontal="right" vertical="center"/>
    </xf>
    <xf numFmtId="166" fontId="11" fillId="0" borderId="0" xfId="2" applyNumberFormat="1" applyFont="1" applyAlignment="1">
      <alignment horizontal="center" vertical="center"/>
    </xf>
    <xf numFmtId="166" fontId="10" fillId="0" borderId="1" xfId="0" applyNumberFormat="1" applyFont="1" applyBorder="1" applyAlignment="1">
      <alignment horizontal="center" vertical="center"/>
    </xf>
    <xf numFmtId="166" fontId="7" fillId="0" borderId="1" xfId="0" applyNumberFormat="1" applyFont="1" applyBorder="1" applyAlignment="1">
      <alignment horizontal="center" vertical="center"/>
    </xf>
    <xf numFmtId="166" fontId="10" fillId="0" borderId="3" xfId="0" applyNumberFormat="1" applyFont="1" applyBorder="1" applyAlignment="1">
      <alignment horizontal="center" vertical="center"/>
    </xf>
    <xf numFmtId="166" fontId="10" fillId="0" borderId="3" xfId="1" applyNumberFormat="1" applyFont="1" applyBorder="1" applyAlignment="1">
      <alignment horizontal="center" vertical="center"/>
    </xf>
    <xf numFmtId="166" fontId="10" fillId="0" borderId="0" xfId="0" applyNumberFormat="1" applyFont="1" applyAlignment="1">
      <alignment horizontal="center" vertical="center"/>
    </xf>
    <xf numFmtId="166" fontId="6" fillId="0" borderId="0" xfId="0" applyNumberFormat="1" applyFont="1" applyAlignment="1">
      <alignment horizontal="center" vertical="center"/>
    </xf>
    <xf numFmtId="166" fontId="6" fillId="0" borderId="0" xfId="1" applyNumberFormat="1" applyFont="1" applyAlignment="1">
      <alignment horizontal="center" vertical="center"/>
    </xf>
    <xf numFmtId="165" fontId="0" fillId="4" borderId="1" xfId="0" applyNumberFormat="1" applyFill="1" applyBorder="1" applyAlignment="1">
      <alignment horizontal="center" vertical="center"/>
    </xf>
    <xf numFmtId="166" fontId="10" fillId="4" borderId="1" xfId="0" applyNumberFormat="1" applyFont="1" applyFill="1" applyBorder="1" applyAlignment="1">
      <alignment horizontal="center" vertical="center"/>
    </xf>
    <xf numFmtId="165" fontId="12" fillId="2" borderId="1" xfId="0" applyNumberFormat="1" applyFont="1" applyFill="1" applyBorder="1" applyAlignment="1">
      <alignment horizontal="center" vertical="center"/>
    </xf>
    <xf numFmtId="166" fontId="6" fillId="0" borderId="0" xfId="0" applyNumberFormat="1" applyFont="1"/>
    <xf numFmtId="164" fontId="13" fillId="0" borderId="0" xfId="1" applyNumberFormat="1" applyFont="1" applyAlignment="1">
      <alignment horizontal="center" vertical="center"/>
    </xf>
    <xf numFmtId="0" fontId="16" fillId="4" borderId="1" xfId="0" applyFont="1" applyFill="1" applyBorder="1" applyAlignment="1">
      <alignment horizontal="center" vertical="center"/>
    </xf>
    <xf numFmtId="165" fontId="13" fillId="0" borderId="1" xfId="0" applyNumberFormat="1" applyFont="1" applyBorder="1" applyAlignment="1">
      <alignment horizontal="center" vertical="center"/>
    </xf>
    <xf numFmtId="0" fontId="11" fillId="3" borderId="1" xfId="0" applyFont="1" applyFill="1" applyBorder="1" applyAlignment="1">
      <alignment horizontal="center" vertical="center"/>
    </xf>
    <xf numFmtId="0" fontId="8" fillId="2" borderId="1" xfId="0" applyFont="1" applyFill="1" applyBorder="1" applyAlignment="1">
      <alignment vertical="center" wrapText="1"/>
    </xf>
    <xf numFmtId="0" fontId="12" fillId="3" borderId="8" xfId="0" applyFont="1" applyFill="1" applyBorder="1" applyAlignment="1">
      <alignment horizontal="center" vertical="center"/>
    </xf>
    <xf numFmtId="0" fontId="12" fillId="3" borderId="5" xfId="0" applyFont="1" applyFill="1" applyBorder="1" applyAlignment="1">
      <alignment horizontal="center" vertical="center"/>
    </xf>
    <xf numFmtId="0" fontId="8"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Border="1" applyAlignment="1">
      <alignment horizontal="center" vertical="center" wrapText="1"/>
    </xf>
    <xf numFmtId="0" fontId="7" fillId="2" borderId="1" xfId="0" applyFont="1" applyFill="1" applyBorder="1" applyAlignment="1">
      <alignment horizontal="right" vertical="center" wrapText="1"/>
    </xf>
    <xf numFmtId="0" fontId="6" fillId="3" borderId="8" xfId="0" applyFont="1" applyFill="1" applyBorder="1" applyAlignment="1">
      <alignment horizontal="center"/>
    </xf>
    <xf numFmtId="0" fontId="6" fillId="3" borderId="4" xfId="0" applyFont="1" applyFill="1" applyBorder="1" applyAlignment="1">
      <alignment horizontal="center"/>
    </xf>
    <xf numFmtId="0" fontId="6" fillId="3" borderId="2" xfId="0" applyFont="1" applyFill="1" applyBorder="1" applyAlignment="1">
      <alignment horizontal="center"/>
    </xf>
    <xf numFmtId="0" fontId="2" fillId="0" borderId="1" xfId="0" applyFont="1" applyBorder="1" applyAlignment="1">
      <alignment horizontal="center" vertical="center" wrapText="1"/>
    </xf>
    <xf numFmtId="0" fontId="15" fillId="2" borderId="1" xfId="0" applyFont="1" applyFill="1" applyBorder="1" applyAlignment="1">
      <alignment horizontal="right" vertical="center"/>
    </xf>
    <xf numFmtId="0" fontId="6" fillId="3" borderId="1" xfId="0" applyFont="1" applyFill="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5:L9"/>
  <sheetViews>
    <sheetView tabSelected="1" topLeftCell="C6" zoomScale="126" zoomScaleNormal="106" zoomScaleSheetLayoutView="90" workbookViewId="0">
      <selection activeCell="H9" sqref="H9"/>
    </sheetView>
  </sheetViews>
  <sheetFormatPr baseColWidth="10" defaultColWidth="11.42578125" defaultRowHeight="12.75"/>
  <cols>
    <col min="1" max="1" width="11.42578125" style="23"/>
    <col min="2" max="2" width="6" style="24" bestFit="1" customWidth="1"/>
    <col min="3" max="3" width="42.140625" style="24" customWidth="1"/>
    <col min="4" max="4" width="13.140625" style="24" bestFit="1" customWidth="1"/>
    <col min="5" max="5" width="17" style="47" bestFit="1" customWidth="1"/>
    <col min="6" max="6" width="13.140625" style="25" customWidth="1"/>
    <col min="7" max="7" width="14.85546875" style="25" customWidth="1"/>
    <col min="8" max="8" width="18.42578125" style="25" customWidth="1"/>
    <col min="9" max="9" width="14.85546875" style="35" customWidth="1"/>
    <col min="10" max="10" width="15.140625" style="25" customWidth="1"/>
    <col min="11" max="11" width="14.85546875" style="25" customWidth="1"/>
    <col min="12" max="12" width="15.7109375" style="25" customWidth="1"/>
    <col min="13" max="13" width="13.85546875" style="23" customWidth="1"/>
    <col min="14" max="14" width="14.140625" style="23" bestFit="1" customWidth="1"/>
    <col min="15" max="16384" width="11.42578125" style="23"/>
  </cols>
  <sheetData>
    <row r="5" spans="2:8">
      <c r="D5" s="50" t="s">
        <v>78</v>
      </c>
      <c r="E5" s="50" t="s">
        <v>79</v>
      </c>
      <c r="F5" s="50" t="s">
        <v>80</v>
      </c>
    </row>
    <row r="6" spans="2:8" ht="15">
      <c r="B6" s="32" t="s">
        <v>60</v>
      </c>
      <c r="C6" s="32" t="s">
        <v>66</v>
      </c>
      <c r="D6" s="33" t="s">
        <v>67</v>
      </c>
      <c r="E6" s="48" t="s">
        <v>67</v>
      </c>
      <c r="F6" s="33" t="s">
        <v>67</v>
      </c>
      <c r="G6" s="33"/>
      <c r="H6" s="33" t="s">
        <v>75</v>
      </c>
    </row>
    <row r="7" spans="2:8" ht="15">
      <c r="B7" s="30">
        <v>1</v>
      </c>
      <c r="C7" s="30" t="s">
        <v>68</v>
      </c>
      <c r="D7" s="31">
        <f>'Ficha Nacionales '!H24</f>
        <v>662354020</v>
      </c>
      <c r="E7" s="49">
        <f>'Ficha Nacionales '!J24</f>
        <v>488461194</v>
      </c>
      <c r="F7" s="31">
        <f>'Ficha Nacionales '!L24</f>
        <v>607646808</v>
      </c>
      <c r="G7" s="31"/>
      <c r="H7" s="31">
        <f>'Ficha Nacionales '!N24</f>
        <v>586154007.33333337</v>
      </c>
    </row>
    <row r="8" spans="2:8" ht="15">
      <c r="B8" s="30">
        <v>2</v>
      </c>
      <c r="C8" s="30" t="s">
        <v>69</v>
      </c>
      <c r="D8" s="31">
        <f>'Ficha Interdepartamental'!H22</f>
        <v>98625269.999999985</v>
      </c>
      <c r="E8" s="49">
        <f>'Ficha Interdepartamental'!J22</f>
        <v>72732405</v>
      </c>
      <c r="F8" s="31">
        <f>'Ficha Interdepartamental'!L22</f>
        <v>90479236</v>
      </c>
      <c r="G8" s="31"/>
      <c r="H8" s="31">
        <f>'Ficha Interdepartamental'!N22</f>
        <v>87278970.333333328</v>
      </c>
    </row>
    <row r="9" spans="2:8">
      <c r="C9" s="34" t="s">
        <v>74</v>
      </c>
      <c r="D9" s="31">
        <f>SUM(D7:D8)</f>
        <v>760979290</v>
      </c>
      <c r="E9" s="49">
        <f>SUM(E7:E8)</f>
        <v>561193599</v>
      </c>
      <c r="F9" s="31">
        <f>SUM(F7:F8)</f>
        <v>698126044</v>
      </c>
      <c r="G9" s="45" t="s">
        <v>76</v>
      </c>
      <c r="H9" s="45">
        <f>SUM(H7:H8)</f>
        <v>673432977.66666675</v>
      </c>
    </row>
  </sheetData>
  <phoneticPr fontId="14" type="noConversion"/>
  <pageMargins left="0.7" right="0.7" top="0.75" bottom="0.75" header="0.3" footer="0.3"/>
  <pageSetup paperSize="11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P36"/>
  <sheetViews>
    <sheetView topLeftCell="J16" zoomScale="81" zoomScaleNormal="81" workbookViewId="0">
      <selection activeCell="P7" sqref="P7:Q10"/>
    </sheetView>
  </sheetViews>
  <sheetFormatPr baseColWidth="10" defaultColWidth="10.85546875" defaultRowHeight="12.75"/>
  <cols>
    <col min="1" max="1" width="10.85546875" style="10"/>
    <col min="2" max="2" width="5.85546875" style="9" bestFit="1" customWidth="1"/>
    <col min="3" max="3" width="17" style="9" customWidth="1"/>
    <col min="4" max="4" width="66" style="10" customWidth="1"/>
    <col min="5" max="5" width="11.7109375" style="10" customWidth="1"/>
    <col min="6" max="6" width="11" style="11" bestFit="1" customWidth="1"/>
    <col min="7" max="7" width="13.140625" style="29" customWidth="1"/>
    <col min="8" max="8" width="16.140625" style="41" customWidth="1"/>
    <col min="9" max="9" width="32" style="42" customWidth="1"/>
    <col min="10" max="10" width="16.140625" style="41" customWidth="1"/>
    <col min="11" max="11" width="23.140625" style="42" customWidth="1"/>
    <col min="12" max="12" width="16.140625" style="41" customWidth="1"/>
    <col min="13" max="13" width="28.28515625" style="42" customWidth="1"/>
    <col min="14" max="14" width="26.5703125" style="41" customWidth="1"/>
    <col min="15" max="15" width="10.85546875" style="10"/>
    <col min="16" max="16" width="14.7109375" style="10" bestFit="1" customWidth="1"/>
    <col min="17" max="16384" width="10.85546875" style="10"/>
  </cols>
  <sheetData>
    <row r="2" spans="2:16" ht="18.95" customHeight="1">
      <c r="B2" s="59" t="s">
        <v>77</v>
      </c>
      <c r="C2" s="60"/>
      <c r="D2" s="60"/>
      <c r="E2" s="60"/>
      <c r="F2" s="61"/>
      <c r="G2" s="52" t="s">
        <v>70</v>
      </c>
      <c r="H2" s="53"/>
      <c r="I2" s="52" t="s">
        <v>71</v>
      </c>
      <c r="J2" s="53"/>
      <c r="K2" s="52" t="s">
        <v>72</v>
      </c>
      <c r="L2" s="53"/>
      <c r="M2" s="52" t="s">
        <v>73</v>
      </c>
      <c r="N2" s="53"/>
    </row>
    <row r="3" spans="2:16" ht="25.5">
      <c r="B3" s="20" t="s">
        <v>60</v>
      </c>
      <c r="C3" s="20" t="s">
        <v>61</v>
      </c>
      <c r="D3" s="20" t="s">
        <v>62</v>
      </c>
      <c r="E3" s="20" t="s">
        <v>63</v>
      </c>
      <c r="F3" s="20" t="s">
        <v>0</v>
      </c>
      <c r="G3" s="26" t="s">
        <v>64</v>
      </c>
      <c r="H3" s="37" t="s">
        <v>13</v>
      </c>
      <c r="I3" s="37" t="s">
        <v>64</v>
      </c>
      <c r="J3" s="37" t="s">
        <v>13</v>
      </c>
      <c r="K3" s="37" t="s">
        <v>64</v>
      </c>
      <c r="L3" s="37" t="s">
        <v>13</v>
      </c>
      <c r="M3" s="37" t="s">
        <v>64</v>
      </c>
      <c r="N3" s="37" t="s">
        <v>13</v>
      </c>
    </row>
    <row r="4" spans="2:16" ht="90" customHeight="1">
      <c r="B4" s="18">
        <v>1</v>
      </c>
      <c r="C4" s="18" t="s">
        <v>3</v>
      </c>
      <c r="D4" s="19" t="s">
        <v>65</v>
      </c>
      <c r="E4" s="18" t="s">
        <v>35</v>
      </c>
      <c r="F4" s="18">
        <v>128</v>
      </c>
      <c r="G4" s="27">
        <v>1412500</v>
      </c>
      <c r="H4" s="38">
        <f>F4*G4</f>
        <v>180800000</v>
      </c>
      <c r="I4" s="39">
        <v>1041666</v>
      </c>
      <c r="J4" s="38">
        <f>F4*I4</f>
        <v>133333248</v>
      </c>
      <c r="K4" s="39">
        <v>1295835</v>
      </c>
      <c r="L4" s="38">
        <f>F4*K4</f>
        <v>165866880</v>
      </c>
      <c r="M4" s="39">
        <f>(K4+I4+G4)/3</f>
        <v>1250000.3333333333</v>
      </c>
      <c r="N4" s="38">
        <f>F4*M4</f>
        <v>160000042.66666666</v>
      </c>
    </row>
    <row r="5" spans="2:16" ht="38.25">
      <c r="B5" s="12">
        <v>2</v>
      </c>
      <c r="C5" s="12" t="s">
        <v>4</v>
      </c>
      <c r="D5" s="13" t="s">
        <v>38</v>
      </c>
      <c r="E5" s="12" t="s">
        <v>35</v>
      </c>
      <c r="F5" s="12">
        <v>128</v>
      </c>
      <c r="G5" s="27">
        <v>2084850</v>
      </c>
      <c r="H5" s="36">
        <f>F5*G5</f>
        <v>266860800</v>
      </c>
      <c r="I5" s="39">
        <v>1537500</v>
      </c>
      <c r="J5" s="38">
        <f t="shared" ref="J5:J6" si="0">F5*I5</f>
        <v>196800000</v>
      </c>
      <c r="K5" s="39">
        <v>1912653</v>
      </c>
      <c r="L5" s="38">
        <f t="shared" ref="L5:L6" si="1">F5*K5</f>
        <v>244819584</v>
      </c>
      <c r="M5" s="39">
        <f t="shared" ref="M5:M22" si="2">(K5+I5+G5)/3</f>
        <v>1845001</v>
      </c>
      <c r="N5" s="38">
        <f t="shared" ref="N5:N23" si="3">F5*M5</f>
        <v>236160128</v>
      </c>
    </row>
    <row r="6" spans="2:16" ht="60" customHeight="1">
      <c r="B6" s="12">
        <v>3</v>
      </c>
      <c r="C6" s="12" t="s">
        <v>5</v>
      </c>
      <c r="D6" s="13" t="s">
        <v>40</v>
      </c>
      <c r="E6" s="14" t="s">
        <v>41</v>
      </c>
      <c r="F6" s="12">
        <v>128</v>
      </c>
      <c r="G6" s="27">
        <v>458780</v>
      </c>
      <c r="H6" s="36">
        <f>F6*G6</f>
        <v>58723840</v>
      </c>
      <c r="I6" s="39">
        <v>338333</v>
      </c>
      <c r="J6" s="38">
        <f t="shared" si="0"/>
        <v>43306624</v>
      </c>
      <c r="K6" s="39">
        <v>420887</v>
      </c>
      <c r="L6" s="38">
        <f t="shared" si="1"/>
        <v>53873536</v>
      </c>
      <c r="M6" s="39">
        <f t="shared" si="2"/>
        <v>406000</v>
      </c>
      <c r="N6" s="38">
        <f t="shared" si="3"/>
        <v>51968000</v>
      </c>
    </row>
    <row r="7" spans="2:16" ht="111" customHeight="1">
      <c r="B7" s="57">
        <v>4</v>
      </c>
      <c r="C7" s="57" t="s">
        <v>82</v>
      </c>
      <c r="D7" s="54" t="s">
        <v>51</v>
      </c>
      <c r="E7" s="55"/>
      <c r="F7" s="55"/>
      <c r="G7" s="55"/>
      <c r="H7" s="55"/>
      <c r="I7" s="55"/>
      <c r="J7" s="55"/>
      <c r="K7" s="55"/>
      <c r="L7" s="55"/>
      <c r="M7" s="55"/>
      <c r="N7" s="56"/>
    </row>
    <row r="8" spans="2:16">
      <c r="B8" s="57"/>
      <c r="C8" s="57"/>
      <c r="D8" s="51" t="s">
        <v>42</v>
      </c>
      <c r="E8" s="14" t="s">
        <v>41</v>
      </c>
      <c r="F8" s="12">
        <v>6</v>
      </c>
      <c r="G8" s="28">
        <v>180799.99999999997</v>
      </c>
      <c r="H8" s="36">
        <f t="shared" ref="H8:H23" si="4">F8*G8</f>
        <v>1084799.9999999998</v>
      </c>
      <c r="I8" s="39">
        <v>133333</v>
      </c>
      <c r="J8" s="38">
        <f t="shared" ref="J8" si="5">F8*I8</f>
        <v>799998</v>
      </c>
      <c r="K8" s="39">
        <v>165866</v>
      </c>
      <c r="L8" s="38">
        <f t="shared" ref="L8:L23" si="6">F8*K8</f>
        <v>995196</v>
      </c>
      <c r="M8" s="39">
        <f t="shared" si="2"/>
        <v>159999.66666666666</v>
      </c>
      <c r="N8" s="38">
        <f t="shared" si="3"/>
        <v>959998</v>
      </c>
      <c r="P8" s="46"/>
    </row>
    <row r="9" spans="2:16" ht="25.5">
      <c r="B9" s="57"/>
      <c r="C9" s="57"/>
      <c r="D9" s="51" t="s">
        <v>52</v>
      </c>
      <c r="E9" s="14" t="s">
        <v>41</v>
      </c>
      <c r="F9" s="12">
        <v>0</v>
      </c>
      <c r="G9" s="28">
        <v>305100</v>
      </c>
      <c r="H9" s="36">
        <f t="shared" si="4"/>
        <v>0</v>
      </c>
      <c r="I9" s="39">
        <v>225000</v>
      </c>
      <c r="J9" s="38">
        <f t="shared" ref="J9:J21" si="7">F9*I9</f>
        <v>0</v>
      </c>
      <c r="K9" s="39">
        <v>279900</v>
      </c>
      <c r="L9" s="38">
        <f>F9*K9</f>
        <v>0</v>
      </c>
      <c r="M9" s="39">
        <f t="shared" si="2"/>
        <v>270000</v>
      </c>
      <c r="N9" s="38">
        <f t="shared" si="3"/>
        <v>0</v>
      </c>
      <c r="P9" s="46"/>
    </row>
    <row r="10" spans="2:16">
      <c r="B10" s="57"/>
      <c r="C10" s="57"/>
      <c r="D10" s="13" t="s">
        <v>43</v>
      </c>
      <c r="E10" s="14" t="s">
        <v>41</v>
      </c>
      <c r="F10" s="12">
        <v>30</v>
      </c>
      <c r="G10" s="28">
        <v>180799.99999999997</v>
      </c>
      <c r="H10" s="36">
        <f t="shared" si="4"/>
        <v>5423999.9999999991</v>
      </c>
      <c r="I10" s="39">
        <v>133333</v>
      </c>
      <c r="J10" s="38">
        <f t="shared" si="7"/>
        <v>3999990</v>
      </c>
      <c r="K10" s="39">
        <v>165866</v>
      </c>
      <c r="L10" s="38">
        <f t="shared" si="6"/>
        <v>4975980</v>
      </c>
      <c r="M10" s="39">
        <f t="shared" si="2"/>
        <v>159999.66666666666</v>
      </c>
      <c r="N10" s="38">
        <f t="shared" si="3"/>
        <v>4799990</v>
      </c>
      <c r="P10" s="46"/>
    </row>
    <row r="11" spans="2:16" ht="24.95" customHeight="1">
      <c r="B11" s="57"/>
      <c r="C11" s="57"/>
      <c r="D11" s="13" t="s">
        <v>44</v>
      </c>
      <c r="E11" s="14" t="s">
        <v>41</v>
      </c>
      <c r="F11" s="12">
        <v>22</v>
      </c>
      <c r="G11" s="28">
        <v>316399.99999999994</v>
      </c>
      <c r="H11" s="36">
        <f t="shared" si="4"/>
        <v>6960799.9999999991</v>
      </c>
      <c r="I11" s="39">
        <v>233333</v>
      </c>
      <c r="J11" s="38">
        <f t="shared" si="7"/>
        <v>5133326</v>
      </c>
      <c r="K11" s="39">
        <v>290267</v>
      </c>
      <c r="L11" s="38">
        <f t="shared" si="6"/>
        <v>6385874</v>
      </c>
      <c r="M11" s="39">
        <f t="shared" si="2"/>
        <v>280000</v>
      </c>
      <c r="N11" s="38">
        <f t="shared" si="3"/>
        <v>6160000</v>
      </c>
    </row>
    <row r="12" spans="2:16">
      <c r="B12" s="57"/>
      <c r="C12" s="57"/>
      <c r="D12" s="13" t="s">
        <v>50</v>
      </c>
      <c r="E12" s="14" t="s">
        <v>41</v>
      </c>
      <c r="F12" s="12">
        <v>10</v>
      </c>
      <c r="G12" s="28">
        <v>180799.99999999997</v>
      </c>
      <c r="H12" s="36">
        <f t="shared" si="4"/>
        <v>1807999.9999999998</v>
      </c>
      <c r="I12" s="39">
        <v>133333</v>
      </c>
      <c r="J12" s="38">
        <f t="shared" si="7"/>
        <v>1333330</v>
      </c>
      <c r="K12" s="39">
        <v>165866</v>
      </c>
      <c r="L12" s="38">
        <f t="shared" si="6"/>
        <v>1658660</v>
      </c>
      <c r="M12" s="39">
        <f t="shared" si="2"/>
        <v>159999.66666666666</v>
      </c>
      <c r="N12" s="38">
        <f t="shared" si="3"/>
        <v>1599996.6666666665</v>
      </c>
    </row>
    <row r="13" spans="2:16">
      <c r="B13" s="57"/>
      <c r="C13" s="57"/>
      <c r="D13" s="51" t="s">
        <v>45</v>
      </c>
      <c r="E13" s="14" t="s">
        <v>41</v>
      </c>
      <c r="F13" s="12">
        <v>0</v>
      </c>
      <c r="G13" s="28">
        <v>186449.99999999997</v>
      </c>
      <c r="H13" s="36">
        <f t="shared" si="4"/>
        <v>0</v>
      </c>
      <c r="I13" s="39">
        <v>137500</v>
      </c>
      <c r="J13" s="38">
        <f t="shared" si="7"/>
        <v>0</v>
      </c>
      <c r="K13" s="39">
        <v>171050</v>
      </c>
      <c r="L13" s="38">
        <f t="shared" si="6"/>
        <v>0</v>
      </c>
      <c r="M13" s="39">
        <f t="shared" si="2"/>
        <v>165000</v>
      </c>
      <c r="N13" s="38">
        <f t="shared" si="3"/>
        <v>0</v>
      </c>
    </row>
    <row r="14" spans="2:16" ht="25.5">
      <c r="B14" s="57"/>
      <c r="C14" s="57"/>
      <c r="D14" s="13" t="s">
        <v>53</v>
      </c>
      <c r="E14" s="14" t="s">
        <v>41</v>
      </c>
      <c r="F14" s="12">
        <v>10</v>
      </c>
      <c r="G14" s="28">
        <v>3954999.9999999995</v>
      </c>
      <c r="H14" s="36">
        <f t="shared" si="4"/>
        <v>39549999.999999993</v>
      </c>
      <c r="I14" s="39">
        <v>2916666</v>
      </c>
      <c r="J14" s="38">
        <f t="shared" si="7"/>
        <v>29166660</v>
      </c>
      <c r="K14" s="39">
        <v>3628340</v>
      </c>
      <c r="L14" s="38">
        <f t="shared" si="6"/>
        <v>36283400</v>
      </c>
      <c r="M14" s="39">
        <f t="shared" si="2"/>
        <v>3500002</v>
      </c>
      <c r="N14" s="38">
        <f t="shared" si="3"/>
        <v>35000020</v>
      </c>
    </row>
    <row r="15" spans="2:16" ht="25.5">
      <c r="B15" s="57"/>
      <c r="C15" s="57"/>
      <c r="D15" s="13" t="s">
        <v>46</v>
      </c>
      <c r="E15" s="14" t="s">
        <v>41</v>
      </c>
      <c r="F15" s="12">
        <v>22</v>
      </c>
      <c r="G15" s="28">
        <v>316399.99999999994</v>
      </c>
      <c r="H15" s="36">
        <f t="shared" si="4"/>
        <v>6960799.9999999991</v>
      </c>
      <c r="I15" s="39">
        <v>233333</v>
      </c>
      <c r="J15" s="38">
        <f t="shared" si="7"/>
        <v>5133326</v>
      </c>
      <c r="K15" s="39">
        <v>290267</v>
      </c>
      <c r="L15" s="38">
        <f t="shared" si="6"/>
        <v>6385874</v>
      </c>
      <c r="M15" s="39">
        <f t="shared" si="2"/>
        <v>280000</v>
      </c>
      <c r="N15" s="38">
        <f t="shared" si="3"/>
        <v>6160000</v>
      </c>
    </row>
    <row r="16" spans="2:16" ht="27" customHeight="1">
      <c r="B16" s="57"/>
      <c r="C16" s="57"/>
      <c r="D16" s="13" t="s">
        <v>49</v>
      </c>
      <c r="E16" s="14" t="s">
        <v>41</v>
      </c>
      <c r="F16" s="12">
        <v>0</v>
      </c>
      <c r="G16" s="28">
        <v>180799.99999999997</v>
      </c>
      <c r="H16" s="36">
        <f t="shared" si="4"/>
        <v>0</v>
      </c>
      <c r="I16" s="39">
        <v>133333</v>
      </c>
      <c r="J16" s="38">
        <f t="shared" si="7"/>
        <v>0</v>
      </c>
      <c r="K16" s="39">
        <v>165866</v>
      </c>
      <c r="L16" s="38">
        <f t="shared" si="6"/>
        <v>0</v>
      </c>
      <c r="M16" s="39">
        <f t="shared" si="2"/>
        <v>159999.66666666666</v>
      </c>
      <c r="N16" s="38">
        <f t="shared" si="3"/>
        <v>0</v>
      </c>
    </row>
    <row r="17" spans="2:14" ht="24" customHeight="1">
      <c r="B17" s="57"/>
      <c r="C17" s="57"/>
      <c r="D17" s="13" t="s">
        <v>48</v>
      </c>
      <c r="E17" s="14" t="s">
        <v>41</v>
      </c>
      <c r="F17" s="12">
        <v>28</v>
      </c>
      <c r="G17" s="28">
        <v>180799.99999999997</v>
      </c>
      <c r="H17" s="36">
        <f t="shared" si="4"/>
        <v>5062399.9999999991</v>
      </c>
      <c r="I17" s="39">
        <v>133333</v>
      </c>
      <c r="J17" s="38">
        <f t="shared" si="7"/>
        <v>3733324</v>
      </c>
      <c r="K17" s="39">
        <v>165866</v>
      </c>
      <c r="L17" s="38">
        <f t="shared" si="6"/>
        <v>4644248</v>
      </c>
      <c r="M17" s="39">
        <f t="shared" si="2"/>
        <v>159999.66666666666</v>
      </c>
      <c r="N17" s="38">
        <f t="shared" si="3"/>
        <v>4479990.666666666</v>
      </c>
    </row>
    <row r="18" spans="2:14" ht="25.15" customHeight="1">
      <c r="B18" s="57"/>
      <c r="C18" s="57"/>
      <c r="D18" s="51" t="s">
        <v>47</v>
      </c>
      <c r="E18" s="14" t="s">
        <v>41</v>
      </c>
      <c r="F18" s="12">
        <v>0</v>
      </c>
      <c r="G18" s="28">
        <v>180799.99999999997</v>
      </c>
      <c r="H18" s="36">
        <f t="shared" si="4"/>
        <v>0</v>
      </c>
      <c r="I18" s="39">
        <v>133333</v>
      </c>
      <c r="J18" s="38">
        <f t="shared" si="7"/>
        <v>0</v>
      </c>
      <c r="K18" s="39">
        <v>165866</v>
      </c>
      <c r="L18" s="38">
        <f t="shared" si="6"/>
        <v>0</v>
      </c>
      <c r="M18" s="39">
        <f t="shared" si="2"/>
        <v>159999.66666666666</v>
      </c>
      <c r="N18" s="38">
        <f t="shared" si="3"/>
        <v>0</v>
      </c>
    </row>
    <row r="19" spans="2:14" ht="63.75">
      <c r="B19" s="12">
        <v>5</v>
      </c>
      <c r="C19" s="12" t="s">
        <v>2</v>
      </c>
      <c r="D19" s="13" t="s">
        <v>39</v>
      </c>
      <c r="E19" s="12" t="s">
        <v>34</v>
      </c>
      <c r="F19" s="12">
        <v>128</v>
      </c>
      <c r="G19" s="28">
        <v>344649.99999999994</v>
      </c>
      <c r="H19" s="36">
        <f t="shared" si="4"/>
        <v>44115199.999999993</v>
      </c>
      <c r="I19" s="39">
        <v>254166</v>
      </c>
      <c r="J19" s="38">
        <f t="shared" si="7"/>
        <v>32533248</v>
      </c>
      <c r="K19" s="39">
        <v>316183</v>
      </c>
      <c r="L19" s="38">
        <f t="shared" si="6"/>
        <v>40471424</v>
      </c>
      <c r="M19" s="39">
        <f t="shared" si="2"/>
        <v>304999.66666666669</v>
      </c>
      <c r="N19" s="38">
        <f t="shared" si="3"/>
        <v>39039957.333333336</v>
      </c>
    </row>
    <row r="20" spans="2:14" ht="38.25">
      <c r="B20" s="12">
        <v>6</v>
      </c>
      <c r="C20" s="12" t="s">
        <v>6</v>
      </c>
      <c r="D20" s="13" t="s">
        <v>7</v>
      </c>
      <c r="E20" s="12" t="s">
        <v>34</v>
      </c>
      <c r="F20" s="12">
        <v>128</v>
      </c>
      <c r="G20" s="28">
        <v>24859.999999999996</v>
      </c>
      <c r="H20" s="36">
        <f t="shared" si="4"/>
        <v>3182079.9999999995</v>
      </c>
      <c r="I20" s="39">
        <v>18333</v>
      </c>
      <c r="J20" s="38">
        <f t="shared" si="7"/>
        <v>2346624</v>
      </c>
      <c r="K20" s="39">
        <v>22806</v>
      </c>
      <c r="L20" s="38">
        <f t="shared" si="6"/>
        <v>2919168</v>
      </c>
      <c r="M20" s="39">
        <f t="shared" si="2"/>
        <v>21999.666666666668</v>
      </c>
      <c r="N20" s="38">
        <f t="shared" si="3"/>
        <v>2815957.3333333335</v>
      </c>
    </row>
    <row r="21" spans="2:14" ht="25.15" customHeight="1">
      <c r="B21" s="15">
        <v>7</v>
      </c>
      <c r="C21" s="15" t="s">
        <v>8</v>
      </c>
      <c r="D21" s="16" t="s">
        <v>9</v>
      </c>
      <c r="E21" s="15" t="s">
        <v>36</v>
      </c>
      <c r="F21" s="15">
        <v>256</v>
      </c>
      <c r="G21" s="28">
        <v>22599.999999999996</v>
      </c>
      <c r="H21" s="36">
        <f t="shared" si="4"/>
        <v>5785599.9999999991</v>
      </c>
      <c r="I21" s="39">
        <v>16666</v>
      </c>
      <c r="J21" s="38">
        <f t="shared" si="7"/>
        <v>4266496</v>
      </c>
      <c r="K21" s="39">
        <v>20733</v>
      </c>
      <c r="L21" s="38">
        <f t="shared" si="6"/>
        <v>5307648</v>
      </c>
      <c r="M21" s="39">
        <f t="shared" si="2"/>
        <v>19999.666666666668</v>
      </c>
      <c r="N21" s="38">
        <f t="shared" si="3"/>
        <v>5119914.666666667</v>
      </c>
    </row>
    <row r="22" spans="2:14" ht="25.5">
      <c r="B22" s="15">
        <v>8</v>
      </c>
      <c r="C22" s="15" t="s">
        <v>10</v>
      </c>
      <c r="D22" s="16" t="s">
        <v>58</v>
      </c>
      <c r="E22" s="15" t="s">
        <v>59</v>
      </c>
      <c r="F22" s="15">
        <v>4</v>
      </c>
      <c r="G22" s="28">
        <v>5423999.9999999991</v>
      </c>
      <c r="H22" s="36">
        <f t="shared" si="4"/>
        <v>21695999.999999996</v>
      </c>
      <c r="I22" s="39">
        <v>4000000</v>
      </c>
      <c r="J22" s="38">
        <f>F22*I22</f>
        <v>16000000</v>
      </c>
      <c r="K22" s="39">
        <v>4976009</v>
      </c>
      <c r="L22" s="38">
        <f t="shared" si="6"/>
        <v>19904036</v>
      </c>
      <c r="M22" s="39">
        <f t="shared" si="2"/>
        <v>4800003</v>
      </c>
      <c r="N22" s="38">
        <f t="shared" si="3"/>
        <v>19200012</v>
      </c>
    </row>
    <row r="23" spans="2:14" ht="25.5">
      <c r="B23" s="12">
        <v>9</v>
      </c>
      <c r="C23" s="12" t="s">
        <v>11</v>
      </c>
      <c r="D23" s="13" t="s">
        <v>12</v>
      </c>
      <c r="E23" s="12" t="s">
        <v>36</v>
      </c>
      <c r="F23" s="12">
        <v>900</v>
      </c>
      <c r="G23" s="28">
        <v>15932.999999999998</v>
      </c>
      <c r="H23" s="36">
        <f t="shared" si="4"/>
        <v>14339699.999999998</v>
      </c>
      <c r="I23" s="39">
        <v>11750</v>
      </c>
      <c r="J23" s="38">
        <f>F23*I23</f>
        <v>10575000</v>
      </c>
      <c r="K23" s="39">
        <v>14617</v>
      </c>
      <c r="L23" s="38">
        <f t="shared" si="6"/>
        <v>13155300</v>
      </c>
      <c r="M23" s="39">
        <f>(K23+I23+G23)/3</f>
        <v>14100</v>
      </c>
      <c r="N23" s="38">
        <f t="shared" si="3"/>
        <v>12690000</v>
      </c>
    </row>
    <row r="24" spans="2:14" ht="15" customHeight="1">
      <c r="B24" s="17"/>
      <c r="C24" s="17"/>
      <c r="D24" s="58" t="s">
        <v>1</v>
      </c>
      <c r="E24" s="58"/>
      <c r="F24" s="58"/>
      <c r="G24" s="58"/>
      <c r="H24" s="36">
        <f>SUM(H4:H23)</f>
        <v>662354020</v>
      </c>
      <c r="I24" s="40"/>
      <c r="J24" s="36">
        <f>SUM(J4:J23)</f>
        <v>488461194</v>
      </c>
      <c r="K24" s="40"/>
      <c r="L24" s="36">
        <f>SUM(L4:L23)</f>
        <v>607646808</v>
      </c>
      <c r="M24" s="40"/>
      <c r="N24" s="44">
        <f>SUM(N4:N23)</f>
        <v>586154007.33333337</v>
      </c>
    </row>
    <row r="33" spans="5:5">
      <c r="E33" s="10" t="s">
        <v>81</v>
      </c>
    </row>
    <row r="34" spans="5:5">
      <c r="E34" s="10" t="s">
        <v>81</v>
      </c>
    </row>
    <row r="35" spans="5:5">
      <c r="E35" s="10" t="s">
        <v>81</v>
      </c>
    </row>
    <row r="36" spans="5:5">
      <c r="E36" s="10" t="s">
        <v>81</v>
      </c>
    </row>
  </sheetData>
  <mergeCells count="9">
    <mergeCell ref="M2:N2"/>
    <mergeCell ref="D7:N7"/>
    <mergeCell ref="B7:B18"/>
    <mergeCell ref="D24:G24"/>
    <mergeCell ref="C7:C18"/>
    <mergeCell ref="G2:H2"/>
    <mergeCell ref="I2:J2"/>
    <mergeCell ref="K2:L2"/>
    <mergeCell ref="B2:F2"/>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O27"/>
  <sheetViews>
    <sheetView topLeftCell="H19" zoomScale="79" workbookViewId="0">
      <selection activeCell="O10" sqref="O10"/>
    </sheetView>
  </sheetViews>
  <sheetFormatPr baseColWidth="10" defaultColWidth="10.85546875" defaultRowHeight="15"/>
  <cols>
    <col min="1" max="1" width="10.85546875" style="2"/>
    <col min="2" max="2" width="5.7109375" style="2" bestFit="1" customWidth="1"/>
    <col min="3" max="3" width="26.85546875" style="2" customWidth="1"/>
    <col min="4" max="4" width="48" style="2" customWidth="1"/>
    <col min="5" max="5" width="15.28515625" style="2" bestFit="1" customWidth="1"/>
    <col min="6" max="6" width="10.85546875" style="2"/>
    <col min="7" max="7" width="19.7109375" style="4" customWidth="1"/>
    <col min="8" max="8" width="15.140625" style="5" customWidth="1"/>
    <col min="9" max="9" width="13.140625" style="4" customWidth="1"/>
    <col min="10" max="10" width="15.140625" style="5" customWidth="1"/>
    <col min="11" max="11" width="19.7109375" style="4" customWidth="1"/>
    <col min="12" max="12" width="15.140625" style="5" customWidth="1"/>
    <col min="13" max="13" width="17" style="4" customWidth="1"/>
    <col min="14" max="14" width="15.140625" style="5" customWidth="1"/>
    <col min="15" max="15" width="13.85546875" style="2" customWidth="1"/>
    <col min="16" max="16384" width="10.85546875" style="2"/>
  </cols>
  <sheetData>
    <row r="2" spans="2:15">
      <c r="B2" s="64" t="s">
        <v>83</v>
      </c>
      <c r="C2" s="64"/>
      <c r="D2" s="64"/>
      <c r="E2" s="64"/>
      <c r="F2" s="64"/>
      <c r="G2" s="52" t="s">
        <v>70</v>
      </c>
      <c r="H2" s="53"/>
      <c r="I2" s="52" t="s">
        <v>71</v>
      </c>
      <c r="J2" s="53"/>
      <c r="K2" s="52" t="s">
        <v>72</v>
      </c>
      <c r="L2" s="53"/>
      <c r="M2" s="52" t="s">
        <v>73</v>
      </c>
      <c r="N2" s="53"/>
    </row>
    <row r="3" spans="2:15" ht="42" customHeight="1">
      <c r="B3" s="20" t="s">
        <v>60</v>
      </c>
      <c r="C3" s="20" t="s">
        <v>61</v>
      </c>
      <c r="D3" s="20" t="s">
        <v>62</v>
      </c>
      <c r="E3" s="20" t="s">
        <v>63</v>
      </c>
      <c r="F3" s="20" t="s">
        <v>0</v>
      </c>
      <c r="G3" s="21" t="s">
        <v>64</v>
      </c>
      <c r="H3" s="21" t="s">
        <v>13</v>
      </c>
      <c r="I3" s="21" t="s">
        <v>64</v>
      </c>
      <c r="J3" s="21" t="s">
        <v>13</v>
      </c>
      <c r="K3" s="21" t="s">
        <v>64</v>
      </c>
      <c r="L3" s="21" t="s">
        <v>13</v>
      </c>
      <c r="M3" s="21" t="s">
        <v>64</v>
      </c>
      <c r="N3" s="21" t="s">
        <v>13</v>
      </c>
    </row>
    <row r="4" spans="2:15" ht="25.9" customHeight="1">
      <c r="B4" s="62">
        <v>1</v>
      </c>
      <c r="C4" s="62" t="s">
        <v>3</v>
      </c>
      <c r="D4" s="3" t="s">
        <v>32</v>
      </c>
      <c r="E4" s="3" t="s">
        <v>37</v>
      </c>
      <c r="F4" s="3">
        <v>3</v>
      </c>
      <c r="G4" s="22">
        <v>2711999.9999999995</v>
      </c>
      <c r="H4" s="6">
        <f>F4*G4</f>
        <v>8135999.9999999981</v>
      </c>
      <c r="I4" s="22">
        <v>2000000</v>
      </c>
      <c r="J4" s="6">
        <f t="shared" ref="J4:J21" si="0">F4*I4</f>
        <v>6000000</v>
      </c>
      <c r="K4" s="22">
        <v>2488000</v>
      </c>
      <c r="L4" s="6">
        <f>F4*K4</f>
        <v>7464000</v>
      </c>
      <c r="M4" s="22">
        <f t="shared" ref="M4:M21" si="1">(I4+K4+G4)/3</f>
        <v>2400000</v>
      </c>
      <c r="N4" s="6">
        <f t="shared" ref="N4:N21" si="2">F4*M4</f>
        <v>7200000</v>
      </c>
    </row>
    <row r="5" spans="2:15" ht="18" customHeight="1">
      <c r="B5" s="62"/>
      <c r="C5" s="62"/>
      <c r="D5" s="3" t="s">
        <v>14</v>
      </c>
      <c r="E5" s="3" t="s">
        <v>37</v>
      </c>
      <c r="F5" s="3">
        <v>20</v>
      </c>
      <c r="G5" s="22">
        <v>1581999.9999999998</v>
      </c>
      <c r="H5" s="6">
        <f t="shared" ref="H5:H21" si="3">F5*G5</f>
        <v>31639999.999999996</v>
      </c>
      <c r="I5" s="22">
        <v>1166666</v>
      </c>
      <c r="J5" s="6">
        <f t="shared" si="0"/>
        <v>23333320</v>
      </c>
      <c r="K5" s="22">
        <v>1451336</v>
      </c>
      <c r="L5" s="6">
        <f t="shared" ref="L5:L21" si="4">F5*K5</f>
        <v>29026720</v>
      </c>
      <c r="M5" s="22">
        <f t="shared" si="1"/>
        <v>1400000.6666666667</v>
      </c>
      <c r="N5" s="6">
        <f t="shared" si="2"/>
        <v>28000013.333333336</v>
      </c>
    </row>
    <row r="6" spans="2:15" ht="18" customHeight="1">
      <c r="B6" s="62"/>
      <c r="C6" s="62"/>
      <c r="D6" s="3" t="s">
        <v>15</v>
      </c>
      <c r="E6" s="3" t="s">
        <v>37</v>
      </c>
      <c r="F6" s="3">
        <v>1</v>
      </c>
      <c r="G6" s="22">
        <v>677999.99999999988</v>
      </c>
      <c r="H6" s="6">
        <f t="shared" si="3"/>
        <v>677999.99999999988</v>
      </c>
      <c r="I6" s="22">
        <v>500000</v>
      </c>
      <c r="J6" s="6">
        <f t="shared" si="0"/>
        <v>500000</v>
      </c>
      <c r="K6" s="22">
        <v>622000</v>
      </c>
      <c r="L6" s="6">
        <f t="shared" si="4"/>
        <v>622000</v>
      </c>
      <c r="M6" s="22">
        <f t="shared" si="1"/>
        <v>600000</v>
      </c>
      <c r="N6" s="6">
        <f t="shared" si="2"/>
        <v>600000</v>
      </c>
    </row>
    <row r="7" spans="2:15" ht="18" customHeight="1">
      <c r="B7" s="62"/>
      <c r="C7" s="62"/>
      <c r="D7" s="3" t="s">
        <v>16</v>
      </c>
      <c r="E7" s="3" t="s">
        <v>37</v>
      </c>
      <c r="F7" s="3">
        <v>3</v>
      </c>
      <c r="G7" s="22">
        <v>1355999.9999999998</v>
      </c>
      <c r="H7" s="6">
        <f t="shared" si="3"/>
        <v>4067999.9999999991</v>
      </c>
      <c r="I7" s="22">
        <v>1000000</v>
      </c>
      <c r="J7" s="6">
        <f t="shared" si="0"/>
        <v>3000000</v>
      </c>
      <c r="K7" s="22">
        <v>1244000</v>
      </c>
      <c r="L7" s="6">
        <f t="shared" si="4"/>
        <v>3732000</v>
      </c>
      <c r="M7" s="22">
        <f t="shared" si="1"/>
        <v>1200000</v>
      </c>
      <c r="N7" s="6">
        <f t="shared" si="2"/>
        <v>3600000</v>
      </c>
    </row>
    <row r="8" spans="2:15" ht="18" customHeight="1">
      <c r="B8" s="62"/>
      <c r="C8" s="62"/>
      <c r="D8" s="3" t="s">
        <v>17</v>
      </c>
      <c r="E8" s="3" t="s">
        <v>37</v>
      </c>
      <c r="F8" s="3">
        <v>1</v>
      </c>
      <c r="G8" s="22">
        <v>1355999.9999999998</v>
      </c>
      <c r="H8" s="6">
        <f t="shared" si="3"/>
        <v>1355999.9999999998</v>
      </c>
      <c r="I8" s="22">
        <v>1000000</v>
      </c>
      <c r="J8" s="6">
        <f t="shared" si="0"/>
        <v>1000000</v>
      </c>
      <c r="K8" s="22">
        <v>1244000</v>
      </c>
      <c r="L8" s="6">
        <f t="shared" si="4"/>
        <v>1244000</v>
      </c>
      <c r="M8" s="22">
        <f t="shared" si="1"/>
        <v>1200000</v>
      </c>
      <c r="N8" s="6">
        <f t="shared" si="2"/>
        <v>1200000</v>
      </c>
    </row>
    <row r="9" spans="2:15" ht="18" customHeight="1">
      <c r="B9" s="62"/>
      <c r="C9" s="62"/>
      <c r="D9" s="3" t="s">
        <v>18</v>
      </c>
      <c r="E9" s="3" t="s">
        <v>37</v>
      </c>
      <c r="F9" s="3">
        <v>1</v>
      </c>
      <c r="G9" s="22">
        <v>1355999.9999999998</v>
      </c>
      <c r="H9" s="6">
        <f t="shared" si="3"/>
        <v>1355999.9999999998</v>
      </c>
      <c r="I9" s="22">
        <v>1000000</v>
      </c>
      <c r="J9" s="6">
        <f t="shared" si="0"/>
        <v>1000000</v>
      </c>
      <c r="K9" s="22">
        <v>1244000</v>
      </c>
      <c r="L9" s="6">
        <f t="shared" si="4"/>
        <v>1244000</v>
      </c>
      <c r="M9" s="22">
        <f t="shared" si="1"/>
        <v>1200000</v>
      </c>
      <c r="N9" s="6">
        <f t="shared" si="2"/>
        <v>1200000</v>
      </c>
    </row>
    <row r="10" spans="2:15" ht="105">
      <c r="B10" s="3">
        <v>2</v>
      </c>
      <c r="C10" s="3" t="s">
        <v>5</v>
      </c>
      <c r="D10" s="3" t="s">
        <v>40</v>
      </c>
      <c r="E10" s="3" t="s">
        <v>33</v>
      </c>
      <c r="F10" s="3">
        <v>29</v>
      </c>
      <c r="G10" s="22">
        <v>458779.99999999994</v>
      </c>
      <c r="H10" s="6">
        <f t="shared" si="3"/>
        <v>13304619.999999998</v>
      </c>
      <c r="I10" s="22">
        <v>338333</v>
      </c>
      <c r="J10" s="6">
        <f t="shared" si="0"/>
        <v>9811657</v>
      </c>
      <c r="K10" s="22">
        <v>420887</v>
      </c>
      <c r="L10" s="6">
        <f t="shared" si="4"/>
        <v>12205723</v>
      </c>
      <c r="M10" s="22">
        <f t="shared" si="1"/>
        <v>406000</v>
      </c>
      <c r="N10" s="6">
        <f t="shared" si="2"/>
        <v>11774000</v>
      </c>
      <c r="O10" s="5"/>
    </row>
    <row r="11" spans="2:15" ht="30">
      <c r="B11" s="3">
        <v>3</v>
      </c>
      <c r="C11" s="3" t="s">
        <v>19</v>
      </c>
      <c r="D11" s="1" t="s">
        <v>55</v>
      </c>
      <c r="E11" s="1" t="s">
        <v>41</v>
      </c>
      <c r="F11" s="3">
        <v>5</v>
      </c>
      <c r="G11" s="22">
        <v>180799.99999999997</v>
      </c>
      <c r="H11" s="6">
        <f t="shared" si="3"/>
        <v>903999.99999999988</v>
      </c>
      <c r="I11" s="22">
        <v>133333</v>
      </c>
      <c r="J11" s="6">
        <f t="shared" si="0"/>
        <v>666665</v>
      </c>
      <c r="K11" s="22">
        <v>165866</v>
      </c>
      <c r="L11" s="6">
        <f t="shared" si="4"/>
        <v>829330</v>
      </c>
      <c r="M11" s="22">
        <f t="shared" si="1"/>
        <v>159999.66666666666</v>
      </c>
      <c r="N11" s="6">
        <f t="shared" si="2"/>
        <v>799998.33333333326</v>
      </c>
    </row>
    <row r="12" spans="2:15" ht="30" customHeight="1">
      <c r="B12" s="3">
        <v>4</v>
      </c>
      <c r="C12" s="3" t="s">
        <v>20</v>
      </c>
      <c r="D12" s="8" t="s">
        <v>54</v>
      </c>
      <c r="E12" s="8" t="s">
        <v>41</v>
      </c>
      <c r="F12" s="3">
        <v>5</v>
      </c>
      <c r="G12" s="22">
        <v>305100</v>
      </c>
      <c r="H12" s="6">
        <f t="shared" si="3"/>
        <v>1525500</v>
      </c>
      <c r="I12" s="22">
        <v>225000</v>
      </c>
      <c r="J12" s="6">
        <f t="shared" si="0"/>
        <v>1125000</v>
      </c>
      <c r="K12" s="22">
        <v>279900</v>
      </c>
      <c r="L12" s="6">
        <f t="shared" si="4"/>
        <v>1399500</v>
      </c>
      <c r="M12" s="22">
        <f t="shared" si="1"/>
        <v>270000</v>
      </c>
      <c r="N12" s="6">
        <f t="shared" si="2"/>
        <v>1350000</v>
      </c>
    </row>
    <row r="13" spans="2:15" ht="117">
      <c r="B13" s="3">
        <v>5</v>
      </c>
      <c r="C13" s="3" t="s">
        <v>21</v>
      </c>
      <c r="D13" s="7" t="s">
        <v>56</v>
      </c>
      <c r="E13" s="7" t="s">
        <v>41</v>
      </c>
      <c r="F13" s="3">
        <v>0</v>
      </c>
      <c r="G13" s="22">
        <v>180799.99999999997</v>
      </c>
      <c r="H13" s="6">
        <f t="shared" si="3"/>
        <v>0</v>
      </c>
      <c r="I13" s="22">
        <v>133333</v>
      </c>
      <c r="J13" s="6">
        <f t="shared" si="0"/>
        <v>0</v>
      </c>
      <c r="K13" s="22">
        <v>165866</v>
      </c>
      <c r="L13" s="6">
        <f t="shared" si="4"/>
        <v>0</v>
      </c>
      <c r="M13" s="22">
        <f t="shared" si="1"/>
        <v>159999.66666666666</v>
      </c>
      <c r="N13" s="6">
        <f t="shared" si="2"/>
        <v>0</v>
      </c>
    </row>
    <row r="14" spans="2:15" ht="75">
      <c r="B14" s="3">
        <v>6</v>
      </c>
      <c r="C14" s="3" t="s">
        <v>22</v>
      </c>
      <c r="D14" s="3" t="s">
        <v>23</v>
      </c>
      <c r="E14" s="7" t="s">
        <v>41</v>
      </c>
      <c r="F14" s="3">
        <v>6</v>
      </c>
      <c r="G14" s="22">
        <v>180799.99999999997</v>
      </c>
      <c r="H14" s="6">
        <f t="shared" si="3"/>
        <v>1084799.9999999998</v>
      </c>
      <c r="I14" s="22">
        <v>133333</v>
      </c>
      <c r="J14" s="6">
        <f t="shared" si="0"/>
        <v>799998</v>
      </c>
      <c r="K14" s="22">
        <v>165866</v>
      </c>
      <c r="L14" s="6">
        <f t="shared" si="4"/>
        <v>995196</v>
      </c>
      <c r="M14" s="22">
        <f t="shared" si="1"/>
        <v>159999.66666666666</v>
      </c>
      <c r="N14" s="6">
        <f t="shared" si="2"/>
        <v>959998</v>
      </c>
    </row>
    <row r="15" spans="2:15" ht="105">
      <c r="B15" s="3">
        <v>7</v>
      </c>
      <c r="C15" s="3" t="s">
        <v>24</v>
      </c>
      <c r="D15" s="3" t="s">
        <v>25</v>
      </c>
      <c r="E15" s="7" t="s">
        <v>41</v>
      </c>
      <c r="F15" s="3">
        <v>8</v>
      </c>
      <c r="G15" s="22">
        <v>2033999.9999999998</v>
      </c>
      <c r="H15" s="6">
        <f t="shared" si="3"/>
        <v>16271999.999999998</v>
      </c>
      <c r="I15" s="22">
        <v>1500000</v>
      </c>
      <c r="J15" s="6">
        <f t="shared" si="0"/>
        <v>12000000</v>
      </c>
      <c r="K15" s="22">
        <v>1866000</v>
      </c>
      <c r="L15" s="6">
        <f t="shared" si="4"/>
        <v>14928000</v>
      </c>
      <c r="M15" s="22">
        <f t="shared" si="1"/>
        <v>1800000</v>
      </c>
      <c r="N15" s="6">
        <f t="shared" si="2"/>
        <v>14400000</v>
      </c>
    </row>
    <row r="16" spans="2:15" ht="75">
      <c r="B16" s="3">
        <v>8</v>
      </c>
      <c r="C16" s="3" t="s">
        <v>26</v>
      </c>
      <c r="D16" s="3" t="s">
        <v>27</v>
      </c>
      <c r="E16" s="7" t="s">
        <v>41</v>
      </c>
      <c r="F16" s="3">
        <v>3</v>
      </c>
      <c r="G16" s="22">
        <v>271200</v>
      </c>
      <c r="H16" s="6">
        <f t="shared" si="3"/>
        <v>813600</v>
      </c>
      <c r="I16" s="22">
        <v>200000</v>
      </c>
      <c r="J16" s="6">
        <f t="shared" si="0"/>
        <v>600000</v>
      </c>
      <c r="K16" s="22">
        <v>248800</v>
      </c>
      <c r="L16" s="6">
        <f t="shared" si="4"/>
        <v>746400</v>
      </c>
      <c r="M16" s="22">
        <f t="shared" si="1"/>
        <v>240000</v>
      </c>
      <c r="N16" s="6">
        <f t="shared" si="2"/>
        <v>720000</v>
      </c>
    </row>
    <row r="17" spans="2:14" ht="30">
      <c r="B17" s="3">
        <v>9</v>
      </c>
      <c r="C17" s="3" t="s">
        <v>31</v>
      </c>
      <c r="D17" s="7" t="s">
        <v>57</v>
      </c>
      <c r="E17" s="7" t="s">
        <v>41</v>
      </c>
      <c r="F17" s="3">
        <v>2</v>
      </c>
      <c r="G17" s="22">
        <v>180799.99999999997</v>
      </c>
      <c r="H17" s="6">
        <f t="shared" si="3"/>
        <v>361599.99999999994</v>
      </c>
      <c r="I17" s="22">
        <v>133333</v>
      </c>
      <c r="J17" s="6">
        <f t="shared" si="0"/>
        <v>266666</v>
      </c>
      <c r="K17" s="22">
        <v>165866</v>
      </c>
      <c r="L17" s="6">
        <f t="shared" si="4"/>
        <v>331732</v>
      </c>
      <c r="M17" s="22">
        <f t="shared" si="1"/>
        <v>159999.66666666666</v>
      </c>
      <c r="N17" s="6">
        <f t="shared" si="2"/>
        <v>319999.33333333331</v>
      </c>
    </row>
    <row r="18" spans="2:14" ht="45">
      <c r="B18" s="3">
        <v>10</v>
      </c>
      <c r="C18" s="3" t="s">
        <v>6</v>
      </c>
      <c r="D18" s="3" t="s">
        <v>28</v>
      </c>
      <c r="E18" s="3" t="s">
        <v>36</v>
      </c>
      <c r="F18" s="3">
        <v>29</v>
      </c>
      <c r="G18" s="22">
        <v>24859.999999999996</v>
      </c>
      <c r="H18" s="6">
        <f t="shared" si="3"/>
        <v>720939.99999999988</v>
      </c>
      <c r="I18" s="22">
        <v>18333</v>
      </c>
      <c r="J18" s="6">
        <f t="shared" si="0"/>
        <v>531657</v>
      </c>
      <c r="K18" s="22">
        <v>22806</v>
      </c>
      <c r="L18" s="6">
        <f t="shared" si="4"/>
        <v>661374</v>
      </c>
      <c r="M18" s="22">
        <f t="shared" si="1"/>
        <v>21999.666666666668</v>
      </c>
      <c r="N18" s="6">
        <f t="shared" si="2"/>
        <v>637990.33333333337</v>
      </c>
    </row>
    <row r="19" spans="2:14" ht="60">
      <c r="B19" s="7">
        <v>11</v>
      </c>
      <c r="C19" s="7" t="s">
        <v>8</v>
      </c>
      <c r="D19" s="7" t="s">
        <v>29</v>
      </c>
      <c r="E19" s="7" t="s">
        <v>36</v>
      </c>
      <c r="F19" s="7">
        <v>58</v>
      </c>
      <c r="G19" s="22">
        <v>22599.999999999996</v>
      </c>
      <c r="H19" s="6">
        <f t="shared" si="3"/>
        <v>1310799.9999999998</v>
      </c>
      <c r="I19" s="22">
        <v>16666</v>
      </c>
      <c r="J19" s="6">
        <f t="shared" si="0"/>
        <v>966628</v>
      </c>
      <c r="K19" s="22">
        <v>20733</v>
      </c>
      <c r="L19" s="6">
        <f t="shared" si="4"/>
        <v>1202514</v>
      </c>
      <c r="M19" s="22">
        <f t="shared" si="1"/>
        <v>19999.666666666668</v>
      </c>
      <c r="N19" s="6">
        <f t="shared" si="2"/>
        <v>1159980.6666666667</v>
      </c>
    </row>
    <row r="20" spans="2:14" ht="30">
      <c r="B20" s="3">
        <v>12</v>
      </c>
      <c r="C20" s="3" t="s">
        <v>11</v>
      </c>
      <c r="D20" s="3" t="s">
        <v>30</v>
      </c>
      <c r="E20" s="3" t="s">
        <v>36</v>
      </c>
      <c r="F20" s="3">
        <v>320</v>
      </c>
      <c r="G20" s="22">
        <v>15933</v>
      </c>
      <c r="H20" s="6">
        <f t="shared" si="3"/>
        <v>5098560</v>
      </c>
      <c r="I20" s="22">
        <v>11750</v>
      </c>
      <c r="J20" s="6">
        <f t="shared" si="0"/>
        <v>3760000</v>
      </c>
      <c r="K20" s="22">
        <v>14617</v>
      </c>
      <c r="L20" s="6">
        <f t="shared" si="4"/>
        <v>4677440</v>
      </c>
      <c r="M20" s="22">
        <f t="shared" si="1"/>
        <v>14100</v>
      </c>
      <c r="N20" s="6">
        <f t="shared" si="2"/>
        <v>4512000</v>
      </c>
    </row>
    <row r="21" spans="2:14" ht="150">
      <c r="B21" s="7">
        <v>13</v>
      </c>
      <c r="C21" s="7" t="s">
        <v>2</v>
      </c>
      <c r="D21" s="7" t="s">
        <v>39</v>
      </c>
      <c r="E21" s="7" t="s">
        <v>36</v>
      </c>
      <c r="F21" s="7">
        <v>29</v>
      </c>
      <c r="G21" s="22">
        <v>344649.99999999994</v>
      </c>
      <c r="H21" s="6">
        <f t="shared" si="3"/>
        <v>9994849.9999999981</v>
      </c>
      <c r="I21" s="22">
        <v>254166</v>
      </c>
      <c r="J21" s="6">
        <f t="shared" si="0"/>
        <v>7370814</v>
      </c>
      <c r="K21" s="22">
        <v>316183</v>
      </c>
      <c r="L21" s="6">
        <f t="shared" si="4"/>
        <v>9169307</v>
      </c>
      <c r="M21" s="22">
        <f t="shared" si="1"/>
        <v>304999.66666666669</v>
      </c>
      <c r="N21" s="6">
        <f t="shared" si="2"/>
        <v>8844990.333333334</v>
      </c>
    </row>
    <row r="22" spans="2:14">
      <c r="C22" s="63" t="s">
        <v>1</v>
      </c>
      <c r="D22" s="63"/>
      <c r="E22" s="63"/>
      <c r="F22" s="63"/>
      <c r="G22" s="63"/>
      <c r="H22" s="6">
        <f>SUM(H4:H21)</f>
        <v>98625269.999999985</v>
      </c>
      <c r="I22" s="5"/>
      <c r="J22" s="6">
        <f>SUM(J4:J21)</f>
        <v>72732405</v>
      </c>
      <c r="K22" s="5"/>
      <c r="L22" s="6">
        <f>SUM(L4:L21)</f>
        <v>90479236</v>
      </c>
      <c r="M22" s="5"/>
      <c r="N22" s="43">
        <f>SUM(N4:N21)</f>
        <v>87278970.333333328</v>
      </c>
    </row>
    <row r="27" spans="2:14">
      <c r="D27" s="5" t="s">
        <v>81</v>
      </c>
    </row>
  </sheetData>
  <mergeCells count="8">
    <mergeCell ref="M2:N2"/>
    <mergeCell ref="B4:B9"/>
    <mergeCell ref="C22:G22"/>
    <mergeCell ref="C4:C9"/>
    <mergeCell ref="G2:H2"/>
    <mergeCell ref="I2:J2"/>
    <mergeCell ref="K2:L2"/>
    <mergeCell ref="B2: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t:lpstr>
      <vt:lpstr>Ficha Nacionales </vt:lpstr>
      <vt:lpstr>Ficha Interdepartamental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2026-04-21T21:01:22Z</dcterms:created>
  <dcterms:modified xsi:type="dcterms:W3CDTF">2026-06-19T23:29:54Z</dcterms:modified>
</cp:coreProperties>
</file>