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ercurio\ALMACEN\Contratacion\2026\MENOR CUANTÍA\ALCALDIA\ENV-04-30-1211-26_1 PERSONAL OPERATIVO REVOCADO\2. FINANCIERO\"/>
    </mc:Choice>
  </mc:AlternateContent>
  <bookViews>
    <workbookView xWindow="0" yWindow="0" windowWidth="19200" windowHeight="5745"/>
  </bookViews>
  <sheets>
    <sheet name="Presupuest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_xlnm.Print_Area" localSheetId="0">Presupuesto!$A$1:$J$49</definedName>
    <definedName name="_xlnm.Print_Area">#N/A</definedName>
    <definedName name="ASB">[1]AASHTO!$A$8:$F$11</definedName>
    <definedName name="Base">#REF!</definedName>
    <definedName name="_xlnm.Database">#REF!</definedName>
    <definedName name="BEB">#REF!</definedName>
    <definedName name="CAP">#REF!</definedName>
    <definedName name="cd">[3]Hoja1!$C$81</definedName>
    <definedName name="Cod">#REF!</definedName>
    <definedName name="CODOS">#REF!</definedName>
    <definedName name="ColTap">'[2]Coloc. e Interc. Tapones'!$E$1:$E$65536</definedName>
    <definedName name="copia1">#REF!</definedName>
    <definedName name="CVa">'[2]Cambio de Valv.'!$E$1:$E$65536</definedName>
    <definedName name="datos">#REF!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nea1">'[7]CONSOLIDADO Ejecucion 4to trime'!#REF!</definedName>
    <definedName name="ListaCantidad">#REF!</definedName>
    <definedName name="ListaItem">#REF!</definedName>
    <definedName name="ListaUni">[8]TOTALES!$D$7:$D$654</definedName>
    <definedName name="MaterialTub">#REF!</definedName>
    <definedName name="Norte">#REF!</definedName>
    <definedName name="NUEVO">#REF!</definedName>
    <definedName name="OBRA">#REF!</definedName>
    <definedName name="Pal_Workbook_GUID" hidden="1">"CHYMN887YL9U79VE24LPLR8U"</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oj_id">'[9]Project Management Main'!$D$9</definedName>
    <definedName name="proj_mgr">'[9]Project Management Main'!$D$12</definedName>
    <definedName name="proj_nm">'[9]Project Management Main'!$D$10</definedName>
    <definedName name="RESU">#REF!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atisfacción_del_cliente_interno_con_el_servicio_de_ropa">"Cuarto_indicador"</definedName>
    <definedName name="SI">#REF!</definedName>
    <definedName name="SUBA">'[10]SUB APU'!$A$1:$D$65536</definedName>
    <definedName name="SUELLEN">#REF!</definedName>
    <definedName name="suma">[3]Hoja1!$F$60</definedName>
    <definedName name="Títulos_a_imprimir_IM">#REF!</definedName>
    <definedName name="tres">#REF!</definedName>
    <definedName name="uiui">#REF!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9" i="2" l="1"/>
  <c r="J20" i="2"/>
  <c r="J21" i="2"/>
  <c r="J22" i="2"/>
  <c r="J23" i="2"/>
  <c r="J24" i="2"/>
  <c r="J25" i="2"/>
  <c r="J26" i="2"/>
  <c r="J27" i="2"/>
  <c r="J28" i="2"/>
  <c r="J29" i="2"/>
  <c r="J18" i="2"/>
  <c r="I30" i="2" l="1"/>
  <c r="H17" i="2" l="1"/>
  <c r="K31" i="2" s="1"/>
  <c r="K34" i="2" s="1"/>
  <c r="K38" i="2" l="1"/>
</calcChain>
</file>

<file path=xl/sharedStrings.xml><?xml version="1.0" encoding="utf-8"?>
<sst xmlns="http://schemas.openxmlformats.org/spreadsheetml/2006/main" count="65" uniqueCount="53">
  <si>
    <t>CARGO/ OFICIO</t>
  </si>
  <si>
    <t>SUBTOTAL COSTO CONTRATO</t>
  </si>
  <si>
    <t>IVA (19%)</t>
  </si>
  <si>
    <t>COSTO TOTAL CONTRATO</t>
  </si>
  <si>
    <t>FIRMA DEL REPRESENTANTE LEGAL Y SELLO DE LA EMPPRESA</t>
  </si>
  <si>
    <t xml:space="preserve">TOTAL COSTO DIRECTO CONTRATO </t>
  </si>
  <si>
    <t>ADMINISTRACIÓN</t>
  </si>
  <si>
    <t>UNIDAD</t>
  </si>
  <si>
    <t>DIA</t>
  </si>
  <si>
    <t>PERSONAS</t>
  </si>
  <si>
    <t>TECHO</t>
  </si>
  <si>
    <t>MUNICIPIO DE ENVIGADO
SECRETARIA DE DESPACHO DEL ALCALDE
OFICINA DE GESTION DEL RIESGO
PROPUESTA ECONOMICA</t>
  </si>
  <si>
    <t>AYUDANTE ENTENDIDO</t>
  </si>
  <si>
    <t>DOTACION</t>
  </si>
  <si>
    <t>VEHICULO</t>
  </si>
  <si>
    <t>COTIZACION 1 (INTEGRIDAD)</t>
  </si>
  <si>
    <t>OFICIAL OBRAS CORRECTIVAS Y MITIGACION</t>
  </si>
  <si>
    <t>AYUDANTE ENTENDIDO OBRAS CORRECTIVAS Y MIRIGACION</t>
  </si>
  <si>
    <t>HONORARIOS DIARIOS + PRESTACIONES</t>
  </si>
  <si>
    <t>HORAS Y RECARGOS ADICIONALES</t>
  </si>
  <si>
    <t>HORAS Y RECARGOS VEHICULOS</t>
  </si>
  <si>
    <t>EEPS POR FUERA COBERTURAS</t>
  </si>
  <si>
    <t>EPPS COBERTURAS</t>
  </si>
  <si>
    <t>EXAMEN DE INGRESO CON ENFASIS EN ALTURA</t>
  </si>
  <si>
    <t>EXAMEN DE RETIRO</t>
  </si>
  <si>
    <t>CURSO DE ALTURA PRIMERA VEZ</t>
  </si>
  <si>
    <t>CURSO COORDINADOR ALTURAS</t>
  </si>
  <si>
    <t>CURSO DE ALTURA REENTRENAMIENTO</t>
  </si>
  <si>
    <t>CURSO DE ESPACIO CONFINADO ENTRANTE</t>
  </si>
  <si>
    <t>CURSO DE ESPACIO CONFINADO PARA VIGIAS</t>
  </si>
  <si>
    <t>PERSONA</t>
  </si>
  <si>
    <t>MES</t>
  </si>
  <si>
    <t>BOLSA</t>
  </si>
  <si>
    <t xml:space="preserve"> </t>
  </si>
  <si>
    <t>TOTAL</t>
  </si>
  <si>
    <t>COTIZACION 2 (SINTRANT)</t>
  </si>
  <si>
    <t>COTIZACION 3 (EFIKZ)</t>
  </si>
  <si>
    <t>PRESUPUESTO OFICIAL</t>
  </si>
  <si>
    <t>PRESTACIÓN DE SERVICIO DE APOYO A LA GESTIÓN MEDIANTE PERSONAL OPERATIVO PARA EL DESARROLLO DE ACTIVIDADES DE PREVENCIÓN, MANEJO Y ATENCIÓN DE SITUACIONES DE RIESGO Y EMERGENCIA EN EL MUNICIPIO DE ENVIGADO</t>
  </si>
  <si>
    <t>AYUDANTE RASO OBRAS CORRECTIVAS Y MITIGACION</t>
  </si>
  <si>
    <t>TOTAL COSTOS DIRECOS</t>
  </si>
  <si>
    <t>OFERTA</t>
  </si>
  <si>
    <t>NOTAS:</t>
  </si>
  <si>
    <t>AIU</t>
  </si>
  <si>
    <t>3) El  techo del porcentaje de AIU es del 23,85%.</t>
  </si>
  <si>
    <t>5) El contrato sera adjudicado por el total del presupuesto oficial</t>
  </si>
  <si>
    <t>HORA</t>
  </si>
  <si>
    <t>TECHOS</t>
  </si>
  <si>
    <t>1) El rubro de personal solo será ejecutado y pagado para este fin, en caso que los tiempos de contratación de personal sean inferiores a la proyección, el valor no ejecutado se reinvertirá en contratación de personal que permita fortalecer las acciones del contrato. Los costos directos del contrato no podrán sufrir modificación. (Celdas de color rojo)</t>
  </si>
  <si>
    <t>2) El porcentaje ofertado de AIU será únicamente relacionado en los  ítems denominados costos directos.  (Celdas de color rojo)</t>
  </si>
  <si>
    <t>4) Las celdas de color verde, son las establecidas para la presentación de ofertas por parte de los proponentes, Las ofertas no podrán superar los techos establecidos por la entidad. (en caso de superar un techo, las celdas se tornan color rojo.</t>
  </si>
  <si>
    <t>ENV-04-30-1211-26_1</t>
  </si>
  <si>
    <t>$500,000,000 IVA INCLUIDO/IVA EXCLUIDO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</si>
</sst>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00_);_(&quot;$&quot;\ * \(#,##0.00\);_(&quot;$&quot;\ * &quot;-&quot;??_);_(@_)"/>
    <numFmt numFmtId="165" formatCode="&quot;$&quot;#,##0"/>
  </numFmts>
  <fonts count="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1"/>
      <name val="Calibri"/>
      <family val="2"/>
      <scheme val="minor"/>
    </font>
    <font>
      <sz val="11"/>
      <name val="Calibri"/>
      <family val="2"/>
      <scheme val="minor"/>
    </font>
    <font>
      <b/>
      <sz val="14"/>
      <color theme="0"/>
      <name val="Calibri"/>
      <family val="2"/>
      <scheme val="minor"/>
    </font>
    <font>
      <b/>
      <sz val="16"/>
      <color theme="0"/>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rgb="FF92D050"/>
        <bgColor indexed="64"/>
      </patternFill>
    </fill>
    <fill>
      <patternFill patternType="solid">
        <fgColor rgb="FF7030A0"/>
        <bgColor indexed="64"/>
      </patternFill>
    </fill>
    <fill>
      <patternFill patternType="solid">
        <fgColor theme="0"/>
        <bgColor indexed="64"/>
      </patternFill>
    </fill>
    <fill>
      <patternFill patternType="solid">
        <fgColor rgb="FFFF0000"/>
        <bgColor indexed="64"/>
      </patternFill>
    </fill>
    <fill>
      <patternFill patternType="solid">
        <fgColor theme="9" tint="0.79998168889431442"/>
        <bgColor indexed="64"/>
      </patternFill>
    </fill>
    <fill>
      <patternFill patternType="solid">
        <fgColor theme="8"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thin">
        <color indexed="64"/>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auto="1"/>
      </top>
      <bottom/>
      <diagonal/>
    </border>
    <border>
      <left style="medium">
        <color indexed="64"/>
      </left>
      <right/>
      <top/>
      <bottom style="thin">
        <color auto="1"/>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92">
    <xf numFmtId="0" fontId="0" fillId="0" borderId="0" xfId="0"/>
    <xf numFmtId="0" fontId="3" fillId="0" borderId="0" xfId="0" applyFont="1" applyAlignment="1">
      <alignment horizontal="center" vertical="center" wrapText="1"/>
    </xf>
    <xf numFmtId="0" fontId="2" fillId="3" borderId="4" xfId="0" applyFont="1" applyFill="1" applyBorder="1" applyProtection="1">
      <protection hidden="1"/>
    </xf>
    <xf numFmtId="0" fontId="2" fillId="3" borderId="0" xfId="0" applyFont="1" applyFill="1" applyBorder="1" applyProtection="1">
      <protection hidden="1"/>
    </xf>
    <xf numFmtId="1" fontId="0" fillId="0" borderId="0" xfId="0" applyNumberFormat="1"/>
    <xf numFmtId="0" fontId="0" fillId="4" borderId="0" xfId="0" applyFill="1"/>
    <xf numFmtId="165" fontId="2" fillId="5" borderId="0" xfId="0" applyNumberFormat="1" applyFont="1" applyFill="1" applyBorder="1" applyAlignment="1" applyProtection="1">
      <alignment horizontal="center" vertical="center" wrapText="1"/>
      <protection hidden="1"/>
    </xf>
    <xf numFmtId="0" fontId="0" fillId="6" borderId="0" xfId="0" applyFill="1"/>
    <xf numFmtId="165" fontId="2" fillId="5" borderId="0" xfId="0" applyNumberFormat="1" applyFont="1" applyFill="1" applyBorder="1" applyAlignment="1" applyProtection="1">
      <alignment horizontal="center" wrapText="1"/>
      <protection hidden="1"/>
    </xf>
    <xf numFmtId="0" fontId="0" fillId="0" borderId="0" xfId="0" applyFill="1"/>
    <xf numFmtId="1" fontId="0" fillId="0" borderId="0" xfId="0" applyNumberFormat="1" applyFill="1"/>
    <xf numFmtId="1" fontId="5" fillId="0" borderId="0" xfId="0" applyNumberFormat="1" applyFont="1" applyFill="1" applyBorder="1" applyAlignment="1">
      <alignment horizontal="left" wrapText="1"/>
    </xf>
    <xf numFmtId="1" fontId="3" fillId="0" borderId="0" xfId="0" applyNumberFormat="1" applyFont="1" applyFill="1" applyBorder="1" applyAlignment="1">
      <alignment horizontal="left" vertical="center" wrapText="1"/>
    </xf>
    <xf numFmtId="1" fontId="3" fillId="0" borderId="0" xfId="0" applyNumberFormat="1" applyFont="1" applyFill="1" applyBorder="1" applyAlignment="1" applyProtection="1">
      <alignment horizontal="center"/>
      <protection locked="0"/>
    </xf>
    <xf numFmtId="1" fontId="3" fillId="0" borderId="0" xfId="0" applyNumberFormat="1" applyFont="1" applyFill="1" applyBorder="1"/>
    <xf numFmtId="3" fontId="6" fillId="2" borderId="1" xfId="0" applyNumberFormat="1" applyFont="1" applyFill="1" applyBorder="1" applyAlignment="1" applyProtection="1">
      <alignment horizontal="center" vertical="center"/>
    </xf>
    <xf numFmtId="3" fontId="0" fillId="2" borderId="1" xfId="0" applyNumberFormat="1" applyFill="1" applyBorder="1" applyAlignment="1" applyProtection="1">
      <alignment horizontal="center"/>
    </xf>
    <xf numFmtId="3" fontId="0" fillId="2" borderId="1" xfId="0" applyNumberFormat="1" applyFill="1" applyBorder="1" applyAlignment="1" applyProtection="1">
      <alignment horizontal="center" vertical="center"/>
    </xf>
    <xf numFmtId="3" fontId="0" fillId="2" borderId="1" xfId="1" applyNumberFormat="1" applyFont="1" applyFill="1" applyBorder="1" applyAlignment="1" applyProtection="1">
      <alignment horizontal="center" vertical="center"/>
    </xf>
    <xf numFmtId="1" fontId="2" fillId="3" borderId="0" xfId="0" applyNumberFormat="1" applyFont="1" applyFill="1" applyBorder="1" applyAlignment="1" applyProtection="1">
      <alignment horizontal="center" vertical="center" wrapText="1"/>
    </xf>
    <xf numFmtId="0" fontId="2" fillId="0" borderId="0" xfId="0" applyFont="1" applyAlignment="1" applyProtection="1">
      <alignment horizontal="center"/>
    </xf>
    <xf numFmtId="1" fontId="2" fillId="0" borderId="0" xfId="0" applyNumberFormat="1" applyFont="1" applyAlignment="1" applyProtection="1">
      <alignment horizontal="center"/>
    </xf>
    <xf numFmtId="0" fontId="2" fillId="3" borderId="4"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0" fillId="0" borderId="0" xfId="0" applyProtection="1"/>
    <xf numFmtId="0" fontId="3" fillId="0" borderId="0" xfId="0" applyFont="1" applyAlignment="1" applyProtection="1">
      <alignment horizontal="center" vertical="center" wrapText="1"/>
    </xf>
    <xf numFmtId="0" fontId="4" fillId="3" borderId="4" xfId="0" applyFont="1" applyFill="1" applyBorder="1" applyProtection="1"/>
    <xf numFmtId="1" fontId="0" fillId="0" borderId="0" xfId="0" applyNumberFormat="1" applyProtection="1"/>
    <xf numFmtId="0" fontId="2" fillId="3" borderId="2" xfId="0" applyFont="1" applyFill="1" applyBorder="1" applyAlignment="1" applyProtection="1"/>
    <xf numFmtId="0" fontId="2" fillId="3" borderId="3" xfId="0" applyFont="1" applyFill="1" applyBorder="1" applyAlignment="1" applyProtection="1"/>
    <xf numFmtId="3" fontId="2" fillId="3" borderId="3" xfId="0" applyNumberFormat="1" applyFont="1" applyFill="1" applyBorder="1" applyAlignment="1" applyProtection="1"/>
    <xf numFmtId="165" fontId="2" fillId="3" borderId="0" xfId="0" applyNumberFormat="1" applyFont="1" applyFill="1" applyBorder="1" applyProtection="1"/>
    <xf numFmtId="1" fontId="2" fillId="3" borderId="0" xfId="0" applyNumberFormat="1" applyFont="1" applyFill="1" applyBorder="1" applyProtection="1"/>
    <xf numFmtId="0" fontId="2" fillId="3" borderId="0" xfId="0" applyFont="1" applyFill="1" applyBorder="1" applyAlignment="1" applyProtection="1">
      <alignment horizontal="center" vertical="center" wrapText="1"/>
    </xf>
    <xf numFmtId="3" fontId="3" fillId="7" borderId="1" xfId="0" applyNumberFormat="1" applyFont="1" applyFill="1" applyBorder="1" applyAlignment="1" applyProtection="1">
      <alignment horizontal="center"/>
    </xf>
    <xf numFmtId="3" fontId="4" fillId="3" borderId="4" xfId="0" applyNumberFormat="1" applyFont="1" applyFill="1" applyBorder="1" applyAlignment="1" applyProtection="1"/>
    <xf numFmtId="3" fontId="5" fillId="7" borderId="1" xfId="0" applyNumberFormat="1" applyFont="1" applyFill="1" applyBorder="1" applyAlignment="1" applyProtection="1">
      <alignment horizontal="center"/>
    </xf>
    <xf numFmtId="0" fontId="3" fillId="2" borderId="23" xfId="0" applyFont="1" applyFill="1" applyBorder="1"/>
    <xf numFmtId="1" fontId="3" fillId="2" borderId="24" xfId="0" applyNumberFormat="1" applyFont="1" applyFill="1" applyBorder="1"/>
    <xf numFmtId="1" fontId="3" fillId="2" borderId="25" xfId="0" applyNumberFormat="1" applyFont="1" applyFill="1" applyBorder="1" applyAlignment="1"/>
    <xf numFmtId="1" fontId="3" fillId="2" borderId="22" xfId="0" applyNumberFormat="1" applyFont="1" applyFill="1" applyBorder="1" applyAlignment="1"/>
    <xf numFmtId="1" fontId="3" fillId="2" borderId="26" xfId="0" applyNumberFormat="1" applyFont="1" applyFill="1" applyBorder="1" applyAlignment="1"/>
    <xf numFmtId="3" fontId="0" fillId="8" borderId="1" xfId="0" applyNumberFormat="1" applyFill="1" applyBorder="1" applyAlignment="1" applyProtection="1">
      <alignment horizontal="center" vertical="center"/>
      <protection locked="0"/>
    </xf>
    <xf numFmtId="9" fontId="3" fillId="9" borderId="7" xfId="0" applyNumberFormat="1" applyFont="1" applyFill="1" applyBorder="1" applyProtection="1"/>
    <xf numFmtId="165" fontId="2" fillId="9" borderId="0" xfId="0" applyNumberFormat="1" applyFont="1" applyFill="1" applyBorder="1" applyProtection="1"/>
    <xf numFmtId="10" fontId="3" fillId="3" borderId="0" xfId="0" applyNumberFormat="1" applyFont="1" applyFill="1" applyBorder="1" applyProtection="1"/>
    <xf numFmtId="1" fontId="3" fillId="3" borderId="0" xfId="0" applyNumberFormat="1" applyFont="1" applyFill="1" applyBorder="1" applyProtection="1"/>
    <xf numFmtId="0" fontId="3" fillId="3" borderId="0" xfId="0" applyFont="1" applyFill="1" applyBorder="1" applyProtection="1"/>
    <xf numFmtId="165" fontId="7" fillId="3" borderId="0" xfId="0" applyNumberFormat="1" applyFont="1" applyFill="1" applyBorder="1" applyProtection="1"/>
    <xf numFmtId="9" fontId="0" fillId="8" borderId="1" xfId="1" applyFont="1" applyFill="1" applyBorder="1" applyAlignment="1" applyProtection="1">
      <alignment horizontal="center" vertical="center"/>
      <protection locked="0"/>
    </xf>
    <xf numFmtId="10" fontId="7" fillId="3" borderId="0" xfId="0" applyNumberFormat="1" applyFont="1" applyFill="1" applyBorder="1" applyProtection="1"/>
    <xf numFmtId="0" fontId="2" fillId="3" borderId="4" xfId="0" applyFont="1" applyFill="1" applyBorder="1" applyProtection="1"/>
    <xf numFmtId="0" fontId="2" fillId="3" borderId="0" xfId="0" applyFont="1" applyFill="1" applyBorder="1" applyAlignment="1" applyProtection="1">
      <alignment horizontal="left" vertical="center" wrapText="1"/>
    </xf>
    <xf numFmtId="1" fontId="7" fillId="3" borderId="0" xfId="0" applyNumberFormat="1"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2" fillId="3" borderId="9"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wrapText="1"/>
    </xf>
    <xf numFmtId="3" fontId="2" fillId="3" borderId="0" xfId="0" applyNumberFormat="1" applyFont="1" applyFill="1" applyBorder="1" applyAlignment="1" applyProtection="1">
      <alignment horizontal="center"/>
    </xf>
    <xf numFmtId="1" fontId="2" fillId="3" borderId="0" xfId="0" applyNumberFormat="1" applyFont="1" applyFill="1" applyBorder="1" applyAlignment="1" applyProtection="1">
      <alignment horizontal="center" vertical="center" wrapText="1"/>
    </xf>
    <xf numFmtId="1" fontId="2" fillId="3" borderId="11" xfId="0" applyNumberFormat="1" applyFont="1" applyFill="1" applyBorder="1" applyAlignment="1" applyProtection="1">
      <alignment horizontal="center" vertical="center" wrapText="1"/>
    </xf>
    <xf numFmtId="0" fontId="4" fillId="3" borderId="4" xfId="0" applyFont="1" applyFill="1" applyBorder="1" applyAlignment="1" applyProtection="1">
      <alignment horizontal="center"/>
    </xf>
    <xf numFmtId="0" fontId="4" fillId="3" borderId="0" xfId="0" applyFont="1" applyFill="1" applyBorder="1" applyAlignment="1" applyProtection="1">
      <alignment horizontal="center"/>
    </xf>
    <xf numFmtId="0" fontId="4" fillId="3" borderId="12" xfId="0" applyFont="1" applyFill="1" applyBorder="1" applyAlignment="1" applyProtection="1">
      <alignment horizontal="center"/>
    </xf>
    <xf numFmtId="0" fontId="5" fillId="2" borderId="18" xfId="0" applyFont="1" applyFill="1" applyBorder="1" applyAlignment="1">
      <alignment horizontal="left" wrapText="1"/>
    </xf>
    <xf numFmtId="0" fontId="5" fillId="2" borderId="11" xfId="0" applyFont="1" applyFill="1" applyBorder="1" applyAlignment="1">
      <alignment horizontal="left" wrapText="1"/>
    </xf>
    <xf numFmtId="0" fontId="5" fillId="2" borderId="19" xfId="0" applyFont="1" applyFill="1" applyBorder="1" applyAlignment="1">
      <alignment horizontal="left" wrapText="1"/>
    </xf>
    <xf numFmtId="0" fontId="3" fillId="2" borderId="20" xfId="0" applyFont="1" applyFill="1" applyBorder="1" applyAlignment="1" applyProtection="1">
      <alignment horizontal="center"/>
      <protection locked="0"/>
    </xf>
    <xf numFmtId="0" fontId="3" fillId="2" borderId="3" xfId="0" applyFont="1" applyFill="1" applyBorder="1" applyAlignment="1" applyProtection="1">
      <alignment horizontal="center"/>
      <protection locked="0"/>
    </xf>
    <xf numFmtId="0" fontId="3" fillId="2" borderId="27" xfId="0" applyFont="1" applyFill="1" applyBorder="1" applyAlignment="1" applyProtection="1">
      <alignment horizontal="center"/>
      <protection locked="0"/>
    </xf>
    <xf numFmtId="0" fontId="3" fillId="2" borderId="17" xfId="0" applyFont="1" applyFill="1" applyBorder="1" applyAlignment="1" applyProtection="1">
      <alignment horizontal="center"/>
      <protection locked="0"/>
    </xf>
    <xf numFmtId="0" fontId="3" fillId="2" borderId="0" xfId="0" applyFont="1" applyFill="1" applyBorder="1" applyAlignment="1" applyProtection="1">
      <alignment horizontal="center"/>
      <protection locked="0"/>
    </xf>
    <xf numFmtId="0" fontId="3" fillId="2" borderId="13" xfId="0" applyFont="1" applyFill="1" applyBorder="1" applyAlignment="1" applyProtection="1">
      <alignment horizontal="center"/>
      <protection locked="0"/>
    </xf>
    <xf numFmtId="0" fontId="3" fillId="2" borderId="21" xfId="0" applyFont="1" applyFill="1" applyBorder="1" applyAlignment="1" applyProtection="1">
      <alignment horizontal="center"/>
      <protection locked="0"/>
    </xf>
    <xf numFmtId="0" fontId="3" fillId="2" borderId="6" xfId="0" applyFont="1" applyFill="1" applyBorder="1" applyAlignment="1" applyProtection="1">
      <alignment horizontal="center"/>
      <protection locked="0"/>
    </xf>
    <xf numFmtId="0" fontId="3" fillId="2" borderId="28" xfId="0" applyFont="1" applyFill="1" applyBorder="1" applyAlignment="1" applyProtection="1">
      <alignment horizontal="center"/>
      <protection locked="0"/>
    </xf>
    <xf numFmtId="0" fontId="5" fillId="2" borderId="17" xfId="0" applyFont="1" applyFill="1" applyBorder="1" applyAlignment="1">
      <alignment horizontal="left" wrapText="1"/>
    </xf>
    <xf numFmtId="0" fontId="5" fillId="2" borderId="0" xfId="0" applyFont="1" applyFill="1" applyBorder="1" applyAlignment="1">
      <alignment horizontal="left" wrapText="1"/>
    </xf>
    <xf numFmtId="0" fontId="5" fillId="2" borderId="13" xfId="0" applyFont="1" applyFill="1" applyBorder="1" applyAlignment="1">
      <alignment horizontal="left" wrapText="1"/>
    </xf>
    <xf numFmtId="0" fontId="2" fillId="3" borderId="2" xfId="0" applyFont="1" applyFill="1" applyBorder="1" applyProtection="1"/>
    <xf numFmtId="0" fontId="2" fillId="3" borderId="3" xfId="0" applyFont="1" applyFill="1" applyBorder="1" applyProtection="1"/>
    <xf numFmtId="0" fontId="8" fillId="3" borderId="4" xfId="0" applyFont="1" applyFill="1" applyBorder="1" applyProtection="1"/>
    <xf numFmtId="0" fontId="8" fillId="3" borderId="0" xfId="0" applyFont="1" applyFill="1" applyBorder="1" applyProtection="1"/>
    <xf numFmtId="0" fontId="3" fillId="9" borderId="4" xfId="0" applyFont="1" applyFill="1" applyBorder="1" applyProtection="1"/>
    <xf numFmtId="0" fontId="3" fillId="9" borderId="0" xfId="0" applyFont="1" applyFill="1" applyBorder="1" applyProtection="1"/>
    <xf numFmtId="0" fontId="3" fillId="9" borderId="13" xfId="0" applyFont="1" applyFill="1" applyBorder="1" applyProtection="1"/>
    <xf numFmtId="0" fontId="2" fillId="3" borderId="5" xfId="0" applyFont="1" applyFill="1" applyBorder="1" applyProtection="1"/>
    <xf numFmtId="0" fontId="2" fillId="3" borderId="6" xfId="0" applyFont="1" applyFill="1" applyBorder="1" applyProtection="1"/>
    <xf numFmtId="0" fontId="5" fillId="2" borderId="14" xfId="0" applyFont="1" applyFill="1" applyBorder="1" applyAlignment="1">
      <alignment horizontal="left" wrapText="1"/>
    </xf>
    <xf numFmtId="0" fontId="5" fillId="2" borderId="15" xfId="0" applyFont="1" applyFill="1" applyBorder="1" applyAlignment="1">
      <alignment horizontal="left" wrapText="1"/>
    </xf>
    <xf numFmtId="0" fontId="5" fillId="2" borderId="16" xfId="0" applyFont="1" applyFill="1" applyBorder="1" applyAlignment="1">
      <alignment horizontal="left" wrapText="1"/>
    </xf>
  </cellXfs>
  <cellStyles count="3">
    <cellStyle name="Moneda 29" xfId="2"/>
    <cellStyle name="Normal" xfId="0" builtinId="0"/>
    <cellStyle name="Porcentaje" xfId="1" builtinId="5"/>
  </cellStyles>
  <dxfs count="22">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externalLink" Target="externalLinks/externalLink1.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calcChain" Target="calcChain.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4F75DD8/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sinope1/POAI/Users/eesantacruz/AppData/Local/Microsoft/Windows/INetCache/Content.Outlook/9MG2CCC6/COAI%20PAS%20EJECUACION%202016%20CON%20OBSERVACIONES%2031%2001%2017.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Documents%20and%20Settings\asuarez\Escritorio\PLAN%20I%20SEM%202011-\EVALUACION%20II%20SEM\LINEAS%20CON%20FORMULA\BCKUP%20JCJC\METROSALUD\PLANEACION\INFRAESTRUCTURA\TOOLKIT%20SEGUIMIENTO%20PROYECTOS%20INFRAESTR%20JUL%2007%20201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Ejecucion 4to trim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oject Management Main"/>
      <sheetName val="PM Framework"/>
      <sheetName val="CHECKLISTS ----&gt;"/>
      <sheetName val="Project Startup Checklist"/>
      <sheetName val="Project Planning Checklist"/>
      <sheetName val="Sponsor Chklst"/>
      <sheetName val="QA Chklst"/>
      <sheetName val="Transition Chklst"/>
      <sheetName val="Proj Closeout Chklst"/>
      <sheetName val="TEMPLATES ----&gt;"/>
      <sheetName val="Project Scope"/>
      <sheetName val="Project Scope Change"/>
      <sheetName val="Status Report"/>
      <sheetName val="Green Light"/>
      <sheetName val="Gantt Chart"/>
      <sheetName val="Activity List"/>
      <sheetName val="Risk Log"/>
      <sheetName val="Issue Log"/>
      <sheetName val="Resource Planning"/>
      <sheetName val="Comm matrix"/>
      <sheetName val="User Forms ----&gt;"/>
      <sheetName val="User Defined 1"/>
      <sheetName val="User Defined 2"/>
      <sheetName val="User Defined 3"/>
      <sheetName val="Guidelines ----&gt;"/>
      <sheetName val="Issue Mgmt"/>
      <sheetName val="Status Reporting"/>
      <sheetName val="Project Scope Changes"/>
      <sheetName val="Roles and Resp"/>
    </sheetNames>
    <sheetDataSet>
      <sheetData sheetId="0"/>
      <sheetData sheetId="1">
        <row r="9">
          <cell r="D9">
            <v>1</v>
          </cell>
        </row>
        <row r="10">
          <cell r="D10" t="str">
            <v>INFRAESTRUCTURA METROSALUD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56"/>
  <sheetViews>
    <sheetView showGridLines="0" tabSelected="1" topLeftCell="B1" zoomScale="90" zoomScaleNormal="90" zoomScaleSheetLayoutView="100" workbookViewId="0">
      <selection activeCell="L4" sqref="L4"/>
    </sheetView>
  </sheetViews>
  <sheetFormatPr baseColWidth="10" defaultRowHeight="15" x14ac:dyDescent="0.25"/>
  <cols>
    <col min="1" max="1" width="4.140625" customWidth="1"/>
    <col min="2" max="2" width="40.140625" customWidth="1"/>
    <col min="3" max="3" width="30" style="4" hidden="1" customWidth="1"/>
    <col min="4" max="4" width="17.42578125" style="4" customWidth="1"/>
    <col min="5" max="5" width="17.28515625" style="4" customWidth="1"/>
    <col min="6" max="6" width="13.85546875" style="4" customWidth="1"/>
    <col min="7" max="8" width="12.5703125" style="4" customWidth="1"/>
    <col min="9" max="9" width="14" customWidth="1"/>
    <col min="10" max="10" width="13.42578125" style="4" hidden="1" customWidth="1"/>
    <col min="11" max="11" width="26.5703125" style="4" customWidth="1"/>
    <col min="12" max="12" width="16.28515625" style="4" customWidth="1"/>
  </cols>
  <sheetData>
    <row r="2" spans="2:12" ht="15" customHeight="1" x14ac:dyDescent="0.25">
      <c r="B2" s="54" t="s">
        <v>11</v>
      </c>
      <c r="C2" s="55"/>
      <c r="D2" s="55"/>
      <c r="E2" s="55"/>
      <c r="F2" s="55"/>
      <c r="G2" s="55"/>
      <c r="H2" s="55"/>
      <c r="I2" s="55"/>
      <c r="J2" s="55"/>
      <c r="K2" s="19"/>
      <c r="L2" s="19"/>
    </row>
    <row r="3" spans="2:12" x14ac:dyDescent="0.25">
      <c r="B3" s="54"/>
      <c r="C3" s="55"/>
      <c r="D3" s="55"/>
      <c r="E3" s="55"/>
      <c r="F3" s="55"/>
      <c r="G3" s="55"/>
      <c r="H3" s="55"/>
      <c r="I3" s="55"/>
      <c r="J3" s="55"/>
      <c r="K3" s="53" t="s">
        <v>51</v>
      </c>
      <c r="L3" s="19"/>
    </row>
    <row r="4" spans="2:12" x14ac:dyDescent="0.25">
      <c r="B4" s="54"/>
      <c r="C4" s="55"/>
      <c r="D4" s="55"/>
      <c r="E4" s="55"/>
      <c r="F4" s="55"/>
      <c r="G4" s="55"/>
      <c r="H4" s="55"/>
      <c r="I4" s="55"/>
      <c r="J4" s="55"/>
      <c r="K4" s="53"/>
      <c r="L4" s="19"/>
    </row>
    <row r="5" spans="2:12" x14ac:dyDescent="0.25">
      <c r="B5" s="54"/>
      <c r="C5" s="55"/>
      <c r="D5" s="55"/>
      <c r="E5" s="55"/>
      <c r="F5" s="55"/>
      <c r="G5" s="55"/>
      <c r="H5" s="55"/>
      <c r="I5" s="55"/>
      <c r="J5" s="55"/>
      <c r="K5" s="19"/>
      <c r="L5" s="19"/>
    </row>
    <row r="6" spans="2:12" x14ac:dyDescent="0.25">
      <c r="B6" s="54"/>
      <c r="C6" s="55"/>
      <c r="D6" s="55"/>
      <c r="E6" s="55"/>
      <c r="F6" s="55"/>
      <c r="G6" s="55"/>
      <c r="H6" s="55"/>
      <c r="I6" s="55"/>
      <c r="J6" s="55"/>
      <c r="K6" s="19"/>
      <c r="L6" s="19"/>
    </row>
    <row r="7" spans="2:12" ht="5.25" customHeight="1" x14ac:dyDescent="0.25">
      <c r="B7" s="20"/>
      <c r="C7" s="21"/>
      <c r="D7" s="21"/>
      <c r="E7" s="21"/>
      <c r="F7" s="21"/>
      <c r="G7" s="21"/>
      <c r="H7" s="21"/>
      <c r="I7" s="20"/>
      <c r="J7" s="21"/>
      <c r="K7" s="21"/>
      <c r="L7" s="21"/>
    </row>
    <row r="8" spans="2:12" ht="15" customHeight="1" x14ac:dyDescent="0.25">
      <c r="B8" s="52" t="s">
        <v>38</v>
      </c>
      <c r="C8" s="52"/>
      <c r="D8" s="52"/>
      <c r="E8" s="52"/>
      <c r="F8" s="52"/>
      <c r="G8" s="52"/>
      <c r="H8" s="52"/>
      <c r="I8" s="52"/>
      <c r="J8" s="52"/>
      <c r="K8" s="60" t="s">
        <v>37</v>
      </c>
      <c r="L8" s="60"/>
    </row>
    <row r="9" spans="2:12" ht="25.5" customHeight="1" thickBot="1" x14ac:dyDescent="0.3">
      <c r="B9" s="52"/>
      <c r="C9" s="52"/>
      <c r="D9" s="52"/>
      <c r="E9" s="52"/>
      <c r="F9" s="52"/>
      <c r="G9" s="52"/>
      <c r="H9" s="52"/>
      <c r="I9" s="52"/>
      <c r="J9" s="52"/>
      <c r="K9" s="61" t="s">
        <v>52</v>
      </c>
      <c r="L9" s="61"/>
    </row>
    <row r="10" spans="2:12" ht="16.5" customHeight="1" thickBot="1" x14ac:dyDescent="0.3">
      <c r="B10" s="56" t="s">
        <v>18</v>
      </c>
      <c r="C10" s="57"/>
      <c r="D10" s="57"/>
      <c r="E10" s="57"/>
      <c r="F10" s="57"/>
      <c r="G10" s="57"/>
      <c r="H10" s="57"/>
      <c r="I10" s="57"/>
      <c r="J10" s="57"/>
      <c r="K10" s="57"/>
      <c r="L10" s="58"/>
    </row>
    <row r="11" spans="2:12" s="1" customFormat="1" ht="30" x14ac:dyDescent="0.25">
      <c r="B11" s="22" t="s">
        <v>0</v>
      </c>
      <c r="C11" s="19" t="s">
        <v>9</v>
      </c>
      <c r="D11" s="19" t="s">
        <v>7</v>
      </c>
      <c r="E11" s="23" t="s">
        <v>15</v>
      </c>
      <c r="F11" s="23" t="s">
        <v>35</v>
      </c>
      <c r="G11" s="23" t="s">
        <v>36</v>
      </c>
      <c r="H11" s="33" t="s">
        <v>41</v>
      </c>
      <c r="I11" s="19" t="s">
        <v>47</v>
      </c>
      <c r="J11" s="24"/>
      <c r="K11" s="25"/>
      <c r="L11" s="25"/>
    </row>
    <row r="12" spans="2:12" x14ac:dyDescent="0.25">
      <c r="B12" s="26" t="s">
        <v>12</v>
      </c>
      <c r="C12" s="16">
        <v>1</v>
      </c>
      <c r="D12" s="16" t="s">
        <v>8</v>
      </c>
      <c r="E12" s="17">
        <v>111760</v>
      </c>
      <c r="F12" s="15">
        <v>111760</v>
      </c>
      <c r="G12" s="18">
        <v>111760</v>
      </c>
      <c r="H12" s="36">
        <v>111760</v>
      </c>
      <c r="I12" s="16">
        <v>111760</v>
      </c>
      <c r="J12" s="24"/>
      <c r="K12" s="27"/>
      <c r="L12" s="24"/>
    </row>
    <row r="13" spans="2:12" x14ac:dyDescent="0.25">
      <c r="B13" s="26" t="s">
        <v>16</v>
      </c>
      <c r="C13" s="16">
        <v>1</v>
      </c>
      <c r="D13" s="16" t="s">
        <v>8</v>
      </c>
      <c r="E13" s="17">
        <v>143479</v>
      </c>
      <c r="F13" s="15">
        <v>143479</v>
      </c>
      <c r="G13" s="18">
        <v>143479</v>
      </c>
      <c r="H13" s="36">
        <v>143479</v>
      </c>
      <c r="I13" s="16">
        <v>143479</v>
      </c>
      <c r="J13" s="24"/>
      <c r="K13" s="27"/>
      <c r="L13" s="24"/>
    </row>
    <row r="14" spans="2:12" x14ac:dyDescent="0.25">
      <c r="B14" s="26" t="s">
        <v>17</v>
      </c>
      <c r="C14" s="16">
        <v>1</v>
      </c>
      <c r="D14" s="16" t="s">
        <v>8</v>
      </c>
      <c r="E14" s="17">
        <v>126039</v>
      </c>
      <c r="F14" s="15">
        <v>126039</v>
      </c>
      <c r="G14" s="18">
        <v>126039</v>
      </c>
      <c r="H14" s="36">
        <v>126039</v>
      </c>
      <c r="I14" s="16">
        <v>126039</v>
      </c>
      <c r="J14" s="24"/>
      <c r="K14" s="27"/>
      <c r="L14" s="24"/>
    </row>
    <row r="15" spans="2:12" x14ac:dyDescent="0.25">
      <c r="B15" s="26" t="s">
        <v>39</v>
      </c>
      <c r="C15" s="16">
        <v>1</v>
      </c>
      <c r="D15" s="16" t="s">
        <v>8</v>
      </c>
      <c r="E15" s="17">
        <v>99235</v>
      </c>
      <c r="F15" s="15">
        <v>99235</v>
      </c>
      <c r="G15" s="18">
        <v>99902</v>
      </c>
      <c r="H15" s="36">
        <v>99457</v>
      </c>
      <c r="I15" s="16">
        <v>99457</v>
      </c>
      <c r="J15" s="24"/>
      <c r="K15" s="27"/>
      <c r="L15" s="24"/>
    </row>
    <row r="16" spans="2:12" x14ac:dyDescent="0.25">
      <c r="B16" s="26" t="s">
        <v>19</v>
      </c>
      <c r="C16" s="16">
        <v>1</v>
      </c>
      <c r="D16" s="16" t="s">
        <v>32</v>
      </c>
      <c r="E16" s="17">
        <v>20000000</v>
      </c>
      <c r="F16" s="17">
        <v>20000000</v>
      </c>
      <c r="G16" s="17">
        <v>20000000</v>
      </c>
      <c r="H16" s="36">
        <v>20000000</v>
      </c>
      <c r="I16" s="16">
        <v>20000000</v>
      </c>
      <c r="J16" s="24"/>
      <c r="K16" s="27"/>
      <c r="L16" s="24"/>
    </row>
    <row r="17" spans="2:13" x14ac:dyDescent="0.25">
      <c r="B17" s="62" t="s">
        <v>40</v>
      </c>
      <c r="C17" s="63"/>
      <c r="D17" s="63"/>
      <c r="E17" s="63"/>
      <c r="F17" s="63"/>
      <c r="G17" s="64"/>
      <c r="H17" s="34">
        <f>SUM(H12:H16)</f>
        <v>20480735</v>
      </c>
      <c r="I17" s="35"/>
      <c r="J17" s="24"/>
      <c r="K17" s="24"/>
      <c r="L17"/>
      <c r="M17" s="24"/>
    </row>
    <row r="18" spans="2:13" x14ac:dyDescent="0.25">
      <c r="B18" s="26" t="s">
        <v>20</v>
      </c>
      <c r="C18" s="16">
        <v>1</v>
      </c>
      <c r="D18" s="16" t="s">
        <v>46</v>
      </c>
      <c r="E18" s="17">
        <v>43182</v>
      </c>
      <c r="F18" s="17">
        <v>44800</v>
      </c>
      <c r="G18" s="17">
        <v>45200</v>
      </c>
      <c r="H18" s="42"/>
      <c r="I18" s="16">
        <v>44394</v>
      </c>
      <c r="J18" s="16">
        <f>+AVERAGE(E18:G18)</f>
        <v>44394</v>
      </c>
      <c r="K18" s="27"/>
      <c r="L18" s="24"/>
    </row>
    <row r="19" spans="2:13" x14ac:dyDescent="0.25">
      <c r="B19" s="26" t="s">
        <v>14</v>
      </c>
      <c r="C19" s="16">
        <v>1</v>
      </c>
      <c r="D19" s="16" t="s">
        <v>31</v>
      </c>
      <c r="E19" s="17">
        <v>9500000</v>
      </c>
      <c r="F19" s="17">
        <v>13200000</v>
      </c>
      <c r="G19" s="17">
        <v>10000000</v>
      </c>
      <c r="H19" s="42"/>
      <c r="I19" s="16">
        <v>10566666</v>
      </c>
      <c r="J19" s="16">
        <f t="shared" ref="J19:J29" si="0">+AVERAGE(E19:G19)</f>
        <v>10900000</v>
      </c>
      <c r="K19" s="27"/>
      <c r="L19" s="24"/>
    </row>
    <row r="20" spans="2:13" ht="14.25" customHeight="1" x14ac:dyDescent="0.25">
      <c r="B20" s="26" t="s">
        <v>13</v>
      </c>
      <c r="C20" s="16">
        <v>1</v>
      </c>
      <c r="D20" s="16" t="s">
        <v>30</v>
      </c>
      <c r="E20" s="17">
        <v>293699</v>
      </c>
      <c r="F20" s="17">
        <v>345000</v>
      </c>
      <c r="G20" s="17">
        <v>350000</v>
      </c>
      <c r="H20" s="42"/>
      <c r="I20" s="16">
        <v>329566</v>
      </c>
      <c r="J20" s="16">
        <f t="shared" si="0"/>
        <v>329566.33333333331</v>
      </c>
      <c r="K20" s="24"/>
      <c r="L20" s="24"/>
    </row>
    <row r="21" spans="2:13" ht="14.25" customHeight="1" x14ac:dyDescent="0.25">
      <c r="B21" s="26" t="s">
        <v>21</v>
      </c>
      <c r="C21" s="16">
        <v>1</v>
      </c>
      <c r="D21" s="16" t="s">
        <v>30</v>
      </c>
      <c r="E21" s="17">
        <v>137913</v>
      </c>
      <c r="F21" s="17">
        <v>145200</v>
      </c>
      <c r="G21" s="17">
        <v>145000</v>
      </c>
      <c r="H21" s="42"/>
      <c r="I21" s="16">
        <v>142704</v>
      </c>
      <c r="J21" s="16">
        <f t="shared" si="0"/>
        <v>142704.33333333334</v>
      </c>
      <c r="K21" s="24"/>
      <c r="L21" s="24"/>
    </row>
    <row r="22" spans="2:13" ht="14.25" customHeight="1" x14ac:dyDescent="0.25">
      <c r="B22" s="26" t="s">
        <v>22</v>
      </c>
      <c r="C22" s="16">
        <v>1</v>
      </c>
      <c r="D22" s="16" t="s">
        <v>30</v>
      </c>
      <c r="E22" s="17">
        <v>230188</v>
      </c>
      <c r="F22" s="17">
        <v>250000</v>
      </c>
      <c r="G22" s="17">
        <v>265300</v>
      </c>
      <c r="H22" s="42"/>
      <c r="I22" s="16">
        <v>248496</v>
      </c>
      <c r="J22" s="16">
        <f t="shared" si="0"/>
        <v>248496</v>
      </c>
      <c r="K22" s="24"/>
      <c r="L22" s="24"/>
    </row>
    <row r="23" spans="2:13" ht="14.25" customHeight="1" x14ac:dyDescent="0.25">
      <c r="B23" s="26" t="s">
        <v>23</v>
      </c>
      <c r="C23" s="16">
        <v>1</v>
      </c>
      <c r="D23" s="16" t="s">
        <v>30</v>
      </c>
      <c r="E23" s="17">
        <v>96692</v>
      </c>
      <c r="F23" s="17">
        <v>134000</v>
      </c>
      <c r="G23" s="17">
        <v>110000</v>
      </c>
      <c r="H23" s="42"/>
      <c r="I23" s="16">
        <v>113564</v>
      </c>
      <c r="J23" s="16">
        <f t="shared" si="0"/>
        <v>113564</v>
      </c>
      <c r="K23" s="24"/>
      <c r="L23" s="24"/>
    </row>
    <row r="24" spans="2:13" ht="14.25" customHeight="1" x14ac:dyDescent="0.25">
      <c r="B24" s="26" t="s">
        <v>24</v>
      </c>
      <c r="C24" s="16">
        <v>1</v>
      </c>
      <c r="D24" s="16" t="s">
        <v>30</v>
      </c>
      <c r="E24" s="17">
        <v>33632</v>
      </c>
      <c r="F24" s="17">
        <v>100340</v>
      </c>
      <c r="G24" s="17">
        <v>45000</v>
      </c>
      <c r="H24" s="42"/>
      <c r="I24" s="16">
        <v>59657</v>
      </c>
      <c r="J24" s="16">
        <f t="shared" si="0"/>
        <v>59657.333333333336</v>
      </c>
      <c r="K24" s="24"/>
      <c r="L24" s="24"/>
    </row>
    <row r="25" spans="2:13" ht="14.25" customHeight="1" x14ac:dyDescent="0.25">
      <c r="B25" s="26" t="s">
        <v>25</v>
      </c>
      <c r="C25" s="16">
        <v>1</v>
      </c>
      <c r="D25" s="16" t="s">
        <v>30</v>
      </c>
      <c r="E25" s="17">
        <v>200000</v>
      </c>
      <c r="F25" s="17">
        <v>215000</v>
      </c>
      <c r="G25" s="17">
        <v>205100</v>
      </c>
      <c r="H25" s="42"/>
      <c r="I25" s="16">
        <v>206700</v>
      </c>
      <c r="J25" s="16">
        <f t="shared" si="0"/>
        <v>206700</v>
      </c>
      <c r="K25" s="24"/>
      <c r="L25" s="24"/>
    </row>
    <row r="26" spans="2:13" ht="14.25" customHeight="1" x14ac:dyDescent="0.25">
      <c r="B26" s="26" t="s">
        <v>26</v>
      </c>
      <c r="C26" s="16">
        <v>1</v>
      </c>
      <c r="D26" s="16" t="s">
        <v>30</v>
      </c>
      <c r="E26" s="17">
        <v>500000</v>
      </c>
      <c r="F26" s="17">
        <v>515000</v>
      </c>
      <c r="G26" s="17">
        <v>503400</v>
      </c>
      <c r="H26" s="42"/>
      <c r="I26" s="16">
        <v>506133</v>
      </c>
      <c r="J26" s="16">
        <f t="shared" si="0"/>
        <v>506133.33333333331</v>
      </c>
      <c r="K26" s="24"/>
      <c r="L26" s="24"/>
    </row>
    <row r="27" spans="2:13" ht="14.25" customHeight="1" x14ac:dyDescent="0.25">
      <c r="B27" s="26" t="s">
        <v>27</v>
      </c>
      <c r="C27" s="16">
        <v>1</v>
      </c>
      <c r="D27" s="16" t="s">
        <v>30</v>
      </c>
      <c r="E27" s="17">
        <v>150000</v>
      </c>
      <c r="F27" s="17">
        <v>160000</v>
      </c>
      <c r="G27" s="17">
        <v>160000</v>
      </c>
      <c r="H27" s="42"/>
      <c r="I27" s="16">
        <v>156666</v>
      </c>
      <c r="J27" s="16">
        <f t="shared" si="0"/>
        <v>156666.66666666666</v>
      </c>
      <c r="K27" s="24"/>
      <c r="L27" s="24"/>
    </row>
    <row r="28" spans="2:13" ht="14.25" customHeight="1" x14ac:dyDescent="0.25">
      <c r="B28" s="26" t="s">
        <v>28</v>
      </c>
      <c r="C28" s="16">
        <v>1</v>
      </c>
      <c r="D28" s="16" t="s">
        <v>30</v>
      </c>
      <c r="E28" s="17">
        <v>592500</v>
      </c>
      <c r="F28" s="17">
        <v>595000</v>
      </c>
      <c r="G28" s="17">
        <v>607000</v>
      </c>
      <c r="H28" s="42"/>
      <c r="I28" s="16">
        <v>598166</v>
      </c>
      <c r="J28" s="16">
        <f t="shared" si="0"/>
        <v>598166.66666666663</v>
      </c>
      <c r="K28" s="24"/>
      <c r="L28" s="24"/>
    </row>
    <row r="29" spans="2:13" ht="14.25" customHeight="1" x14ac:dyDescent="0.25">
      <c r="B29" s="26" t="s">
        <v>29</v>
      </c>
      <c r="C29" s="16">
        <v>1</v>
      </c>
      <c r="D29" s="16" t="s">
        <v>30</v>
      </c>
      <c r="E29" s="17">
        <v>330000</v>
      </c>
      <c r="F29" s="17">
        <v>340000</v>
      </c>
      <c r="G29" s="17">
        <v>325100</v>
      </c>
      <c r="H29" s="42"/>
      <c r="I29" s="16">
        <v>331700</v>
      </c>
      <c r="J29" s="16">
        <f t="shared" si="0"/>
        <v>331700</v>
      </c>
      <c r="K29" s="24"/>
      <c r="L29" s="24"/>
    </row>
    <row r="30" spans="2:13" ht="14.25" customHeight="1" x14ac:dyDescent="0.25">
      <c r="B30" s="28" t="s">
        <v>34</v>
      </c>
      <c r="C30" s="29"/>
      <c r="D30" s="29"/>
      <c r="E30" s="29"/>
      <c r="F30" s="29"/>
      <c r="G30" s="29"/>
      <c r="H30" s="29"/>
      <c r="I30" s="30">
        <f>SUM(I18:I29)</f>
        <v>13304412</v>
      </c>
      <c r="J30" s="59"/>
      <c r="K30" s="59"/>
      <c r="L30" s="59"/>
    </row>
    <row r="31" spans="2:13" ht="14.25" customHeight="1" x14ac:dyDescent="0.25">
      <c r="B31" s="80"/>
      <c r="C31" s="81"/>
      <c r="D31" s="81"/>
      <c r="E31" s="81"/>
      <c r="F31" s="81"/>
      <c r="G31" s="81"/>
      <c r="H31" s="81"/>
      <c r="I31" s="81"/>
      <c r="J31" s="81"/>
      <c r="K31" s="31">
        <f>SUM(H17)</f>
        <v>20480735</v>
      </c>
      <c r="L31" s="31"/>
    </row>
    <row r="32" spans="2:13" ht="14.25" customHeight="1" x14ac:dyDescent="0.25">
      <c r="B32" s="2"/>
      <c r="C32" s="3"/>
      <c r="D32" s="3"/>
      <c r="E32" s="3"/>
      <c r="F32" s="3"/>
      <c r="G32" s="3"/>
      <c r="H32" s="3"/>
      <c r="I32" s="3"/>
      <c r="J32" s="3"/>
      <c r="K32" s="8" t="s">
        <v>43</v>
      </c>
      <c r="L32" s="6" t="s">
        <v>10</v>
      </c>
    </row>
    <row r="33" spans="1:20" ht="14.25" customHeight="1" x14ac:dyDescent="0.3">
      <c r="B33" s="51" t="s">
        <v>6</v>
      </c>
      <c r="C33" s="46"/>
      <c r="D33" s="46"/>
      <c r="E33" s="46"/>
      <c r="F33" s="46"/>
      <c r="G33" s="46"/>
      <c r="H33" s="46"/>
      <c r="I33" s="47"/>
      <c r="J33" s="45"/>
      <c r="K33" s="49">
        <v>0</v>
      </c>
      <c r="L33" s="50">
        <v>0.23849999999999999</v>
      </c>
    </row>
    <row r="34" spans="1:20" x14ac:dyDescent="0.25">
      <c r="B34" s="87" t="s">
        <v>5</v>
      </c>
      <c r="C34" s="88"/>
      <c r="D34" s="88"/>
      <c r="E34" s="88"/>
      <c r="F34" s="88"/>
      <c r="G34" s="88"/>
      <c r="H34" s="88"/>
      <c r="I34" s="88"/>
      <c r="J34" s="88"/>
      <c r="K34" s="31">
        <f>(K31*K33+K31)+SUM(H18:H29)</f>
        <v>20480735</v>
      </c>
      <c r="L34" s="32"/>
    </row>
    <row r="35" spans="1:20" ht="4.5" customHeight="1" x14ac:dyDescent="0.25">
      <c r="B35" s="24"/>
      <c r="C35" s="27"/>
      <c r="D35" s="27"/>
      <c r="E35" s="27"/>
      <c r="F35" s="27"/>
      <c r="G35" s="27"/>
      <c r="H35" s="27"/>
      <c r="I35" s="24"/>
      <c r="J35" s="27"/>
      <c r="K35" s="27"/>
      <c r="L35" s="27"/>
    </row>
    <row r="36" spans="1:20" ht="15.75" thickBot="1" x14ac:dyDescent="0.3">
      <c r="B36" s="80" t="s">
        <v>1</v>
      </c>
      <c r="C36" s="81"/>
      <c r="D36" s="81"/>
      <c r="E36" s="81"/>
      <c r="F36" s="81"/>
      <c r="G36" s="81"/>
      <c r="H36" s="81"/>
      <c r="I36" s="81"/>
      <c r="J36" s="81"/>
      <c r="K36" s="31"/>
      <c r="L36" s="31"/>
    </row>
    <row r="37" spans="1:20" ht="15.75" thickBot="1" x14ac:dyDescent="0.3">
      <c r="B37" s="84" t="s">
        <v>2</v>
      </c>
      <c r="C37" s="85"/>
      <c r="D37" s="85"/>
      <c r="E37" s="85"/>
      <c r="F37" s="85"/>
      <c r="G37" s="85"/>
      <c r="H37" s="85"/>
      <c r="I37" s="85"/>
      <c r="J37" s="86"/>
      <c r="K37" s="43">
        <v>0.19</v>
      </c>
      <c r="L37" s="44"/>
    </row>
    <row r="38" spans="1:20" ht="21.75" thickBot="1" x14ac:dyDescent="0.4">
      <c r="B38" s="82" t="s">
        <v>3</v>
      </c>
      <c r="C38" s="83"/>
      <c r="D38" s="83"/>
      <c r="E38" s="83"/>
      <c r="F38" s="83"/>
      <c r="G38" s="83"/>
      <c r="H38" s="83"/>
      <c r="I38" s="83"/>
      <c r="J38" s="83"/>
      <c r="K38" s="48">
        <f>K34*(K37+1)</f>
        <v>24372074.649999999</v>
      </c>
      <c r="L38" s="31"/>
    </row>
    <row r="39" spans="1:20" x14ac:dyDescent="0.25">
      <c r="B39" s="89" t="s">
        <v>42</v>
      </c>
      <c r="C39" s="90"/>
      <c r="D39" s="90"/>
      <c r="E39" s="90"/>
      <c r="F39" s="90"/>
      <c r="G39" s="90"/>
      <c r="H39" s="90"/>
      <c r="I39" s="90"/>
      <c r="J39" s="90"/>
      <c r="K39" s="91"/>
    </row>
    <row r="40" spans="1:20" ht="15" customHeight="1" x14ac:dyDescent="0.25">
      <c r="B40" s="77" t="s">
        <v>48</v>
      </c>
      <c r="C40" s="78"/>
      <c r="D40" s="78"/>
      <c r="E40" s="78"/>
      <c r="F40" s="78"/>
      <c r="G40" s="78"/>
      <c r="H40" s="78"/>
      <c r="I40" s="78"/>
      <c r="J40" s="78"/>
      <c r="K40" s="79"/>
    </row>
    <row r="41" spans="1:20" x14ac:dyDescent="0.25">
      <c r="B41" s="77"/>
      <c r="C41" s="78"/>
      <c r="D41" s="78"/>
      <c r="E41" s="78"/>
      <c r="F41" s="78"/>
      <c r="G41" s="78"/>
      <c r="H41" s="78"/>
      <c r="I41" s="78"/>
      <c r="J41" s="78"/>
      <c r="K41" s="79"/>
    </row>
    <row r="42" spans="1:20" s="5" customFormat="1" ht="15" customHeight="1" x14ac:dyDescent="0.25">
      <c r="A42" s="7"/>
      <c r="B42" s="77" t="s">
        <v>49</v>
      </c>
      <c r="C42" s="78"/>
      <c r="D42" s="78"/>
      <c r="E42" s="78"/>
      <c r="F42" s="78"/>
      <c r="G42" s="78"/>
      <c r="H42" s="78"/>
      <c r="I42" s="78"/>
      <c r="J42" s="78"/>
      <c r="K42" s="79"/>
      <c r="L42" s="9"/>
      <c r="M42" s="7"/>
      <c r="N42" s="7"/>
      <c r="O42" s="7"/>
      <c r="P42" s="7"/>
      <c r="Q42" s="7"/>
      <c r="R42" s="7"/>
      <c r="S42" s="7"/>
      <c r="T42" s="7"/>
    </row>
    <row r="43" spans="1:20" ht="15" customHeight="1" x14ac:dyDescent="0.25">
      <c r="B43" s="77" t="s">
        <v>44</v>
      </c>
      <c r="C43" s="78"/>
      <c r="D43" s="78"/>
      <c r="E43" s="78"/>
      <c r="F43" s="78"/>
      <c r="G43" s="78"/>
      <c r="H43" s="78"/>
      <c r="I43" s="78"/>
      <c r="J43" s="78"/>
      <c r="K43" s="79"/>
      <c r="L43" s="10"/>
    </row>
    <row r="44" spans="1:20" ht="32.25" customHeight="1" x14ac:dyDescent="0.25">
      <c r="B44" s="77" t="s">
        <v>50</v>
      </c>
      <c r="C44" s="78"/>
      <c r="D44" s="78"/>
      <c r="E44" s="78"/>
      <c r="F44" s="78"/>
      <c r="G44" s="78"/>
      <c r="H44" s="78"/>
      <c r="I44" s="78"/>
      <c r="J44" s="78"/>
      <c r="K44" s="79"/>
      <c r="L44" s="10"/>
    </row>
    <row r="45" spans="1:20" ht="15" customHeight="1" thickBot="1" x14ac:dyDescent="0.3">
      <c r="B45" s="65" t="s">
        <v>45</v>
      </c>
      <c r="C45" s="66"/>
      <c r="D45" s="66"/>
      <c r="E45" s="66"/>
      <c r="F45" s="66"/>
      <c r="G45" s="66"/>
      <c r="H45" s="66"/>
      <c r="I45" s="66"/>
      <c r="J45" s="66"/>
      <c r="K45" s="67"/>
      <c r="L45" s="11"/>
    </row>
    <row r="46" spans="1:20" ht="12" customHeight="1" x14ac:dyDescent="0.25">
      <c r="L46" s="11"/>
    </row>
    <row r="47" spans="1:20" x14ac:dyDescent="0.25">
      <c r="B47" s="68" t="s">
        <v>33</v>
      </c>
      <c r="C47" s="69"/>
      <c r="D47" s="69"/>
      <c r="E47" s="69"/>
      <c r="F47" s="69"/>
      <c r="G47" s="69"/>
      <c r="H47" s="69"/>
      <c r="I47" s="69"/>
      <c r="J47" s="69"/>
      <c r="K47" s="70"/>
      <c r="L47" s="12"/>
    </row>
    <row r="48" spans="1:20" x14ac:dyDescent="0.25">
      <c r="B48" s="71"/>
      <c r="C48" s="72"/>
      <c r="D48" s="72"/>
      <c r="E48" s="72"/>
      <c r="F48" s="72"/>
      <c r="G48" s="72"/>
      <c r="H48" s="72"/>
      <c r="I48" s="72"/>
      <c r="J48" s="72"/>
      <c r="K48" s="73"/>
      <c r="L48" s="12"/>
    </row>
    <row r="49" spans="2:12" ht="6.75" customHeight="1" x14ac:dyDescent="0.25">
      <c r="B49" s="74"/>
      <c r="C49" s="75"/>
      <c r="D49" s="75"/>
      <c r="E49" s="75"/>
      <c r="F49" s="75"/>
      <c r="G49" s="75"/>
      <c r="H49" s="75"/>
      <c r="I49" s="75"/>
      <c r="J49" s="75"/>
      <c r="K49" s="76"/>
      <c r="L49" s="10"/>
    </row>
    <row r="50" spans="2:12" ht="15.75" thickBot="1" x14ac:dyDescent="0.3">
      <c r="B50" s="37" t="s">
        <v>4</v>
      </c>
      <c r="C50" s="38"/>
      <c r="D50" s="38"/>
      <c r="E50" s="39"/>
      <c r="F50" s="40"/>
      <c r="G50" s="40"/>
      <c r="H50" s="40"/>
      <c r="I50" s="40"/>
      <c r="J50" s="40"/>
      <c r="K50" s="41"/>
      <c r="L50" s="13"/>
    </row>
    <row r="51" spans="2:12" x14ac:dyDescent="0.25">
      <c r="L51" s="13"/>
    </row>
    <row r="52" spans="2:12" ht="15.75" customHeight="1" x14ac:dyDescent="0.25">
      <c r="L52" s="13"/>
    </row>
    <row r="53" spans="2:12" x14ac:dyDescent="0.25">
      <c r="L53" s="13"/>
    </row>
    <row r="54" spans="2:12" ht="57.6" customHeight="1" x14ac:dyDescent="0.25">
      <c r="L54" s="13"/>
    </row>
    <row r="55" spans="2:12" x14ac:dyDescent="0.25">
      <c r="L55" s="14"/>
    </row>
    <row r="56" spans="2:12" x14ac:dyDescent="0.25">
      <c r="L56" s="10"/>
    </row>
  </sheetData>
  <sheetProtection algorithmName="SHA-512" hashValue="H9P/jOF6ADWuxxSECdlNXis2f+oLV1lB+7lRoW4ZHeuJuY7NFGobCqo3kieIiXG9xm/nmBF2rMC3w6hz1fZhDQ==" saltValue="OpAQrq3v/z4UOhuW38RWRA==" spinCount="100000" sheet="1" objects="1" scenarios="1" formatCells="0" formatColumns="0" formatRows="0" insertColumns="0" insertRows="0" insertHyperlinks="0" deleteColumns="0" deleteRows="0" sort="0" autoFilter="0" pivotTables="0"/>
  <protectedRanges>
    <protectedRange sqref="K33 K37" name="dato"/>
  </protectedRanges>
  <mergeCells count="20">
    <mergeCell ref="B45:K45"/>
    <mergeCell ref="B47:K49"/>
    <mergeCell ref="B42:K42"/>
    <mergeCell ref="B43:K43"/>
    <mergeCell ref="B31:J31"/>
    <mergeCell ref="B44:K44"/>
    <mergeCell ref="B38:J38"/>
    <mergeCell ref="B37:J37"/>
    <mergeCell ref="B36:J36"/>
    <mergeCell ref="B34:J34"/>
    <mergeCell ref="B39:K39"/>
    <mergeCell ref="B40:K41"/>
    <mergeCell ref="B8:J9"/>
    <mergeCell ref="K3:K4"/>
    <mergeCell ref="B2:J6"/>
    <mergeCell ref="B10:L10"/>
    <mergeCell ref="J30:L30"/>
    <mergeCell ref="K8:L8"/>
    <mergeCell ref="K9:L9"/>
    <mergeCell ref="B17:G17"/>
  </mergeCells>
  <conditionalFormatting sqref="H18:H29">
    <cfRule type="cellIs" dxfId="21" priority="20" operator="lessThan">
      <formula>$I$18</formula>
    </cfRule>
    <cfRule type="cellIs" dxfId="20" priority="21" operator="equal">
      <formula>$I$18</formula>
    </cfRule>
    <cfRule type="cellIs" dxfId="19" priority="22" operator="greaterThan">
      <formula>$I$18</formula>
    </cfRule>
  </conditionalFormatting>
  <conditionalFormatting sqref="H19:H29">
    <cfRule type="cellIs" dxfId="18" priority="16" operator="equal">
      <formula>$I$19</formula>
    </cfRule>
    <cfRule type="cellIs" dxfId="17" priority="17" operator="equal">
      <formula>$I$19</formula>
    </cfRule>
    <cfRule type="cellIs" dxfId="16" priority="19" operator="greaterThan">
      <formula>$I$19</formula>
    </cfRule>
  </conditionalFormatting>
  <conditionalFormatting sqref="H19:H29">
    <cfRule type="cellIs" dxfId="15" priority="18" operator="equal">
      <formula>329566</formula>
    </cfRule>
  </conditionalFormatting>
  <conditionalFormatting sqref="H21">
    <cfRule type="cellIs" dxfId="14" priority="15" operator="equal">
      <formula>$I$21</formula>
    </cfRule>
  </conditionalFormatting>
  <conditionalFormatting sqref="H22">
    <cfRule type="cellIs" dxfId="13" priority="14" operator="equal">
      <formula>$I$22</formula>
    </cfRule>
  </conditionalFormatting>
  <conditionalFormatting sqref="H23">
    <cfRule type="cellIs" dxfId="12" priority="13" operator="equal">
      <formula>$I$23</formula>
    </cfRule>
  </conditionalFormatting>
  <conditionalFormatting sqref="H20">
    <cfRule type="cellIs" dxfId="11" priority="12" operator="equal">
      <formula>$I$20</formula>
    </cfRule>
  </conditionalFormatting>
  <conditionalFormatting sqref="H24">
    <cfRule type="cellIs" dxfId="10" priority="10" operator="equal">
      <formula>$I$24</formula>
    </cfRule>
    <cfRule type="cellIs" dxfId="9" priority="11" operator="equal">
      <formula>59657</formula>
    </cfRule>
  </conditionalFormatting>
  <conditionalFormatting sqref="H25">
    <cfRule type="cellIs" dxfId="8" priority="9" operator="equal">
      <formula>$I$25</formula>
    </cfRule>
  </conditionalFormatting>
  <conditionalFormatting sqref="H26">
    <cfRule type="cellIs" dxfId="7" priority="8" operator="equal">
      <formula>$I$26</formula>
    </cfRule>
  </conditionalFormatting>
  <conditionalFormatting sqref="H27">
    <cfRule type="cellIs" dxfId="6" priority="7" operator="equal">
      <formula>$I$27</formula>
    </cfRule>
  </conditionalFormatting>
  <conditionalFormatting sqref="H28">
    <cfRule type="cellIs" dxfId="5" priority="6" operator="equal">
      <formula>$I$28</formula>
    </cfRule>
  </conditionalFormatting>
  <conditionalFormatting sqref="H29">
    <cfRule type="cellIs" dxfId="4" priority="5" operator="equal">
      <formula>$I$29</formula>
    </cfRule>
  </conditionalFormatting>
  <conditionalFormatting sqref="H19">
    <cfRule type="cellIs" dxfId="3" priority="4" operator="lessThan">
      <formula>$I$19</formula>
    </cfRule>
  </conditionalFormatting>
  <conditionalFormatting sqref="K33">
    <cfRule type="cellIs" dxfId="2" priority="1" operator="lessThan">
      <formula>$I$18</formula>
    </cfRule>
    <cfRule type="cellIs" dxfId="1" priority="2" operator="equal">
      <formula>$I$18</formula>
    </cfRule>
    <cfRule type="cellIs" dxfId="0" priority="3" operator="greaterThan">
      <formula>$I$18</formula>
    </cfRule>
  </conditionalFormatting>
  <pageMargins left="0.7" right="0.7" top="0.75" bottom="0.75" header="0.3" footer="0.3"/>
  <pageSetup paperSize="9" scale="6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b805452-7778-453f-913b-350529e6bb1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79B3B7A6D51D742A3DD32C333DB8296" ma:contentTypeVersion="15" ma:contentTypeDescription="Crear nuevo documento." ma:contentTypeScope="" ma:versionID="b057b606046cf283c8a1a67655847556">
  <xsd:schema xmlns:xsd="http://www.w3.org/2001/XMLSchema" xmlns:xs="http://www.w3.org/2001/XMLSchema" xmlns:p="http://schemas.microsoft.com/office/2006/metadata/properties" xmlns:ns3="087f4fec-99d3-4be9-8b27-f8fd8de0a2e9" xmlns:ns4="3b805452-7778-453f-913b-350529e6bb14" targetNamespace="http://schemas.microsoft.com/office/2006/metadata/properties" ma:root="true" ma:fieldsID="1b35f68473fb5bf1fd0ae1634e9db140" ns3:_="" ns4:_="">
    <xsd:import namespace="087f4fec-99d3-4be9-8b27-f8fd8de0a2e9"/>
    <xsd:import namespace="3b805452-7778-453f-913b-350529e6bb1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_activity" minOccurs="0"/>
                <xsd:element ref="ns4:MediaServiceObjectDetectorVersions" minOccurs="0"/>
                <xsd:element ref="ns4:MediaServiceSystemTags" minOccurs="0"/>
                <xsd:element ref="ns4:MediaServiceSearchPropertie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7f4fec-99d3-4be9-8b27-f8fd8de0a2e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b805452-7778-453f-913b-350529e6bb1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1C1EB4-74DE-4747-9F41-4E67935789D9}">
  <ds:schemaRefs>
    <ds:schemaRef ds:uri="http://schemas.microsoft.com/office/2006/metadata/properties"/>
    <ds:schemaRef ds:uri="http://purl.org/dc/elements/1.1/"/>
    <ds:schemaRef ds:uri="http://schemas.microsoft.com/office/2006/documentManagement/types"/>
    <ds:schemaRef ds:uri="3b805452-7778-453f-913b-350529e6bb14"/>
    <ds:schemaRef ds:uri="087f4fec-99d3-4be9-8b27-f8fd8de0a2e9"/>
    <ds:schemaRef ds:uri="http://purl.org/dc/dcmitype/"/>
    <ds:schemaRef ds:uri="http://purl.org/dc/term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3EDB2840-0EE6-4B9F-9B43-6E25C4300D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7f4fec-99d3-4be9-8b27-f8fd8de0a2e9"/>
    <ds:schemaRef ds:uri="3b805452-7778-453f-913b-350529e6bb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14B8099-18E3-4455-BD66-8C3C0B3178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vt:lpstr>
      <vt:lpstr>Presupuesto!Área_de_impresión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Esteven Valencia Romero - CT Compras</dc:creator>
  <cp:lastModifiedBy>Juan Manuel Echavarria Calle - CT Compras</cp:lastModifiedBy>
  <dcterms:created xsi:type="dcterms:W3CDTF">2022-06-22T15:07:40Z</dcterms:created>
  <dcterms:modified xsi:type="dcterms:W3CDTF">2026-06-09T16:17:40Z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0x010100E79B3B7A6D51D742A3DD32C333DB8296</vt:lpwstr>
  </property>
</Properties>
</file>