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Usuario\Desktop\CONINFO\1 ARCHIVOS\DOCUMENTOS 2026\9 TEMAS IFINORTE\5 PROCESO OBRA IFINORTE\"/>
    </mc:Choice>
  </mc:AlternateContent>
  <xr:revisionPtr revIDLastSave="0" documentId="13_ncr:1_{2238AAA0-B617-49F7-8086-559C55B3D819}" xr6:coauthVersionLast="47" xr6:coauthVersionMax="47" xr10:uidLastSave="{00000000-0000-0000-0000-000000000000}"/>
  <bookViews>
    <workbookView xWindow="-120" yWindow="-120" windowWidth="20730" windowHeight="1116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AGraph2">#REF!</definedName>
    <definedName name="__123Graph_B" hidden="1">#REF!</definedName>
    <definedName name="__123Graph_X">#REF!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(Entidad)'!$I$8:$I$158</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(Entidad)'!$B$1:$L$176</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GA">#REF!</definedName>
    <definedName name="CARGOS">#REF!</definedName>
    <definedName name="carlos" localSheetId="1">MODULO10.auto_abrir</definedName>
    <definedName name="carlos">MODULO10.auto_abrir</definedName>
    <definedName name="causa">#REF!</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lase">#REF!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creto_3000_0.40">#REF!</definedName>
    <definedName name="Concreto_4000">#REF!</definedName>
    <definedName name="Concreto_4000_0.40">#REF!</definedName>
    <definedName name="Concreto_4000_0.40_Auto">#REF!</definedName>
    <definedName name="Concreto_4000_0.40_Auto_Retrac_Fibra">#REF!</definedName>
    <definedName name="ConseqCat">0</definedName>
    <definedName name="ConseqForMitRisk">3</definedName>
    <definedName name="CONT">'[56]DATOS CONTRATO'!$G$13</definedName>
    <definedName name="Contratante">'[10]DATOS CONTRATO'!$E$6</definedName>
    <definedName name="CONTRATO">[40]CONTRATO!$E$8</definedName>
    <definedName name="Contreto_3000">#REF!</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ATOS_CONTRATO">#REF!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utr">#REF!</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#REF!</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nan">#REF!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at2">#REF!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ev">[80]PRESUPUESTO!#REF!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duccion">#REF!</definedName>
    <definedName name="inf" localSheetId="2">#REF!</definedName>
    <definedName name="inf">#REF!</definedName>
    <definedName name="INFORME">[81]TABLAS!$A$1:$A$65536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me">#REF!</definedName>
    <definedName name="INPU">#REF!</definedName>
    <definedName name="INPUT">'[3]7422CW00'!#REF!</definedName>
    <definedName name="INSPECCION">#REF!</definedName>
    <definedName name="INSPECCION2">#REF!</definedName>
    <definedName name="Instalacion">#REF!</definedName>
    <definedName name="INSU">[82]INSUMOS!$A$1:$E$65536</definedName>
    <definedName name="Insumos">#REF!</definedName>
    <definedName name="Insumos_auxiliares" localSheetId="2">[83]Insumos!#REF!</definedName>
    <definedName name="Insumos_auxiliares">[83]Insumos!#REF!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'[84]PR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vaSUtl">[80]PRESUPUESTO!#REF!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[85]LISTADO!#REF!</definedName>
    <definedName name="LICITACION" localSheetId="2">#REF!</definedName>
    <definedName name="LICITACION">#REF!</definedName>
    <definedName name="LINEA" localSheetId="2">[86]CONT_ADI!#REF!</definedName>
    <definedName name="LINEA">[86]CONT_ADI!#REF!</definedName>
    <definedName name="ListaCantidad">#REF!</definedName>
    <definedName name="Listado">#REF!</definedName>
    <definedName name="LISTADO_ACTIVIDADES">#REF!</definedName>
    <definedName name="Listado1">#REF!</definedName>
    <definedName name="ListaItem">#REF!</definedName>
    <definedName name="ListaUni">[87]TOTALES!$D$7:$D$654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[88]tub!$C$1:$J$39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'[89]Informe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'[90]CCP,LEYES,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MO123">#REF!</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[91]Tablas!$AO$6:$AO$7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'[92] ASR+Nafta'!$K$19:$AS$19</definedName>
    <definedName name="Nafta2">'[92] ASR+Nafta'!$K$19:$AS$19</definedName>
    <definedName name="Nafta3">'[92]Todos+Nafta'!$K$19:$AS$19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nguno">#REF!</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DATE(YEAR([93]!Loan_Start),MONTH([93]!Loan_Start)+Payment_Number,DAY([93]!Loan_Start))</definedName>
    <definedName name="obras1">DATE(YEAR([93]!Loan_Start),MONTH([93]!Loan_Start)+Payment_Number,DAY([93]!Loan_Start))</definedName>
    <definedName name="obras11" hidden="1">#REF!</definedName>
    <definedName name="obras111" localSheetId="1">DATE(YEAR([94]!Loan_Start),MONTH([94]!Loan_Start)+Payment_Number,DAY([94]!Loan_Start))</definedName>
    <definedName name="obras111">DATE(YEAR([94]!Loan_Start),MONTH([94]!Loan_Start)+Payment_Number,DAY([94]!Loan_Start))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OVER">#REF!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#REF!</definedName>
    <definedName name="Page____1____of____2">#REF!</definedName>
    <definedName name="Parametro_Peso">[57]Tablas!$A$1:$A$65536</definedName>
    <definedName name="pasamanos">#REF!</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DATE(YEAR([94]!Loan_Start),MONTH([94]!Loan_Start)+Payment_Number,DAY([94]!Loan_Start))</definedName>
    <definedName name="Payment_Date1">DATE(YEAR([94]!Loan_Start),MONTH([94]!Loan_Start)+Payment_Number,DAY([94]!Loan_Start))</definedName>
    <definedName name="Payment_Needed">"Pago necesario"</definedName>
    <definedName name="Pb">#REF!</definedName>
    <definedName name="PBS">#REF!</definedName>
    <definedName name="PC">#REF!</definedName>
    <definedName name="Pd">#REF!</definedName>
    <definedName name="PE">#REF!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[95]STRSUMM0!#REF!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egable">#REF!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'[96]Hoja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'[89]Informe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[97]!absc</definedName>
    <definedName name="PRUEBA">[97]!absc</definedName>
    <definedName name="prueba1" localSheetId="1">[97]!absc</definedName>
    <definedName name="prueba1">[97]!absc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'[98]ORITO 02 '!$A$12</definedName>
    <definedName name="Pwf_actual">'[98]ORITO 02 '!$E$6</definedName>
    <definedName name="Pwf_i">[46]medelo!$A$66:$A$83</definedName>
    <definedName name="Pwf_min">'[98]ORITO 02 '!$E$8</definedName>
    <definedName name="Pwfd">#REF!</definedName>
    <definedName name="Q" localSheetId="2">#REF!</definedName>
    <definedName name="Q">#REF!</definedName>
    <definedName name="Q_actual">'[98]ORITO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'[98]ORITO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'[92] ASR+Nafta'!$E$9:$E$21</definedName>
    <definedName name="Recall_3">'[92]Todos+Nafta'!$E$9:$E$21</definedName>
    <definedName name="recursos">[99]RECURSOS!$A$8:$A$204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[91]Tablas!$M$6:$M$8</definedName>
    <definedName name="REGIONAL">[91]Tablas!$I$6:$I$10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[100]original_sist!$B$1:$L$167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[101]Ingenieria!#REF!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'[102]Form5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#REF!</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#REF!</definedName>
    <definedName name="sbgfbgdr" localSheetId="2" hidden="1">{"via1",#N/A,TRUE,"general";"via2",#N/A,TRUE,"general";"via3",#N/A,TRUE,"general"}</definedName>
    <definedName name="sbgfbgdr" hidden="1">{"via1",#N/A,TRUE,"general";"via2",#N/A,TRUE,"general";"via3",#N/A,TRUE,"general"}</definedName>
    <definedName name="SBS">#REF!</definedName>
    <definedName name="SbtPpto">[80]PRESUPUESTO!$F$201</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ERER">#REF!</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#REF!</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L">#REF!</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(Entidad)'!$K$168</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(Entidad)'!$K$168</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(Entidad)'!$K$169</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'[103]PxQ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PRODUCTOS">#REF!</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#REF!</definedName>
    <definedName name="TAB_FECHA">[57]Tablas!$B$1:$B$65536</definedName>
    <definedName name="TABLA" localSheetId="2">#REF!</definedName>
    <definedName name="TABLA">#REF!</definedName>
    <definedName name="Tabla_Tareas">#REF!</definedName>
    <definedName name="tabla1">[104]Hoja3!$B$4:$F$28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[105]TARIFAS!$A$1:$F$52</definedName>
    <definedName name="TarifaSalud">[40]EMPRESA!$F$26</definedName>
    <definedName name="Tasa">#REF!</definedName>
    <definedName name="TASA_DE_CAMBIO">#REF!</definedName>
    <definedName name="Tasa1">'[106]Bases 2A'!$C$20</definedName>
    <definedName name="TasaCCP">#REF!</definedName>
    <definedName name="Tax">#REF!</definedName>
    <definedName name="TB">#REF!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[91]Tablas!$U$6:$U$15</definedName>
    <definedName name="TipoNeces">[91]Tablas!$Q$6:$Q$8</definedName>
    <definedName name="TipoPro">#REF!</definedName>
    <definedName name="Tipoproceso">#REF!</definedName>
    <definedName name="tipov">#REF!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#REF!</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[107]desmonte!$E$48</definedName>
    <definedName name="TRAT">[108]desmonte!$E$48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[109]Tablas!$B$2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A">#REF!</definedName>
    <definedName name="TTB">#REF!</definedName>
    <definedName name="TTC">#REF!</definedName>
    <definedName name="TtCD" localSheetId="2">#REF!</definedName>
    <definedName name="TtCD">#REF!</definedName>
    <definedName name="TTE">#REF!</definedName>
    <definedName name="TTL">#REF!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'[90]CCP,LEYES,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'[110]Lista APU'!$A$3:$D$479</definedName>
    <definedName name="UNITARIO">[111]Unitarios!$A$3:$D$13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ilidadrev">#REF!</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[112]CONTRATO!$E$9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[91]Tablas!$A$6:$A$26</definedName>
    <definedName name="VigenciaDolares">#REF!</definedName>
    <definedName name="VigenciaPesos">#REF!</definedName>
    <definedName name="VIGFUTURA">[91]Tablas!$J$6:$J$8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'[113]2004'!#REF!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[114]!absc</definedName>
    <definedName name="xxxxx">[114]!absc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'[115]AISLAMIENTO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56" i="265" l="1"/>
  <c r="K155" i="265"/>
  <c r="K152" i="265"/>
  <c r="K153" i="265" s="1"/>
  <c r="K148" i="265"/>
  <c r="K149" i="265"/>
  <c r="K147" i="265"/>
  <c r="K119" i="265"/>
  <c r="K120" i="265"/>
  <c r="K121" i="265"/>
  <c r="K122" i="265"/>
  <c r="K123" i="265"/>
  <c r="K124" i="265"/>
  <c r="K125" i="265"/>
  <c r="K126" i="265"/>
  <c r="K127" i="265"/>
  <c r="K128" i="265"/>
  <c r="K129" i="265"/>
  <c r="K130" i="265"/>
  <c r="K131" i="265"/>
  <c r="K132" i="265"/>
  <c r="K133" i="265"/>
  <c r="K134" i="265"/>
  <c r="K135" i="265"/>
  <c r="K136" i="265"/>
  <c r="K137" i="265"/>
  <c r="K138" i="265"/>
  <c r="K139" i="265"/>
  <c r="K140" i="265"/>
  <c r="K141" i="265"/>
  <c r="K142" i="265"/>
  <c r="K143" i="265"/>
  <c r="K144" i="265"/>
  <c r="K118" i="265"/>
  <c r="K95" i="265"/>
  <c r="K96" i="265"/>
  <c r="K97" i="265"/>
  <c r="K98" i="265"/>
  <c r="K99" i="265"/>
  <c r="K100" i="265"/>
  <c r="K101" i="265"/>
  <c r="K102" i="265"/>
  <c r="K103" i="265"/>
  <c r="K104" i="265"/>
  <c r="K105" i="265"/>
  <c r="K106" i="265"/>
  <c r="K107" i="265"/>
  <c r="K108" i="265"/>
  <c r="K109" i="265"/>
  <c r="K110" i="265"/>
  <c r="K111" i="265"/>
  <c r="K112" i="265"/>
  <c r="K113" i="265"/>
  <c r="K114" i="265"/>
  <c r="K115" i="265"/>
  <c r="K94" i="265"/>
  <c r="K91" i="265"/>
  <c r="K92" i="265" s="1"/>
  <c r="K86" i="265"/>
  <c r="K87" i="265"/>
  <c r="K88" i="265"/>
  <c r="K85" i="265"/>
  <c r="K80" i="265"/>
  <c r="K81" i="265"/>
  <c r="K82" i="265"/>
  <c r="K79" i="265"/>
  <c r="K68" i="265"/>
  <c r="K69" i="265"/>
  <c r="K70" i="265"/>
  <c r="K71" i="265"/>
  <c r="K72" i="265"/>
  <c r="K73" i="265"/>
  <c r="K74" i="265"/>
  <c r="K75" i="265"/>
  <c r="K76" i="265"/>
  <c r="K67" i="265"/>
  <c r="K59" i="265"/>
  <c r="K60" i="265"/>
  <c r="K61" i="265"/>
  <c r="K62" i="265"/>
  <c r="K63" i="265"/>
  <c r="K64" i="265"/>
  <c r="K58" i="265"/>
  <c r="K55" i="265"/>
  <c r="K56" i="265" s="1"/>
  <c r="K48" i="265"/>
  <c r="K49" i="265"/>
  <c r="K50" i="265"/>
  <c r="K51" i="265"/>
  <c r="K52" i="265"/>
  <c r="K47" i="265"/>
  <c r="K44" i="265"/>
  <c r="K43" i="265"/>
  <c r="K45" i="265" s="1"/>
  <c r="K18" i="265"/>
  <c r="K19" i="265"/>
  <c r="K20" i="265"/>
  <c r="K21" i="265"/>
  <c r="K22" i="265"/>
  <c r="K23" i="265"/>
  <c r="K24" i="265"/>
  <c r="K25" i="265"/>
  <c r="K26" i="265"/>
  <c r="K27" i="265"/>
  <c r="K28" i="265"/>
  <c r="K29" i="265"/>
  <c r="K30" i="265"/>
  <c r="K31" i="265"/>
  <c r="K32" i="265"/>
  <c r="K33" i="265"/>
  <c r="K34" i="265"/>
  <c r="K35" i="265"/>
  <c r="K36" i="265"/>
  <c r="K37" i="265"/>
  <c r="K38" i="265"/>
  <c r="K39" i="265"/>
  <c r="K40" i="265"/>
  <c r="K17" i="265"/>
  <c r="K12" i="265"/>
  <c r="K13" i="265"/>
  <c r="K14" i="265"/>
  <c r="K11" i="265"/>
  <c r="K15" i="265" s="1"/>
  <c r="K83" i="265" l="1"/>
  <c r="K116" i="265"/>
  <c r="K65" i="265"/>
  <c r="K77" i="265"/>
  <c r="K89" i="265"/>
  <c r="K41" i="265"/>
  <c r="K53" i="265"/>
  <c r="K150" i="265"/>
  <c r="K145" i="265"/>
  <c r="K157" i="265"/>
  <c r="K158" i="265" l="1"/>
  <c r="K160" i="265" s="1"/>
  <c r="K163" i="265" s="1"/>
  <c r="K170" i="265" l="1"/>
</calcChain>
</file>

<file path=xl/sharedStrings.xml><?xml version="1.0" encoding="utf-8"?>
<sst xmlns="http://schemas.openxmlformats.org/spreadsheetml/2006/main" count="419" uniqueCount="245">
  <si>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</si>
  <si>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</si>
  <si>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</si>
  <si>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</si>
  <si>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</si>
  <si>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</si>
  <si>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</si>
  <si>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</si>
  <si>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</si>
  <si>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</si>
  <si>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</si>
  <si>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</si>
  <si>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</si>
  <si>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</si>
  <si>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</si>
  <si>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</si>
  <si>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</si>
  <si>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</si>
  <si>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</si>
  <si>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</si>
  <si>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</si>
  <si>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</si>
  <si>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</si>
  <si>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</si>
  <si>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</si>
  <si>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</si>
  <si>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</si>
  <si>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</si>
  <si>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</si>
  <si>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</si>
  <si>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</si>
  <si>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</si>
  <si>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</si>
  <si>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rPr>
      <t xml:space="preserve">[La Entidad puede utilizar este Formulario de presentación de </t>
    </r>
    <r>
      <rPr>
        <b/>
        <u/>
        <sz val="11"/>
        <color rgb="FFFF0000"/>
        <rFont val="Arial"/>
      </rPr>
      <t>Propuesta Económica</t>
    </r>
    <r>
      <rPr>
        <sz val="11"/>
        <color rgb="FFFF0000"/>
        <rFont val="Arial"/>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</si>
  <si>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</si>
  <si>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</si>
  <si>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</si>
  <si>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</si>
  <si>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</si>
  <si>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</si>
  <si>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</si>
  <si>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</si>
  <si>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</si>
  <si>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</si>
  <si>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</si>
  <si>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</si>
  <si>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</si>
  <si>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</si>
  <si>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</si>
  <si>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</si>
  <si>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</si>
  <si>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</si>
  <si>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</si>
  <si>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</si>
  <si>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</si>
  <si>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</si>
  <si>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</si>
  <si>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</si>
  <si>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</si>
  <si>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</si>
  <si>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</si>
  <si>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</si>
  <si>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</si>
  <si>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</si>
  <si>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</si>
  <si>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</si>
  <si>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</si>
  <si>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</si>
  <si>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</si>
  <si>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</si>
  <si>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</si>
  <si>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</si>
  <si>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</si>
  <si>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</si>
  <si>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</si>
  <si>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</si>
  <si>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</si>
  <si>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</si>
  <si>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</si>
  <si>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</si>
  <si>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</si>
  <si>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</si>
  <si>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</si>
  <si>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</si>
  <si>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</si>
  <si>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</si>
  <si>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</si>
  <si>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</si>
  <si>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</si>
  <si>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</si>
  <si>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</si>
  <si>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</si>
  <si>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</si>
  <si>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</si>
  <si>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</si>
  <si>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</si>
  <si>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</si>
  <si>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</si>
  <si>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r>
      <rPr>
        <b/>
        <sz val="11"/>
        <rFont val="Verdana"/>
        <family val="2"/>
      </rPr>
      <t>OBJETO</t>
    </r>
    <r>
      <rPr>
        <sz val="11"/>
        <rFont val="Verdana"/>
        <family val="2"/>
      </rPr>
      <t>: OBRAS DE AMPLIACIÓN, MEJORAMIENTO INTEGRAL Y MODERNIZACIÓN DE ESPACIOS DEL INMUEBLE UBICADO EN LA AVENIDA 4 ENTRE CALLES 14 Y 15 BARRIO EL CENTRO DEL MUNICIPIO DE SAN JOSÉ DE CÚCUTA, IDENTIFICADO CON MATRÍCULA INMOBILIARIA NO. 260-121815, PREDIO DE PROPIEDAD DEL INSTITUTO FINANCIERO PARA EL DESARROLLO DE NORTE DE SANTANDER – IFINORTE</t>
    </r>
  </si>
  <si>
    <t xml:space="preserve">PRELIMINARES </t>
  </si>
  <si>
    <t>DESMONTE Y DEMOLICIONES</t>
  </si>
  <si>
    <t xml:space="preserve">MOVIMENTO DE TIERRA </t>
  </si>
  <si>
    <t xml:space="preserve">CONCRETOS </t>
  </si>
  <si>
    <t>MAMPOSTERÍA</t>
  </si>
  <si>
    <t>REVESTIMIENTO DE MUROS</t>
  </si>
  <si>
    <t>PISOS Y ENCHAPES</t>
  </si>
  <si>
    <t>ESTRUCTURAS LIVIANAS</t>
  </si>
  <si>
    <t>CUBIERTA</t>
  </si>
  <si>
    <t>INSTALACIONES SANITARIAS E HIDRÁULICAS</t>
  </si>
  <si>
    <t>INSTALACIONES ELÉCTRICAS</t>
  </si>
  <si>
    <t>CARPINTERÍA METÁLICA, ALUMINIOS Y VIDRIOS</t>
  </si>
  <si>
    <t>ACCESORIOS SANITARIOS</t>
  </si>
  <si>
    <t>TRANSPORTE DE MATERIALES</t>
  </si>
  <si>
    <t>ASEO DE OBRA</t>
  </si>
  <si>
    <t>SISTEMA INTEGRAL DE GESTION DE CALIDAD (EJE SST - EJE GC)</t>
  </si>
  <si>
    <t>CERTIFICACIÓN RETIE y RETILAP</t>
  </si>
  <si>
    <t>Localización y replanteo</t>
  </si>
  <si>
    <t>M2</t>
  </si>
  <si>
    <t>Cerramiento perimetral con lona verde</t>
  </si>
  <si>
    <t>ML</t>
  </si>
  <si>
    <t>Realizacion de prueba de presion para tuberias hidraulicas.</t>
  </si>
  <si>
    <t>UND</t>
  </si>
  <si>
    <t>Realizacion de prueba de estanqueidad para tuberias sanitarias.</t>
  </si>
  <si>
    <t>Demolicion de muro de espesor 12cm</t>
  </si>
  <si>
    <t>Desmonte de ventana primer piso.</t>
  </si>
  <si>
    <t>Desmonte de puerta</t>
  </si>
  <si>
    <t>Desmonte de estrucutura en madera en zona de cafeteria existente</t>
  </si>
  <si>
    <t>Desmonte de divisones de estructura de aluminio en 3er piso.</t>
  </si>
  <si>
    <t>Demolición de enchape de piso</t>
  </si>
  <si>
    <t>Demolición de enchape de muros</t>
  </si>
  <si>
    <t>Desmonte de sanitario</t>
  </si>
  <si>
    <t>Desmonte de lavamanos</t>
  </si>
  <si>
    <t>Demolicion de cubierta en eternit</t>
  </si>
  <si>
    <t>Desmonte de canal metalica existente</t>
  </si>
  <si>
    <t>Demolicion de cielo raso en icopor</t>
  </si>
  <si>
    <t xml:space="preserve">Desmonte de pasamanos de escalera </t>
  </si>
  <si>
    <t>Podado de arbol</t>
  </si>
  <si>
    <t>Demolicion de losa en concreto .</t>
  </si>
  <si>
    <t>Escarificación de pasta en muros</t>
  </si>
  <si>
    <t xml:space="preserve">Demolicion de losa para tubería hidráulica y sanitaria </t>
  </si>
  <si>
    <t>Demolición de muro en drywall a 2 caras.</t>
  </si>
  <si>
    <t>Demolicion de guardaescobas</t>
  </si>
  <si>
    <t>Demolicion de enchape en granito pulido</t>
  </si>
  <si>
    <t>Demolición de lavatraperos en zona de patio 1</t>
  </si>
  <si>
    <t>Realizacion de regatas en muros para tuberia de tuberia hidraulica,sanitaria y instalaciones electricas.</t>
  </si>
  <si>
    <t>Demolicion de guardaescobas de granito pulido</t>
  </si>
  <si>
    <t>Retiro de escombros</t>
  </si>
  <si>
    <t>VJE</t>
  </si>
  <si>
    <t>Excavación manual para realizacion de nueva rampa y tuberia hidrosanitaria.</t>
  </si>
  <si>
    <t>M3</t>
  </si>
  <si>
    <t>Relleno con material excavado, incluye compactacion</t>
  </si>
  <si>
    <t>Suministro e instalación resane de losa e=12cm concreto 3000 psi para resanes de regatas hidrosanitarias</t>
  </si>
  <si>
    <t>Suministro e instalación de losa e=10cm concreto 3000 psi  para rampa.</t>
  </si>
  <si>
    <t xml:space="preserve">Suministro e instalacion de tapa en concreto de 3000 psi de salida del carcamo 90x30 incluye aleros </t>
  </si>
  <si>
    <t>Suminsitro e instalacion de concreto para resanes de carcamo de aguas lluvias</t>
  </si>
  <si>
    <t>Suministro e instalacion de columneta 15x15 en concreto 3000 psi para antepechos en zona de terraza, incluye acero de refuerzo longitudinal,transversal y anclajes con epoxico a viga existente.</t>
  </si>
  <si>
    <t>Suministro e instalacion de viga cinta para instalacion de cubierta inclinada y antepechos , incluye acero de refuerzo longitudinal y transversal.</t>
  </si>
  <si>
    <t>Suministro e instalación de mampostería en bloque N°5.</t>
  </si>
  <si>
    <t>Suministro y aplicación de mortero 1:4 para pañete interior de nivelación para muros de demolición de cerámica</t>
  </si>
  <si>
    <t>Suministro y aplicación de mortero 1:4 para pañete interior</t>
  </si>
  <si>
    <t>Suministro y aplicación de mortero 1:4 para pañete exterior</t>
  </si>
  <si>
    <t xml:space="preserve">Suministro y aplicación de pasta para interior </t>
  </si>
  <si>
    <t>Suministro y aplicación de pasta para exterior, no incluye aplicacion de fachada frontal y posterior.</t>
  </si>
  <si>
    <t>Suministro y aplicación de pintura tipo 1  para interiores (2m)</t>
  </si>
  <si>
    <t>Suministro y aplicación de pintura para exteriores (2m).</t>
  </si>
  <si>
    <t>Mortero 1:3 de nivelacion de suelo E=4cm</t>
  </si>
  <si>
    <t>Suministro e instalación de enchape ceramico de piso referencia a eleccion del cliente 60.000$ m2</t>
  </si>
  <si>
    <t xml:space="preserve">Suministro e instalación de guardaescoba en enchape cerámico h=7cm </t>
  </si>
  <si>
    <t>Suministro e instalación de enchape ceramico para zona de baños referencia a eleccion del cliente 60.000$ m2.</t>
  </si>
  <si>
    <t>Suministro e instalacion de enchape en granito pulido para resanes provenientes de demolicion de muros y regatas hidrosanitarias.</t>
  </si>
  <si>
    <t>Limpieza y pulida en piso de granito pulido existente</t>
  </si>
  <si>
    <t xml:space="preserve">Suministro e instalacion de granito lavado como antideslizante en bordes de escalera </t>
  </si>
  <si>
    <t xml:space="preserve">Suministro e instalacion de granito pulido </t>
  </si>
  <si>
    <t>Suministro e instalacion de guardaescobas en granito pulido (tono parecido al existente)</t>
  </si>
  <si>
    <t>Limpieza y pulida de granito en zona de escalera.</t>
  </si>
  <si>
    <t>Suministro e instalacion de cielo raso en drywall, incluye estructura , terminacion en pasta y pintura.</t>
  </si>
  <si>
    <t>Suministro e instalación de muro en lamina de drywall a 2 caras, incluye aislante acustico,terminado en pasta, pintura, refuerzo de anclajes para ventanas y puertas</t>
  </si>
  <si>
    <t>Suministro e instalación de muro en lamina de fibrocemento a 2 caras, incluye tratamiento de juntas , aislante acustico,terminado en pasta, pintura, refuerzo de anclajes para ventanas y puertas.</t>
  </si>
  <si>
    <t>Suminsitro e instalacion de buitron en lamina de fibrocemento a 4 caras terminado en pasta y pintura , incluye tratamento de juntas</t>
  </si>
  <si>
    <t>Suministro e instalacion de impermeabilizacion en manto asfaltico 2.5mm, incluye proteccion solar (alumol) en zona de cartera y terraza.</t>
  </si>
  <si>
    <t>Suministro e instalacion de cubierta en teja de fibrocemento perfil 7 #8  ,debidamente anclada , incluye estructura en tubo rectangular 76mmx38mmx2mm tratado contra la corrosion.</t>
  </si>
  <si>
    <t>Media caña en mortero 1:3 impermeabilizado con cimento plástico</t>
  </si>
  <si>
    <t>mantenimiento de manto asfaltico existente , incluye proteccion solar (alumol) en zona de terraza.</t>
  </si>
  <si>
    <t>Suministro e instalación de tubería hidrosanitaria. utilizando cajas de inspeccion existentes, incluye puntos sanitarios, hidraulicos Y desagues de aires acondicionados.</t>
  </si>
  <si>
    <t>Suministro e instalacion de salida a 120 v iluminacion tuberia sch 40</t>
  </si>
  <si>
    <t>Suministro e instalacion de salida a 120 v tomas regulados en tuberias pvc</t>
  </si>
  <si>
    <t>Suministro e instalacion de salida a 220v en tuberia pvc</t>
  </si>
  <si>
    <t>Suministro e instalacion de salida en cable #6 ,en tuberia de 1",incluye ducto coraza.</t>
  </si>
  <si>
    <t xml:space="preserve">Suministro e instalacion de lampara 40w </t>
  </si>
  <si>
    <t>Suministro e instalacion de lampara incrustar 18 w 6500k</t>
  </si>
  <si>
    <t>Suministro e instalacion de gabinete principal 220v 3f con sus respectivas protecciones</t>
  </si>
  <si>
    <t>Suministro e instalacion de tablero primer piso 18 circuitos 220v 3f con sus respectivas protecciones</t>
  </si>
  <si>
    <t>Suministro e instalacion de tablero de regulados 12 circuitos 220v 3f con sus respectivas protecciones</t>
  </si>
  <si>
    <t>Suministro e instalacion de tablero primer piso 24 circuitos 220v 3f con sus respectivas protecciones</t>
  </si>
  <si>
    <t xml:space="preserve">Suministro e instalacion de acometida principal tranformador en paralelo a gabinete principal primer piso 3*#40+1#40+1#20 al </t>
  </si>
  <si>
    <t>Suministro e instalacion de acometida parcial gabinete principal a tablero general primer piso 3*#2+1#2+1#2 al</t>
  </si>
  <si>
    <t xml:space="preserve">Suministro e instalacion de acometida parcial gabinete principal a tablero general de aires acondicionados primer piso 3*#2+1#2+1#2 al </t>
  </si>
  <si>
    <t>Suministro e instalacion transformador trifasico de 150 kva relacion de transformacion de 13200/220/127vcondps y silleta</t>
  </si>
  <si>
    <t>Suministro e instalacion de estructura en bandera de paso doble</t>
  </si>
  <si>
    <t>Suministro e instalacion transporte hoyada hincada y aplomada de poste de concreto de 12m x 1500kg (fundido)</t>
  </si>
  <si>
    <t>Suministro e instalacion de kit de puesta a tierra en media tension</t>
  </si>
  <si>
    <t>Suministro e instalacion de puesta a tierra varilla de 240</t>
  </si>
  <si>
    <t>Trabajos de linea energizada operador de red cens</t>
  </si>
  <si>
    <t>Suministro e instalación de cerca de seguridad eléctrica de 6 líneas con alambre de 22, tubo de 1/4' metálico con aisladores plástico pesado y alarma con control</t>
  </si>
  <si>
    <t>Suministro e instalción de cinta led 120v con perfil de aluminio y difusor</t>
  </si>
  <si>
    <t>Suministro e instalación de puertas corredizas con vidrio samblasteado y perfilería color gris convencional, medida general 2,0mt de altura.</t>
  </si>
  <si>
    <t>Suministro e instalación de puerta corrediza de dos abras con vidrio samblasteado y perfilería color gris convencional, medidas 2,0*2,0mt para zona de sala de juntas</t>
  </si>
  <si>
    <t>Suministro e instalación de puerta corrediza de cuatro abras con vidrio samblasteado y perfilería color gris convencional, medidas 4,0*2,0mt para zona de gerencia</t>
  </si>
  <si>
    <t>Suministro e instalación de ventana en perfilería de aluminio 744 y vidrio crudo samblasteado 5mm, medidas 10,42*1,0mt para zona de fachada  primer piso.</t>
  </si>
  <si>
    <t>Suministro e instalación de ventana en perfilería de aluminio 744 y vidrio crudo samblasteado 5mm, medidas 3,36*1,35mt para espacio de recepción</t>
  </si>
  <si>
    <t>Suministro e instalación de ventana en perfilería de aluminio 744 y vidrio crudo samblasteado 5mm, medidas 1,40*1,35mt para espacio prensa</t>
  </si>
  <si>
    <t xml:space="preserve">Suministro e instalación de ventana alta en perfilería de aluminio 744 y vidrio crudo samblasteado 5mm, medidas 1,43*0,38mt para baño de prensa </t>
  </si>
  <si>
    <t>Suministro e instalación de ventana en perfilería de aluminio 744 y vidrio crudo samblasteado 5mm, medidas 1,0*1,0mt para espacio de cartera</t>
  </si>
  <si>
    <t>Suministro e instalación de ventana alta en perfilería de aluminio 744 y vidrio crudo samblasteado 5mm, medidas 0,76*0,50mt para espacio de depósito</t>
  </si>
  <si>
    <t>Suministro e instalación de ventana en perfilería de aluminio 744 y vidrio crudo samblasteado 5mm, medidas 3,0*1,1mt para espacio de mercadeo</t>
  </si>
  <si>
    <t>Suministro e instalación de ventana en perfilería de aluminio 744 y vidrio crudo samblasteado 5mm, medidas 1,55*1,1mt para espacio de jefe de control interno</t>
  </si>
  <si>
    <t>Suministro e instalación de ventana en perfilería de aluminio 744 y vidrio crudo samblasteado 5mm, medidas 1,9*1,32mt para espacio de jefe de planeación</t>
  </si>
  <si>
    <t>Suministro e instalación de ventana en perfilería de aluminio 744 y vidrio crudo samblasteado 5mm, medidas 1,43*1,2mt para espacio de cobro coaptivo</t>
  </si>
  <si>
    <t>Suministro e instalación de ventana en perfilería de aluminio 744 y vidrio crudo samblasteado 5mm, medidas 1,54*1,33mt para espacio de area de contratación</t>
  </si>
  <si>
    <t>Suministro e instalación de ventana en perfilería de aluminio 744 y vidrio crudo samblasteado 5mm, medidas 1,5*1,3mt para espacio de talento humano</t>
  </si>
  <si>
    <t>Suministro e instalación de ventana en perfilería de aluminio 744 y vidrio crudo samblasteado 5mm, medidas 2,06*1,31mt para espacio de gerencia juridica</t>
  </si>
  <si>
    <t>Suministro e instalación de ventana pasavoz en vidrio templado 8mm, de medidas 1,86*1,0mt para espacio de seguridad</t>
  </si>
  <si>
    <t>Suministro e instalación de ventana pasavoz en vidrio templado 8mm, de medidas 1,4*1,0mt para espacio de correspondencia</t>
  </si>
  <si>
    <t>Suministro e instalación de puerta doble batiente en vidrio templado samblasteado 10 mm para ingreso</t>
  </si>
  <si>
    <t>Suministro e instalación de puerta doble batiente en vidrio templado samblasteado 10 mm para salida de emergencia</t>
  </si>
  <si>
    <t>Suministro e instalación de gato hidráulico</t>
  </si>
  <si>
    <t>Suministro e instalación de espejo viselado de medidas de 1mt x 0,50mt para baños</t>
  </si>
  <si>
    <t xml:space="preserve">Suministro e instalación de canal de aguas lluvias, en zinc calibre 24, con tapa canal zinc calibre 24, debidamente tratada con anticorrosivo </t>
  </si>
  <si>
    <t>Suministro e instalación de pasamanos en acero inoxidable 304 en tubería 1 1/2 calibre 18 y entrepaños en tubería de acero inoxidable 304 calibre 18</t>
  </si>
  <si>
    <t>Suministro e instalacion de rejillas de carcamo existente en angulo de hierro de 1"x1/8 ,incluye marco y contramarco ,incluye proteccion contra la corrosion y terminacion en pintura de trafico pesado</t>
  </si>
  <si>
    <t>Suministro e instalacion de perfileria nueva en aluminio 744  para segundo y tercer piso reutilizando el mismo vidrio de las ventanas existeentes.</t>
  </si>
  <si>
    <t>Suministro e instalacion de pergola arquitectonica, marco perimetral en tuberia metalica de 100x50x1.5mm, marco de recuadro interno en tuberia metalica de 76x38x1.1mm , tuberia interna en tubo de 76x38x0.9mm debidamente fijado a los muros existentes con planchuelas y pernos,toda la tuberia metalica va fondeado en wash primer (resistente a la corrosion) y esmalte sintetico color negro.</t>
  </si>
  <si>
    <t xml:space="preserve">M2 </t>
  </si>
  <si>
    <t>Suministro e instalación de sanitario alongado color blanco.</t>
  </si>
  <si>
    <t>Suministro e instalación de lavamanos con pedestal color blanco, incluye Grifería Tipo Push Para Lavamanos.</t>
  </si>
  <si>
    <t>Suministro e instalacion de kit de accesorios de baño x3.</t>
  </si>
  <si>
    <t>Transporte de materiales (cemento, arena , triturado, tuberia metalica, tejas, yeso , etc …).</t>
  </si>
  <si>
    <t>Retiro de materiales de obra</t>
  </si>
  <si>
    <t>Aseo final</t>
  </si>
  <si>
    <t>DÍA</t>
  </si>
  <si>
    <r>
      <rPr>
        <b/>
        <sz val="11"/>
        <rFont val="Verdana"/>
        <family val="2"/>
      </rPr>
      <t>NOTA 4:</t>
    </r>
    <r>
      <rPr>
        <sz val="11"/>
        <rFont val="Verdana"/>
        <family val="2"/>
      </rPr>
      <t xml:space="preserve"> El Valor de los ítems de SISTEMA INTEGRAL DE GESTION DE CALIDAD (EJE SST - EJE GC) y CERTIFICACIÓN RETIE y RETILAP NO DEBEN SER MODIFICADOS</t>
    </r>
  </si>
  <si>
    <t xml:space="preserve">Suministro e instalacion de salida a 120 v tomas regulados en tuberias pvc
  </t>
  </si>
  <si>
    <t>IDENTIFICACIÓN</t>
  </si>
  <si>
    <t xml:space="preserve">FIRMA </t>
  </si>
  <si>
    <t xml:space="preserve">NOMBRE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</si>
</sst>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
  </numFmts>
  <fonts count="6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1"/>
      <color rgb="FFFF0000"/>
      <name val="Arial"/>
    </font>
    <font>
      <b/>
      <u/>
      <sz val="11"/>
      <color rgb="FFFF0000"/>
      <name val="Arial"/>
    </font>
    <font>
      <sz val="1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60">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9">
      <alignment horizontal="right"/>
    </xf>
    <xf numFmtId="188" fontId="7" fillId="0" borderId="49">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9">
      <alignment horizontal="right"/>
    </xf>
    <xf numFmtId="3" fontId="34" fillId="0" borderId="0" applyFont="0" applyFill="0" applyBorder="0" applyAlignment="0" applyProtection="0"/>
    <xf numFmtId="191" fontId="5" fillId="0" borderId="0">
      <protection locked="0"/>
    </xf>
    <xf numFmtId="192" fontId="34"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5"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2" fontId="39"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4">
      <protection locked="0"/>
    </xf>
    <xf numFmtId="0" fontId="45" fillId="0" borderId="0"/>
    <xf numFmtId="0" fontId="46" fillId="0" borderId="0" applyNumberFormat="0" applyFill="0" applyBorder="0" applyAlignment="0" applyProtection="0">
      <alignment vertical="top"/>
      <protection locked="0"/>
    </xf>
    <xf numFmtId="44" fontId="67" fillId="0" borderId="0" applyFont="0" applyFill="0" applyBorder="0" applyAlignment="0" applyProtection="0"/>
    <xf numFmtId="9" fontId="67"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cellStyleXfs>
  <cellXfs count="517">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2" fontId="33" fillId="0" borderId="37" xfId="90" applyNumberFormat="1" applyFont="1" applyBorder="1"/>
    <xf numFmtId="184"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0" fillId="25" borderId="0" xfId="89" applyFont="1" applyFill="1"/>
    <xf numFmtId="0" fontId="33" fillId="25" borderId="37" xfId="89" applyFont="1" applyFill="1" applyBorder="1"/>
    <xf numFmtId="0" fontId="47" fillId="0" borderId="0" xfId="89"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3"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2" fontId="50" fillId="0" borderId="18" xfId="0" applyNumberFormat="1" applyFont="1" applyBorder="1"/>
    <xf numFmtId="0" fontId="50" fillId="0" borderId="20" xfId="0" applyFont="1" applyBorder="1"/>
    <xf numFmtId="173" fontId="50" fillId="0" borderId="42" xfId="34" applyFont="1" applyBorder="1"/>
    <xf numFmtId="173" fontId="50" fillId="0" borderId="61" xfId="34" applyFont="1" applyBorder="1"/>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47" xfId="34" applyFont="1" applyBorder="1" applyAlignment="1">
      <alignment horizontal="center" wrapText="1"/>
    </xf>
    <xf numFmtId="166" fontId="50" fillId="24" borderId="61" xfId="0" applyNumberFormat="1" applyFont="1" applyFill="1" applyBorder="1"/>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2" fillId="24" borderId="41" xfId="73" applyFont="1" applyFill="1" applyBorder="1" applyAlignment="1">
      <alignment vertical="center"/>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0" fillId="0" borderId="52" xfId="73" applyFont="1" applyBorder="1" applyAlignment="1">
      <alignment horizontal="center" vertical="center"/>
    </xf>
    <xf numFmtId="0" fontId="50" fillId="0" borderId="18" xfId="74" applyFont="1" applyBorder="1" applyAlignment="1">
      <alignment horizontal="center" vertical="center"/>
    </xf>
    <xf numFmtId="0" fontId="50" fillId="0" borderId="18" xfId="74" applyFont="1" applyBorder="1" applyAlignment="1">
      <alignment horizontal="left" vertical="center" wrapText="1"/>
    </xf>
    <xf numFmtId="4" fontId="50" fillId="0" borderId="18" xfId="39" applyNumberFormat="1" applyFont="1" applyBorder="1" applyAlignment="1">
      <alignment vertical="center" wrapText="1"/>
    </xf>
    <xf numFmtId="167" fontId="50" fillId="0" borderId="18" xfId="62" applyNumberFormat="1" applyFont="1" applyBorder="1" applyAlignment="1">
      <alignment horizontal="right" vertical="center" wrapText="1"/>
    </xf>
    <xf numFmtId="167" fontId="50" fillId="0" borderId="47" xfId="62" applyNumberFormat="1" applyFont="1" applyBorder="1" applyAlignment="1">
      <alignment horizontal="righ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7" fontId="50" fillId="0" borderId="24" xfId="62" applyNumberFormat="1" applyFont="1" applyBorder="1" applyAlignment="1">
      <alignment horizontal="right" vertical="center" wrapText="1"/>
    </xf>
    <xf numFmtId="176" fontId="52" fillId="0" borderId="40" xfId="39" applyNumberFormat="1" applyFont="1" applyBorder="1" applyAlignment="1">
      <alignment horizontal="right" vertical="center"/>
    </xf>
    <xf numFmtId="0" fontId="50" fillId="0" borderId="18" xfId="74" applyFont="1" applyBorder="1" applyAlignment="1">
      <alignment horizontal="left" vertical="center"/>
    </xf>
    <xf numFmtId="167" fontId="50" fillId="0" borderId="30"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8" xfId="135" applyFont="1" applyBorder="1" applyAlignment="1">
      <alignment horizontal="left"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73" applyFont="1" applyBorder="1" applyAlignment="1">
      <alignment horizontal="left" vertical="center" wrapText="1"/>
    </xf>
    <xf numFmtId="0" fontId="50" fillId="0" borderId="18" xfId="126" applyFont="1" applyBorder="1" applyAlignment="1">
      <alignment horizontal="center" vertical="center"/>
    </xf>
    <xf numFmtId="0" fontId="50" fillId="0" borderId="18" xfId="135" applyFont="1" applyBorder="1" applyAlignment="1">
      <alignment horizontal="left" vertical="center" wrapText="1"/>
    </xf>
    <xf numFmtId="167" fontId="50" fillId="0" borderId="18" xfId="62" quotePrefix="1" applyNumberFormat="1" applyFont="1" applyBorder="1" applyAlignment="1">
      <alignment horizontal="right" vertical="center" wrapText="1"/>
    </xf>
    <xf numFmtId="0" fontId="50" fillId="0" borderId="52" xfId="135" applyFont="1" applyBorder="1" applyAlignment="1">
      <alignment horizontal="center" vertical="center"/>
    </xf>
    <xf numFmtId="0" fontId="50" fillId="0" borderId="18" xfId="73" applyFont="1" applyBorder="1" applyAlignment="1">
      <alignment horizontal="center" vertical="center" wrapText="1"/>
    </xf>
    <xf numFmtId="0" fontId="50" fillId="0" borderId="51"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67" fontId="50" fillId="0" borderId="45" xfId="62" applyNumberFormat="1" applyFont="1" applyBorder="1" applyAlignment="1">
      <alignment horizontal="right" vertical="center" wrapText="1"/>
    </xf>
    <xf numFmtId="176" fontId="52" fillId="0" borderId="50" xfId="39" applyNumberFormat="1" applyFont="1" applyBorder="1" applyAlignment="1">
      <alignment horizontal="right" vertical="center"/>
    </xf>
    <xf numFmtId="0" fontId="50" fillId="0" borderId="33" xfId="73" applyFont="1" applyBorder="1" applyAlignment="1">
      <alignment horizontal="center" vertical="center"/>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187" fontId="52" fillId="24" borderId="44" xfId="73" applyNumberFormat="1" applyFont="1" applyFill="1" applyBorder="1" applyAlignment="1">
      <alignment vertical="center"/>
    </xf>
    <xf numFmtId="49" fontId="52" fillId="0" borderId="0" xfId="131" applyNumberFormat="1" applyFont="1" applyAlignment="1">
      <alignment horizontal="right" vertical="center"/>
    </xf>
    <xf numFmtId="186"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4" fillId="0" borderId="17" xfId="128" applyFont="1" applyBorder="1" applyAlignment="1">
      <alignment horizontal="right" vertical="center"/>
    </xf>
    <xf numFmtId="181" fontId="50" fillId="0" borderId="35" xfId="129" applyNumberFormat="1" applyFont="1" applyBorder="1" applyAlignment="1">
      <alignment vertical="center"/>
    </xf>
    <xf numFmtId="0" fontId="50" fillId="0" borderId="21" xfId="128" applyFont="1" applyBorder="1" applyAlignment="1">
      <alignment horizontal="left" vertical="center"/>
    </xf>
    <xf numFmtId="180"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1"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1"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1"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1"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1"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6" fontId="52" fillId="26" borderId="47" xfId="60" applyNumberFormat="1" applyFont="1" applyFill="1" applyBorder="1" applyAlignment="1">
      <alignment horizontal="center" vertical="center"/>
    </xf>
    <xf numFmtId="186"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Alignment="1">
      <alignment horizontal="center" vertical="center" wrapText="1"/>
    </xf>
    <xf numFmtId="0" fontId="52" fillId="25" borderId="55" xfId="130" applyFont="1" applyFill="1" applyBorder="1" applyAlignment="1">
      <alignment horizontal="center" vertical="center" wrapText="1"/>
    </xf>
    <xf numFmtId="0" fontId="8" fillId="0" borderId="86" xfId="0" applyFont="1" applyBorder="1" applyAlignment="1">
      <alignment horizontal="left" vertical="center"/>
    </xf>
    <xf numFmtId="0" fontId="7" fillId="0" borderId="86" xfId="0" applyFont="1" applyBorder="1" applyAlignment="1">
      <alignment horizontal="left" vertical="center"/>
    </xf>
    <xf numFmtId="0" fontId="56" fillId="0" borderId="85" xfId="0" applyFont="1" applyBorder="1" applyAlignment="1">
      <alignment horizontal="left" vertical="center"/>
    </xf>
    <xf numFmtId="0" fontId="57" fillId="0" borderId="85" xfId="0" applyFont="1" applyBorder="1" applyAlignment="1">
      <alignment horizontal="left" vertical="center"/>
    </xf>
    <xf numFmtId="0" fontId="50" fillId="0" borderId="63" xfId="0" applyFont="1" applyBorder="1" applyAlignment="1">
      <alignment vertical="center" wrapText="1"/>
    </xf>
    <xf numFmtId="0" fontId="50" fillId="0" borderId="55" xfId="0" applyFont="1" applyBorder="1" applyAlignment="1">
      <alignment vertical="center" wrapText="1"/>
    </xf>
    <xf numFmtId="0" fontId="50" fillId="0" borderId="65" xfId="0" applyFont="1" applyBorder="1" applyAlignment="1">
      <alignment vertical="center" wrapText="1"/>
    </xf>
    <xf numFmtId="0" fontId="50" fillId="0" borderId="11" xfId="0" applyFont="1" applyBorder="1" applyAlignment="1">
      <alignment vertical="center" wrapText="1"/>
    </xf>
    <xf numFmtId="0" fontId="50" fillId="0" borderId="0" xfId="0" applyFont="1" applyAlignment="1">
      <alignment vertical="center" wrapText="1"/>
    </xf>
    <xf numFmtId="0" fontId="50" fillId="0" borderId="45" xfId="0" applyFont="1" applyBorder="1" applyAlignment="1">
      <alignment vertical="center" wrapText="1"/>
    </xf>
    <xf numFmtId="184" fontId="33" fillId="0" borderId="87" xfId="90" applyNumberFormat="1" applyFont="1" applyBorder="1"/>
    <xf numFmtId="0" fontId="50" fillId="25" borderId="59" xfId="130" applyFont="1" applyFill="1" applyBorder="1" applyAlignment="1">
      <alignment horizontal="center" vertical="center" wrapText="1"/>
    </xf>
    <xf numFmtId="0" fontId="50" fillId="0" borderId="14" xfId="0" applyFont="1" applyBorder="1" applyAlignment="1">
      <alignment vertical="center" wrapText="1"/>
    </xf>
    <xf numFmtId="0" fontId="50" fillId="0" borderId="24" xfId="0" applyFont="1" applyBorder="1" applyAlignment="1">
      <alignment vertical="center" wrapText="1"/>
    </xf>
    <xf numFmtId="0" fontId="33" fillId="25" borderId="88" xfId="89" applyFont="1" applyFill="1" applyBorder="1"/>
    <xf numFmtId="0" fontId="33" fillId="0" borderId="88" xfId="89" applyFont="1" applyBorder="1"/>
    <xf numFmtId="0" fontId="52" fillId="0" borderId="0" xfId="0" applyFont="1" applyAlignment="1">
      <alignment horizontal="center"/>
    </xf>
    <xf numFmtId="0" fontId="52" fillId="24" borderId="46" xfId="0" applyFont="1" applyFill="1" applyBorder="1" applyAlignment="1">
      <alignment horizontal="center"/>
    </xf>
    <xf numFmtId="0" fontId="52" fillId="0" borderId="59" xfId="0" applyFont="1" applyBorder="1" applyAlignment="1">
      <alignment horizontal="center"/>
    </xf>
    <xf numFmtId="0" fontId="52" fillId="24" borderId="16" xfId="0" applyFont="1" applyFill="1" applyBorder="1" applyAlignment="1">
      <alignment horizontal="center"/>
    </xf>
    <xf numFmtId="0" fontId="52" fillId="24" borderId="17" xfId="0" applyFont="1" applyFill="1" applyBorder="1" applyAlignment="1">
      <alignment horizontal="center" wrapText="1"/>
    </xf>
    <xf numFmtId="0" fontId="50" fillId="0" borderId="22" xfId="0" applyFont="1" applyBorder="1" applyAlignment="1">
      <alignment horizontal="center"/>
    </xf>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5" fontId="33" fillId="0" borderId="83" xfId="34" applyNumberFormat="1" applyFont="1" applyBorder="1"/>
    <xf numFmtId="0" fontId="33" fillId="0" borderId="84" xfId="89" applyFont="1" applyBorder="1"/>
    <xf numFmtId="0" fontId="31" fillId="0" borderId="39" xfId="0" applyFont="1" applyBorder="1"/>
    <xf numFmtId="0" fontId="7" fillId="0" borderId="85" xfId="0" applyFont="1" applyBorder="1" applyAlignment="1">
      <alignment horizontal="left" vertical="center"/>
    </xf>
    <xf numFmtId="0" fontId="61" fillId="0" borderId="0" xfId="89" applyFont="1"/>
    <xf numFmtId="0" fontId="61" fillId="0" borderId="36" xfId="89" applyFont="1" applyBorder="1"/>
    <xf numFmtId="0" fontId="61" fillId="0" borderId="37" xfId="89" applyFont="1" applyBorder="1"/>
    <xf numFmtId="0" fontId="62" fillId="0" borderId="0" xfId="89" applyFont="1"/>
    <xf numFmtId="0" fontId="61" fillId="25" borderId="0" xfId="89" applyFont="1" applyFill="1"/>
    <xf numFmtId="0" fontId="61" fillId="25" borderId="88" xfId="89" applyFont="1" applyFill="1" applyBorder="1"/>
    <xf numFmtId="0" fontId="61" fillId="25" borderId="37" xfId="89" applyFont="1" applyFill="1" applyBorder="1"/>
    <xf numFmtId="0" fontId="62" fillId="25" borderId="0" xfId="89" applyFont="1" applyFill="1"/>
    <xf numFmtId="0" fontId="61" fillId="0" borderId="88" xfId="89" applyFont="1" applyBorder="1"/>
    <xf numFmtId="0" fontId="60" fillId="0" borderId="20" xfId="126" applyFont="1" applyBorder="1" applyAlignment="1">
      <alignment horizontal="center" vertical="center" wrapText="1"/>
    </xf>
    <xf numFmtId="0" fontId="60" fillId="24" borderId="41" xfId="73" applyFont="1" applyFill="1" applyBorder="1" applyAlignment="1">
      <alignment vertical="center"/>
    </xf>
    <xf numFmtId="0" fontId="60" fillId="24" borderId="43" xfId="73" applyFont="1" applyFill="1" applyBorder="1" applyAlignment="1">
      <alignment vertical="center"/>
    </xf>
    <xf numFmtId="0" fontId="60" fillId="24" borderId="44" xfId="73" applyFont="1" applyFill="1" applyBorder="1" applyAlignment="1">
      <alignment vertical="center"/>
    </xf>
    <xf numFmtId="0" fontId="62" fillId="0" borderId="52" xfId="73" applyFont="1" applyBorder="1" applyAlignment="1">
      <alignment horizontal="center" vertical="center"/>
    </xf>
    <xf numFmtId="0" fontId="62" fillId="0" borderId="18" xfId="74" applyFont="1" applyBorder="1" applyAlignment="1">
      <alignment horizontal="center" vertical="center"/>
    </xf>
    <xf numFmtId="0" fontId="62" fillId="0" borderId="18" xfId="74" applyFont="1" applyBorder="1" applyAlignment="1">
      <alignment horizontal="left" vertical="center" wrapText="1"/>
    </xf>
    <xf numFmtId="4" fontId="62" fillId="0" borderId="18" xfId="39" applyNumberFormat="1" applyFont="1" applyBorder="1" applyAlignment="1">
      <alignment vertical="center" wrapText="1"/>
    </xf>
    <xf numFmtId="167" fontId="62" fillId="0" borderId="47" xfId="62" applyNumberFormat="1" applyFont="1" applyBorder="1" applyAlignment="1">
      <alignment horizontal="right" vertical="center" wrapText="1"/>
    </xf>
    <xf numFmtId="0" fontId="62" fillId="0" borderId="13" xfId="73" applyFont="1" applyBorder="1" applyAlignment="1">
      <alignment horizontal="left" vertical="center"/>
    </xf>
    <xf numFmtId="0" fontId="62" fillId="0" borderId="14" xfId="74" applyFont="1" applyBorder="1" applyAlignment="1">
      <alignment horizontal="center" vertical="center"/>
    </xf>
    <xf numFmtId="0" fontId="62" fillId="0" borderId="14" xfId="74" applyFont="1" applyBorder="1" applyAlignment="1">
      <alignment horizontal="left" vertical="center" wrapText="1"/>
    </xf>
    <xf numFmtId="176" fontId="60" fillId="0" borderId="40" xfId="39" applyNumberFormat="1" applyFont="1" applyBorder="1" applyAlignment="1">
      <alignment horizontal="right" vertical="center"/>
    </xf>
    <xf numFmtId="0" fontId="62" fillId="0" borderId="18" xfId="74" applyFont="1" applyBorder="1" applyAlignment="1">
      <alignment horizontal="left" vertical="center"/>
    </xf>
    <xf numFmtId="0" fontId="62" fillId="0" borderId="18" xfId="135" applyFont="1" applyBorder="1" applyAlignment="1">
      <alignment horizontal="center" vertical="center"/>
    </xf>
    <xf numFmtId="0" fontId="62" fillId="0" borderId="18" xfId="135" applyFont="1" applyBorder="1" applyAlignment="1">
      <alignment horizontal="left" vertical="center"/>
    </xf>
    <xf numFmtId="0" fontId="62" fillId="0" borderId="36" xfId="89" applyFont="1" applyBorder="1"/>
    <xf numFmtId="0" fontId="62" fillId="0" borderId="37" xfId="89" applyFont="1" applyBorder="1"/>
    <xf numFmtId="0" fontId="62" fillId="0" borderId="14" xfId="89" applyFont="1" applyBorder="1"/>
    <xf numFmtId="0" fontId="62" fillId="0" borderId="14" xfId="89" applyFont="1" applyBorder="1" applyAlignment="1">
      <alignment horizontal="center"/>
    </xf>
    <xf numFmtId="0" fontId="62" fillId="0" borderId="18" xfId="73" applyFont="1" applyBorder="1" applyAlignment="1">
      <alignment horizontal="center" vertical="center"/>
    </xf>
    <xf numFmtId="0" fontId="62" fillId="0" borderId="18" xfId="73" applyFont="1" applyBorder="1" applyAlignment="1">
      <alignment horizontal="left" vertical="center" wrapText="1"/>
    </xf>
    <xf numFmtId="0" fontId="62" fillId="0" borderId="18" xfId="126" applyFont="1" applyBorder="1" applyAlignment="1">
      <alignment horizontal="center" vertical="center"/>
    </xf>
    <xf numFmtId="0" fontId="62" fillId="0" borderId="51" xfId="73" applyFont="1" applyBorder="1" applyAlignment="1">
      <alignment horizontal="left" vertical="center"/>
    </xf>
    <xf numFmtId="0" fontId="62" fillId="0" borderId="0" xfId="73" applyFont="1" applyAlignment="1">
      <alignment horizontal="center" vertical="center"/>
    </xf>
    <xf numFmtId="0" fontId="62" fillId="0" borderId="0" xfId="73" applyFont="1" applyAlignment="1">
      <alignment horizontal="left" vertical="center" wrapText="1"/>
    </xf>
    <xf numFmtId="176" fontId="60" fillId="0" borderId="50" xfId="39" applyNumberFormat="1" applyFont="1" applyBorder="1" applyAlignment="1">
      <alignment horizontal="right" vertical="center"/>
    </xf>
    <xf numFmtId="0" fontId="62" fillId="0" borderId="33" xfId="73" applyFont="1" applyBorder="1" applyAlignment="1">
      <alignment horizontal="center" vertical="center"/>
    </xf>
    <xf numFmtId="2" fontId="62" fillId="0" borderId="14" xfId="73" applyNumberFormat="1" applyFont="1" applyBorder="1" applyAlignment="1">
      <alignment horizontal="center" vertical="center"/>
    </xf>
    <xf numFmtId="0" fontId="62" fillId="0" borderId="14" xfId="73" applyFont="1" applyBorder="1" applyAlignment="1">
      <alignment horizontal="left" vertical="center"/>
    </xf>
    <xf numFmtId="0" fontId="62" fillId="0" borderId="14" xfId="73" applyFont="1" applyBorder="1" applyAlignment="1">
      <alignment horizontal="center" vertical="center"/>
    </xf>
    <xf numFmtId="0" fontId="62" fillId="0" borderId="14" xfId="73" applyFont="1" applyBorder="1" applyAlignment="1">
      <alignment horizontal="left" vertical="center" wrapText="1"/>
    </xf>
    <xf numFmtId="0" fontId="61" fillId="0" borderId="0" xfId="90" applyFont="1"/>
    <xf numFmtId="0" fontId="61" fillId="0" borderId="36" xfId="90" applyFont="1" applyBorder="1"/>
    <xf numFmtId="187" fontId="60" fillId="24" borderId="44" xfId="73" applyNumberFormat="1" applyFont="1" applyFill="1" applyBorder="1" applyAlignment="1">
      <alignment vertical="center"/>
    </xf>
    <xf numFmtId="0" fontId="61" fillId="0" borderId="37" xfId="90" applyFont="1" applyBorder="1"/>
    <xf numFmtId="0" fontId="64" fillId="0" borderId="0" xfId="90" applyFont="1"/>
    <xf numFmtId="49" fontId="60" fillId="0" borderId="0" xfId="131" applyNumberFormat="1" applyFont="1" applyAlignment="1">
      <alignment horizontal="right" vertical="center"/>
    </xf>
    <xf numFmtId="186" fontId="60" fillId="0" borderId="0" xfId="131" applyNumberFormat="1" applyFont="1" applyAlignment="1">
      <alignment vertical="center"/>
    </xf>
    <xf numFmtId="0" fontId="62" fillId="0" borderId="0" xfId="128" applyFont="1"/>
    <xf numFmtId="0" fontId="62" fillId="0" borderId="0" xfId="128" applyFont="1" applyAlignment="1">
      <alignment horizontal="center"/>
    </xf>
    <xf numFmtId="181" fontId="62" fillId="0" borderId="30" xfId="129" applyNumberFormat="1" applyFont="1" applyBorder="1" applyAlignment="1">
      <alignment vertical="center"/>
    </xf>
    <xf numFmtId="0" fontId="62" fillId="0" borderId="0" xfId="126" applyFont="1" applyAlignment="1">
      <alignment horizontal="center" vertical="center"/>
    </xf>
    <xf numFmtId="9" fontId="62" fillId="0" borderId="22" xfId="129" applyNumberFormat="1" applyFont="1" applyBorder="1" applyAlignment="1">
      <alignment horizontal="center" vertical="center"/>
    </xf>
    <xf numFmtId="181" fontId="62" fillId="0" borderId="22" xfId="129" applyNumberFormat="1" applyFont="1" applyBorder="1" applyAlignment="1">
      <alignment vertical="center"/>
    </xf>
    <xf numFmtId="0" fontId="60" fillId="0" borderId="21" xfId="128" applyFont="1" applyBorder="1" applyAlignment="1">
      <alignment horizontal="left" vertical="center"/>
    </xf>
    <xf numFmtId="181" fontId="60" fillId="0" borderId="30" xfId="129" applyNumberFormat="1" applyFont="1" applyBorder="1" applyAlignment="1">
      <alignment vertical="center"/>
    </xf>
    <xf numFmtId="0" fontId="60" fillId="0" borderId="27" xfId="128" applyFont="1" applyBorder="1" applyAlignment="1">
      <alignment horizontal="left" vertical="center"/>
    </xf>
    <xf numFmtId="9" fontId="62" fillId="0" borderId="31" xfId="129" applyNumberFormat="1" applyFont="1" applyBorder="1" applyAlignment="1">
      <alignment horizontal="center" vertical="center"/>
    </xf>
    <xf numFmtId="181" fontId="60" fillId="0" borderId="31" xfId="129" applyNumberFormat="1" applyFont="1" applyBorder="1" applyAlignment="1">
      <alignment vertical="center"/>
    </xf>
    <xf numFmtId="2" fontId="62" fillId="0" borderId="0" xfId="128" applyNumberFormat="1" applyFont="1"/>
    <xf numFmtId="39" fontId="60" fillId="0" borderId="0" xfId="129" applyNumberFormat="1" applyFont="1" applyAlignment="1">
      <alignment vertical="center"/>
    </xf>
    <xf numFmtId="0" fontId="60" fillId="0" borderId="34" xfId="79" applyFont="1" applyBorder="1" applyAlignment="1">
      <alignment vertical="center"/>
    </xf>
    <xf numFmtId="182" fontId="61" fillId="0" borderId="37" xfId="90" applyNumberFormat="1" applyFont="1" applyBorder="1"/>
    <xf numFmtId="186" fontId="60" fillId="26" borderId="47" xfId="60" applyNumberFormat="1" applyFont="1" applyFill="1" applyBorder="1" applyAlignment="1">
      <alignment horizontal="center" vertical="center"/>
    </xf>
    <xf numFmtId="184" fontId="61" fillId="0" borderId="37" xfId="90" applyNumberFormat="1" applyFont="1" applyBorder="1"/>
    <xf numFmtId="9" fontId="62" fillId="27" borderId="30" xfId="95" applyFont="1" applyFill="1" applyBorder="1" applyAlignment="1">
      <alignment horizontal="center" vertical="center"/>
    </xf>
    <xf numFmtId="0" fontId="59" fillId="0" borderId="0" xfId="90" applyFont="1"/>
    <xf numFmtId="0" fontId="62" fillId="0" borderId="11" xfId="0" applyFont="1" applyBorder="1" applyAlignment="1">
      <alignment vertical="center" wrapText="1"/>
    </xf>
    <xf numFmtId="0" fontId="62" fillId="0" borderId="0" xfId="0" applyFont="1" applyAlignment="1">
      <alignment vertical="center" wrapText="1"/>
    </xf>
    <xf numFmtId="0" fontId="62" fillId="0" borderId="45" xfId="0" applyFont="1" applyBorder="1" applyAlignment="1">
      <alignment vertical="center" wrapText="1"/>
    </xf>
    <xf numFmtId="0" fontId="62" fillId="0" borderId="13" xfId="0" applyFont="1" applyBorder="1" applyAlignment="1">
      <alignment vertical="center" wrapText="1"/>
    </xf>
    <xf numFmtId="0" fontId="62" fillId="0" borderId="14" xfId="0" applyFont="1" applyBorder="1" applyAlignment="1">
      <alignment vertical="center" wrapText="1"/>
    </xf>
    <xf numFmtId="0" fontId="62" fillId="0" borderId="24" xfId="0" applyFont="1" applyBorder="1" applyAlignment="1">
      <alignment vertical="center" wrapText="1"/>
    </xf>
    <xf numFmtId="0" fontId="61" fillId="0" borderId="82" xfId="90" applyFont="1" applyBorder="1"/>
    <xf numFmtId="0" fontId="61" fillId="0" borderId="83" xfId="89" applyFont="1" applyBorder="1"/>
    <xf numFmtId="0" fontId="61" fillId="0" borderId="84" xfId="89" applyFont="1" applyBorder="1"/>
    <xf numFmtId="0" fontId="61" fillId="0" borderId="0" xfId="89" applyFont="1" applyAlignment="1">
      <alignment horizontal="center"/>
    </xf>
    <xf numFmtId="0" fontId="62" fillId="0" borderId="0" xfId="89" applyFont="1" applyAlignment="1">
      <alignment horizontal="center"/>
    </xf>
    <xf numFmtId="0" fontId="60" fillId="0" borderId="14" xfId="130" applyFont="1" applyBorder="1" applyAlignment="1">
      <alignment horizontal="center"/>
    </xf>
    <xf numFmtId="0" fontId="60" fillId="0" borderId="0" xfId="130" applyFont="1" applyAlignment="1">
      <alignment horizontal="center" vertical="top"/>
    </xf>
    <xf numFmtId="0" fontId="62" fillId="0" borderId="11" xfId="89" applyFont="1" applyBorder="1" applyAlignment="1">
      <alignment horizontal="centerContinuous" vertical="center" wrapText="1"/>
    </xf>
    <xf numFmtId="0" fontId="62" fillId="0" borderId="0" xfId="89" applyFont="1" applyAlignment="1">
      <alignment horizontal="centerContinuous" vertical="center" wrapText="1"/>
    </xf>
    <xf numFmtId="0" fontId="62" fillId="0" borderId="12" xfId="89" applyFont="1" applyBorder="1" applyAlignment="1">
      <alignment horizontal="centerContinuous" vertical="center" wrapText="1"/>
    </xf>
    <xf numFmtId="44" fontId="60" fillId="0" borderId="0" xfId="255" applyFont="1" applyAlignment="1">
      <alignment horizontal="center" vertical="top"/>
    </xf>
    <xf numFmtId="44" fontId="60" fillId="0" borderId="14" xfId="255" applyFont="1" applyBorder="1" applyAlignment="1">
      <alignment horizontal="center"/>
    </xf>
    <xf numFmtId="44" fontId="62" fillId="0" borderId="0" xfId="255" applyFont="1" applyFill="1" applyBorder="1" applyAlignment="1">
      <alignment horizontal="centerContinuous" vertical="center" wrapText="1"/>
    </xf>
    <xf numFmtId="44" fontId="60" fillId="24" borderId="43" xfId="255" applyFont="1" applyFill="1" applyBorder="1" applyAlignment="1">
      <alignment vertical="center"/>
    </xf>
    <xf numFmtId="44" fontId="62" fillId="0" borderId="18" xfId="255" applyFont="1" applyBorder="1" applyAlignment="1">
      <alignment horizontal="right" vertical="center" wrapText="1"/>
    </xf>
    <xf numFmtId="44" fontId="62" fillId="0" borderId="24" xfId="255" applyFont="1" applyBorder="1" applyAlignment="1">
      <alignment horizontal="right" vertical="center" wrapText="1"/>
    </xf>
    <xf numFmtId="44" fontId="62" fillId="0" borderId="14" xfId="255" applyFont="1" applyBorder="1"/>
    <xf numFmtId="44" fontId="62" fillId="0" borderId="0" xfId="255" applyFont="1"/>
    <xf numFmtId="44" fontId="62" fillId="0" borderId="45" xfId="255" applyFont="1" applyBorder="1" applyAlignment="1">
      <alignment horizontal="right" vertical="center" wrapText="1"/>
    </xf>
    <xf numFmtId="44" fontId="60" fillId="0" borderId="0" xfId="255" applyFont="1" applyAlignment="1">
      <alignment horizontal="right" vertical="center"/>
    </xf>
    <xf numFmtId="44" fontId="62" fillId="0" borderId="23" xfId="255" applyFont="1" applyBorder="1" applyAlignment="1">
      <alignment vertical="center"/>
    </xf>
    <xf numFmtId="44" fontId="62" fillId="0" borderId="28" xfId="255" applyFont="1" applyBorder="1" applyAlignment="1">
      <alignment vertical="center"/>
    </xf>
    <xf numFmtId="44" fontId="60" fillId="26" borderId="18" xfId="255" applyFont="1" applyFill="1" applyBorder="1" applyAlignment="1">
      <alignment horizontal="center" vertical="center"/>
    </xf>
    <xf numFmtId="44" fontId="61" fillId="0" borderId="83" xfId="255" applyFont="1" applyBorder="1"/>
    <xf numFmtId="44" fontId="61" fillId="0" borderId="0" xfId="255" applyFont="1"/>
    <xf numFmtId="202" fontId="64" fillId="0" borderId="0" xfId="256" applyNumberFormat="1" applyFont="1"/>
    <xf numFmtId="0" fontId="62" fillId="25" borderId="0" xfId="130" applyFont="1" applyFill="1" applyAlignment="1">
      <alignment horizontal="center" vertical="center" wrapText="1"/>
    </xf>
    <xf numFmtId="0" fontId="62" fillId="0" borderId="0" xfId="0" applyFont="1" applyAlignment="1">
      <alignment horizontal="centerContinuous" vertical="center" wrapText="1"/>
    </xf>
    <xf numFmtId="0" fontId="61" fillId="0" borderId="83" xfId="89" applyFont="1" applyBorder="1" applyAlignment="1">
      <alignment horizontal="centerContinuous"/>
    </xf>
    <xf numFmtId="185" fontId="61" fillId="0" borderId="83" xfId="34" applyNumberFormat="1" applyFont="1" applyBorder="1" applyAlignment="1">
      <alignment horizontal="centerContinuous"/>
    </xf>
    <xf numFmtId="0" fontId="62" fillId="0" borderId="16" xfId="0" applyFont="1" applyBorder="1" applyAlignment="1">
      <alignment vertical="center" wrapText="1"/>
    </xf>
    <xf numFmtId="0" fontId="62" fillId="0" borderId="0" xfId="0" applyFont="1" applyAlignment="1">
      <alignment horizontal="left" vertical="center" wrapText="1"/>
    </xf>
    <xf numFmtId="0" fontId="62" fillId="0" borderId="0" xfId="0" applyFont="1" applyAlignment="1">
      <alignment horizontal="left" vertical="center" wrapText="1"/>
    </xf>
    <xf numFmtId="0" fontId="62" fillId="25" borderId="20" xfId="130" applyFont="1" applyFill="1" applyBorder="1" applyAlignment="1">
      <alignment horizontal="center" vertical="center" wrapText="1"/>
    </xf>
    <xf numFmtId="0" fontId="62" fillId="25" borderId="42" xfId="130" applyFont="1" applyFill="1" applyBorder="1" applyAlignment="1">
      <alignment horizontal="center" vertical="center" wrapText="1"/>
    </xf>
    <xf numFmtId="0" fontId="62" fillId="26" borderId="33" xfId="130" applyFont="1" applyFill="1" applyBorder="1" applyAlignment="1">
      <alignment vertical="center" wrapText="1"/>
    </xf>
    <xf numFmtId="0" fontId="62" fillId="26" borderId="18" xfId="130" applyFont="1" applyFill="1" applyBorder="1" applyAlignment="1">
      <alignment vertical="center" wrapText="1"/>
    </xf>
    <xf numFmtId="0" fontId="60" fillId="26" borderId="18" xfId="130" applyFont="1" applyFill="1" applyBorder="1" applyAlignment="1">
      <alignment horizontal="center" vertical="center" wrapText="1"/>
    </xf>
    <xf numFmtId="0" fontId="60" fillId="26" borderId="18" xfId="130" applyFont="1" applyFill="1" applyBorder="1" applyAlignment="1">
      <alignment horizontal="center" vertical="center"/>
    </xf>
    <xf numFmtId="3" fontId="60" fillId="26" borderId="18" xfId="130" applyNumberFormat="1" applyFont="1" applyFill="1" applyBorder="1" applyAlignment="1">
      <alignment horizontal="center" vertical="center" wrapText="1"/>
    </xf>
    <xf numFmtId="3" fontId="60" fillId="26" borderId="18" xfId="130" applyNumberFormat="1" applyFont="1" applyFill="1" applyBorder="1" applyAlignment="1">
      <alignment horizontal="center" vertical="center"/>
    </xf>
    <xf numFmtId="0" fontId="7" fillId="0" borderId="85" xfId="89" applyFont="1" applyBorder="1" applyAlignment="1">
      <alignment horizontal="center" wrapText="1"/>
    </xf>
    <xf numFmtId="0" fontId="55" fillId="0" borderId="85" xfId="89" applyFont="1" applyBorder="1" applyAlignment="1">
      <alignment horizontal="center" wrapText="1"/>
    </xf>
    <xf numFmtId="0" fontId="60" fillId="24" borderId="13" xfId="73" applyFont="1" applyFill="1" applyBorder="1" applyAlignment="1">
      <alignment horizontal="left" vertical="center"/>
    </xf>
    <xf numFmtId="0" fontId="60" fillId="24" borderId="14" xfId="73" applyFont="1" applyFill="1" applyBorder="1" applyAlignment="1">
      <alignment horizontal="left" vertical="center"/>
    </xf>
    <xf numFmtId="0" fontId="60" fillId="24" borderId="15" xfId="73" applyFont="1" applyFill="1" applyBorder="1" applyAlignment="1">
      <alignment horizontal="left" vertical="center"/>
    </xf>
    <xf numFmtId="0" fontId="60" fillId="24" borderId="41" xfId="73" applyFont="1" applyFill="1" applyBorder="1" applyAlignment="1">
      <alignment horizontal="right" vertical="center"/>
    </xf>
    <xf numFmtId="0" fontId="60" fillId="24" borderId="43" xfId="73" applyFont="1" applyFill="1" applyBorder="1" applyAlignment="1">
      <alignment horizontal="right" vertical="center"/>
    </xf>
    <xf numFmtId="0" fontId="60" fillId="24" borderId="53" xfId="73" applyFont="1" applyFill="1" applyBorder="1" applyAlignment="1">
      <alignment horizontal="right" vertical="center"/>
    </xf>
    <xf numFmtId="3" fontId="60" fillId="26" borderId="25" xfId="130" applyNumberFormat="1" applyFont="1" applyFill="1" applyBorder="1" applyAlignment="1">
      <alignment horizontal="center" vertical="center" wrapText="1"/>
    </xf>
    <xf numFmtId="0" fontId="62" fillId="0" borderId="16" xfId="79" applyFont="1" applyBorder="1" applyAlignment="1">
      <alignment horizontal="center" vertical="center"/>
    </xf>
    <xf numFmtId="0" fontId="62" fillId="0" borderId="26" xfId="79" applyFont="1" applyBorder="1" applyAlignment="1">
      <alignment horizontal="center" vertical="center"/>
    </xf>
    <xf numFmtId="0" fontId="60" fillId="25" borderId="29" xfId="73" applyFont="1" applyFill="1" applyBorder="1" applyAlignment="1">
      <alignment horizontal="center" vertical="center" wrapText="1"/>
    </xf>
    <xf numFmtId="0" fontId="60" fillId="25" borderId="20" xfId="73" applyFont="1" applyFill="1" applyBorder="1" applyAlignment="1">
      <alignment horizontal="center" vertical="center" wrapText="1"/>
    </xf>
    <xf numFmtId="44" fontId="60" fillId="25" borderId="29" xfId="255" applyFont="1" applyFill="1" applyBorder="1" applyAlignment="1">
      <alignment horizontal="center" vertical="center" wrapText="1"/>
    </xf>
    <xf numFmtId="44" fontId="60" fillId="25" borderId="20" xfId="255" applyFont="1" applyFill="1" applyBorder="1" applyAlignment="1">
      <alignment horizontal="center" vertical="center" wrapText="1"/>
    </xf>
    <xf numFmtId="4" fontId="60" fillId="25" borderId="35" xfId="73" applyNumberFormat="1" applyFont="1" applyFill="1" applyBorder="1" applyAlignment="1">
      <alignment horizontal="center" vertical="center" wrapText="1"/>
    </xf>
    <xf numFmtId="4" fontId="60" fillId="25" borderId="42" xfId="73" applyNumberFormat="1" applyFont="1" applyFill="1" applyBorder="1" applyAlignment="1">
      <alignment horizontal="center" vertical="center" wrapText="1"/>
    </xf>
    <xf numFmtId="0" fontId="60" fillId="25" borderId="32" xfId="73" applyFont="1" applyFill="1" applyBorder="1" applyAlignment="1">
      <alignment horizontal="center" vertical="center" wrapText="1"/>
    </xf>
    <xf numFmtId="0" fontId="60" fillId="25" borderId="48" xfId="73" applyFont="1" applyFill="1" applyBorder="1" applyAlignment="1">
      <alignment horizontal="center" vertical="center" wrapText="1"/>
    </xf>
    <xf numFmtId="0" fontId="60" fillId="0" borderId="29" xfId="126" applyFont="1" applyBorder="1" applyAlignment="1">
      <alignment horizontal="center" vertical="center" wrapText="1"/>
    </xf>
    <xf numFmtId="0" fontId="62" fillId="27" borderId="52" xfId="89" applyFont="1" applyFill="1" applyBorder="1" applyAlignment="1">
      <alignment horizontal="left" vertical="center" wrapText="1"/>
    </xf>
    <xf numFmtId="0" fontId="62" fillId="27" borderId="25" xfId="89" applyFont="1" applyFill="1" applyBorder="1" applyAlignment="1">
      <alignment horizontal="left" vertical="center" wrapText="1"/>
    </xf>
    <xf numFmtId="0" fontId="62" fillId="27" borderId="47" xfId="89" applyFont="1" applyFill="1" applyBorder="1" applyAlignment="1">
      <alignment horizontal="left" vertical="center" wrapText="1"/>
    </xf>
    <xf numFmtId="0" fontId="62" fillId="27" borderId="33" xfId="89" applyFont="1" applyFill="1" applyBorder="1" applyAlignment="1">
      <alignment horizontal="left" vertical="center" wrapText="1"/>
    </xf>
    <xf numFmtId="0" fontId="62" fillId="27" borderId="18" xfId="89" applyFont="1" applyFill="1" applyBorder="1" applyAlignment="1">
      <alignment horizontal="left" vertical="center" wrapText="1"/>
    </xf>
    <xf numFmtId="0" fontId="62" fillId="27" borderId="30" xfId="89" applyFont="1" applyFill="1" applyBorder="1" applyAlignment="1">
      <alignment horizontal="left" vertical="center" wrapText="1"/>
    </xf>
    <xf numFmtId="0" fontId="62" fillId="26" borderId="21" xfId="89" applyFont="1" applyFill="1" applyBorder="1" applyAlignment="1">
      <alignment horizontal="center" vertical="center" wrapText="1"/>
    </xf>
    <xf numFmtId="0" fontId="62" fillId="26" borderId="22" xfId="89" applyFont="1" applyFill="1" applyBorder="1" applyAlignment="1">
      <alignment horizontal="center" vertical="center" wrapText="1"/>
    </xf>
    <xf numFmtId="0" fontId="62" fillId="26" borderId="57" xfId="89" applyFont="1" applyFill="1" applyBorder="1" applyAlignment="1">
      <alignment horizontal="center" vertic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0" xfId="130" applyFont="1" applyAlignment="1">
      <alignment horizontal="center" vertical="center"/>
    </xf>
    <xf numFmtId="0" fontId="52" fillId="0" borderId="14" xfId="130" applyFont="1" applyBorder="1" applyAlignment="1">
      <alignment horizontal="center"/>
    </xf>
    <xf numFmtId="0" fontId="65" fillId="27" borderId="32" xfId="89" applyFont="1" applyFill="1" applyBorder="1" applyAlignment="1">
      <alignment horizontal="left" vertical="top" wrapText="1"/>
    </xf>
    <xf numFmtId="0" fontId="58" fillId="27" borderId="29" xfId="89" applyFont="1" applyFill="1" applyBorder="1" applyAlignment="1">
      <alignment horizontal="left" vertical="top" wrapText="1"/>
    </xf>
    <xf numFmtId="0" fontId="58" fillId="27" borderId="35" xfId="89" applyFont="1" applyFill="1" applyBorder="1" applyAlignment="1">
      <alignment horizontal="left" vertical="top" wrapText="1"/>
    </xf>
    <xf numFmtId="0" fontId="58" fillId="27" borderId="48" xfId="89" applyFont="1" applyFill="1" applyBorder="1" applyAlignment="1">
      <alignment horizontal="left" vertical="top" wrapText="1"/>
    </xf>
    <xf numFmtId="0" fontId="58" fillId="27" borderId="20" xfId="89" applyFont="1" applyFill="1" applyBorder="1" applyAlignment="1">
      <alignment horizontal="left" vertical="top" wrapText="1"/>
    </xf>
    <xf numFmtId="0" fontId="58" fillId="27" borderId="42" xfId="89" applyFont="1" applyFill="1" applyBorder="1" applyAlignment="1">
      <alignment horizontal="left" vertical="top" wrapText="1"/>
    </xf>
    <xf numFmtId="0" fontId="50" fillId="26" borderId="73" xfId="89" applyFont="1" applyFill="1" applyBorder="1" applyAlignment="1">
      <alignment horizontal="center" wrapText="1"/>
    </xf>
    <xf numFmtId="0" fontId="50" fillId="26" borderId="56" xfId="89" applyFont="1" applyFill="1" applyBorder="1" applyAlignment="1">
      <alignment horizontal="center" wrapText="1"/>
    </xf>
    <xf numFmtId="0" fontId="50" fillId="26" borderId="72" xfId="89" applyFont="1" applyFill="1" applyBorder="1" applyAlignment="1">
      <alignment horizontal="center" wrapText="1"/>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29" xfId="126" applyFont="1" applyBorder="1" applyAlignment="1">
      <alignment horizontal="center" vertical="center" wrapText="1"/>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3" fontId="52" fillId="26" borderId="25"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0" fontId="50" fillId="25" borderId="77" xfId="130" applyFont="1" applyFill="1" applyBorder="1" applyAlignment="1">
      <alignment horizontal="center" vertical="center" wrapText="1"/>
    </xf>
    <xf numFmtId="0" fontId="50" fillId="25" borderId="76" xfId="130" applyFont="1" applyFill="1" applyBorder="1" applyAlignment="1">
      <alignment horizontal="center"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0" fontId="7" fillId="0" borderId="85" xfId="0" applyFont="1" applyBorder="1" applyAlignment="1">
      <alignment horizontal="center" wrapText="1"/>
    </xf>
    <xf numFmtId="0" fontId="44" fillId="0" borderId="85" xfId="0" applyFont="1" applyBorder="1" applyAlignment="1">
      <alignment horizontal="center" wrapText="1"/>
    </xf>
    <xf numFmtId="0" fontId="50" fillId="27" borderId="18" xfId="0" applyFont="1" applyFill="1" applyBorder="1" applyAlignment="1">
      <alignment horizontal="center" vertical="center" wrapText="1"/>
    </xf>
    <xf numFmtId="0" fontId="50" fillId="0" borderId="77" xfId="253" applyFont="1" applyBorder="1" applyAlignment="1">
      <alignment horizontal="center" vertical="center"/>
    </xf>
    <xf numFmtId="0" fontId="50" fillId="0" borderId="49" xfId="253" applyFont="1" applyBorder="1" applyAlignment="1">
      <alignment horizontal="center" vertic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6" xfId="0" applyFont="1" applyFill="1" applyBorder="1" applyAlignment="1">
      <alignment horizontal="center"/>
    </xf>
    <xf numFmtId="0" fontId="52" fillId="24" borderId="17" xfId="0" applyFont="1" applyFill="1" applyBorder="1" applyAlignment="1">
      <alignment horizont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1" xfId="0" applyFont="1" applyBorder="1"/>
    <xf numFmtId="0" fontId="50" fillId="0" borderId="22" xfId="0" applyFont="1" applyBorder="1"/>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0" fontId="50" fillId="0" borderId="27" xfId="0" applyFont="1" applyBorder="1"/>
    <xf numFmtId="0" fontId="50" fillId="0" borderId="31" xfId="0" applyFont="1" applyBorder="1"/>
    <xf numFmtId="0" fontId="50" fillId="0" borderId="28" xfId="0" applyFont="1" applyBorder="1"/>
    <xf numFmtId="0" fontId="50" fillId="0" borderId="62" xfId="0" applyFont="1" applyBorder="1" applyAlignment="1">
      <alignment horizontal="center"/>
    </xf>
    <xf numFmtId="0" fontId="50" fillId="0" borderId="28"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0" fillId="24" borderId="27" xfId="0" applyFont="1" applyFill="1" applyBorder="1" applyAlignment="1">
      <alignment horizontal="center" vertical="center"/>
    </xf>
    <xf numFmtId="0" fontId="50" fillId="24" borderId="70" xfId="0" applyFont="1" applyFill="1" applyBorder="1" applyAlignment="1">
      <alignment horizontal="center" vertical="center"/>
    </xf>
    <xf numFmtId="0" fontId="52" fillId="24" borderId="34" xfId="0" applyFont="1" applyFill="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1" fillId="0" borderId="80" xfId="254" applyFont="1" applyBorder="1" applyAlignment="1" applyProtection="1">
      <alignment horizontal="center"/>
    </xf>
    <xf numFmtId="0" fontId="51" fillId="0" borderId="51" xfId="254"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3" applyFont="1" applyBorder="1" applyAlignment="1">
      <alignment horizontal="center" vertical="center"/>
    </xf>
    <xf numFmtId="0" fontId="50" fillId="0" borderId="50" xfId="253" applyFont="1" applyBorder="1" applyAlignment="1">
      <alignment horizontal="center" vertical="center"/>
    </xf>
    <xf numFmtId="0" fontId="50" fillId="0" borderId="78" xfId="253" applyFont="1" applyBorder="1" applyAlignment="1">
      <alignment horizontal="center" vertical="center"/>
    </xf>
    <xf numFmtId="0" fontId="50" fillId="0" borderId="59" xfId="253" applyFont="1" applyBorder="1" applyAlignment="1">
      <alignment horizontal="center" vertical="center"/>
    </xf>
    <xf numFmtId="0" fontId="50" fillId="0" borderId="58" xfId="253" applyFont="1" applyBorder="1" applyAlignment="1">
      <alignment horizontal="center" vertical="center"/>
    </xf>
    <xf numFmtId="0" fontId="50" fillId="0" borderId="68" xfId="253" applyFont="1" applyBorder="1" applyAlignment="1">
      <alignment horizontal="center" vertical="center"/>
    </xf>
    <xf numFmtId="0" fontId="50" fillId="0" borderId="56" xfId="253" applyFont="1" applyBorder="1" applyAlignment="1">
      <alignment horizontal="center" vertical="center"/>
    </xf>
    <xf numFmtId="0" fontId="50" fillId="0" borderId="72" xfId="253" applyFont="1" applyBorder="1" applyAlignment="1">
      <alignment horizontal="center" vertical="center"/>
    </xf>
    <xf numFmtId="0" fontId="50" fillId="0" borderId="66" xfId="253" applyFont="1" applyBorder="1" applyAlignment="1">
      <alignment horizontal="center" vertical="center"/>
    </xf>
    <xf numFmtId="0" fontId="50" fillId="0" borderId="55" xfId="253" applyFont="1" applyBorder="1" applyAlignment="1">
      <alignment horizontal="center" vertical="center"/>
    </xf>
    <xf numFmtId="0" fontId="50" fillId="0" borderId="74" xfId="253"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2" fillId="24" borderId="16" xfId="0" applyFont="1" applyFill="1" applyBorder="1" applyAlignment="1">
      <alignment horizontal="center"/>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31" xfId="0" applyFont="1" applyFill="1" applyBorder="1" applyAlignment="1">
      <alignment horizontal="center" vertical="center"/>
    </xf>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cellXfs>
  <cellStyles count="260">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13" xfId="258" xr:uid="{6EFE6A9F-EEE7-439E-97DC-30647B78CAC8}"/>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14" xfId="257" xr:uid="{57BDAA76-152C-44B3-B34F-F9CE42AF0F4B}"/>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6"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aje 6" xfId="259" xr:uid="{637B6228-0A5F-4CCD-B1DF-26DB17FB215C}"/>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2.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theme" Target="theme/theme1.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Users/USUARIO/Documents/Oswaldo/IFINORTE/ABRIL%202026/PRESUPUESTO%20%20LICITACI&#211;N%20IFINORTE%20ABRIL%20-%20copia.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8.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2.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100.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2)"/>
      <sheetName val="AIU"/>
      <sheetName val="PRESUPUESTO"/>
    </sheetNames>
    <sheetDataSet>
      <sheetData sheetId="0" refreshError="1"/>
      <sheetData sheetId="1"/>
      <sheetData sheetId="2">
        <row r="201">
          <cell r="F201">
            <v>1563344913</v>
          </cell>
        </row>
      </sheetData>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Q177"/>
  <sheetViews>
    <sheetView showGridLines="0" tabSelected="1" zoomScale="70" zoomScaleNormal="70" zoomScaleSheetLayoutView="100" zoomScalePageLayoutView="50" workbookViewId="0">
      <selection activeCell="T167" sqref="T167"/>
    </sheetView>
  </sheetViews>
  <sheetFormatPr baseColWidth="10" defaultColWidth="11.42578125" defaultRowHeight="14.25"/>
  <cols>
    <col min="1" max="2" width="3.42578125" style="235" customWidth="1"/>
    <col min="3" max="3" width="5.140625" style="235" customWidth="1"/>
    <col min="4" max="4" width="15.42578125" style="235" customWidth="1"/>
    <col min="5" max="5" width="16.140625" style="309" customWidth="1"/>
    <col min="6" max="6" width="17.42578125" style="235" customWidth="1"/>
    <col min="7" max="7" width="73.42578125" style="235" customWidth="1"/>
    <col min="8" max="8" width="8.5703125" style="235" customWidth="1"/>
    <col min="9" max="9" width="18.5703125" style="235" customWidth="1"/>
    <col min="10" max="10" width="23.5703125" style="322" customWidth="1"/>
    <col min="11" max="11" width="30" style="235" customWidth="1"/>
    <col min="12" max="12" width="3.42578125" style="235" customWidth="1"/>
    <col min="13" max="13" width="2.5703125" style="235" customWidth="1"/>
    <col min="14" max="14" width="25.7109375" style="235" bestFit="1" customWidth="1"/>
    <col min="15" max="16" width="11.42578125" style="235"/>
    <col min="17" max="17" width="25.7109375" style="235" bestFit="1" customWidth="1"/>
    <col min="18" max="16384" width="11.42578125" style="235"/>
  </cols>
  <sheetData>
    <row r="1" spans="1:13" ht="36.6" customHeight="1">
      <c r="A1" s="232"/>
      <c r="B1" s="233"/>
      <c r="C1" s="346" t="s">
        <v>0</v>
      </c>
      <c r="D1" s="347"/>
      <c r="E1" s="347"/>
      <c r="F1" s="347"/>
      <c r="G1" s="311"/>
      <c r="H1" s="311"/>
      <c r="I1" s="311"/>
      <c r="J1" s="315"/>
      <c r="K1" s="311"/>
      <c r="L1" s="234"/>
      <c r="M1" s="232"/>
    </row>
    <row r="2" spans="1:13" ht="24" customHeight="1">
      <c r="A2" s="232"/>
      <c r="B2" s="233"/>
      <c r="C2" s="201"/>
      <c r="D2" s="202" t="s">
        <v>1</v>
      </c>
      <c r="E2" s="201"/>
      <c r="F2" s="202"/>
      <c r="G2" s="310"/>
      <c r="H2" s="310"/>
      <c r="I2" s="310"/>
      <c r="J2" s="316"/>
      <c r="K2" s="310"/>
      <c r="L2" s="234"/>
      <c r="M2" s="232"/>
    </row>
    <row r="3" spans="1:13" s="239" customFormat="1" ht="15">
      <c r="A3" s="236"/>
      <c r="B3" s="237"/>
      <c r="C3" s="366" t="s">
        <v>2</v>
      </c>
      <c r="D3" s="367"/>
      <c r="E3" s="367"/>
      <c r="F3" s="367"/>
      <c r="G3" s="367"/>
      <c r="H3" s="367"/>
      <c r="I3" s="367"/>
      <c r="J3" s="367"/>
      <c r="K3" s="368"/>
      <c r="L3" s="238"/>
      <c r="M3" s="236"/>
    </row>
    <row r="4" spans="1:13" ht="43.5" customHeight="1">
      <c r="A4" s="232"/>
      <c r="B4" s="240"/>
      <c r="C4" s="369"/>
      <c r="D4" s="370"/>
      <c r="E4" s="370"/>
      <c r="F4" s="370"/>
      <c r="G4" s="370"/>
      <c r="H4" s="370"/>
      <c r="I4" s="370"/>
      <c r="J4" s="370"/>
      <c r="K4" s="371"/>
      <c r="L4" s="234"/>
      <c r="M4" s="232"/>
    </row>
    <row r="5" spans="1:13" ht="42.75" customHeight="1">
      <c r="A5" s="232"/>
      <c r="B5" s="240"/>
      <c r="C5" s="372" t="s">
        <v>3</v>
      </c>
      <c r="D5" s="373"/>
      <c r="E5" s="373"/>
      <c r="F5" s="373"/>
      <c r="G5" s="373"/>
      <c r="H5" s="373"/>
      <c r="I5" s="373"/>
      <c r="J5" s="373"/>
      <c r="K5" s="374"/>
      <c r="L5" s="234"/>
      <c r="M5" s="232"/>
    </row>
    <row r="6" spans="1:13" ht="42.75" customHeight="1">
      <c r="A6" s="232"/>
      <c r="B6" s="233"/>
      <c r="C6" s="312" t="s">
        <v>98</v>
      </c>
      <c r="D6" s="313"/>
      <c r="E6" s="313"/>
      <c r="F6" s="313"/>
      <c r="G6" s="313"/>
      <c r="H6" s="313"/>
      <c r="I6" s="313"/>
      <c r="J6" s="317"/>
      <c r="K6" s="314"/>
      <c r="L6" s="234"/>
      <c r="M6" s="232"/>
    </row>
    <row r="7" spans="1:13" ht="30" customHeight="1" thickBot="1">
      <c r="A7" s="232"/>
      <c r="B7" s="233"/>
      <c r="C7" s="348"/>
      <c r="D7" s="349"/>
      <c r="E7" s="349"/>
      <c r="F7" s="349"/>
      <c r="G7" s="349"/>
      <c r="H7" s="349"/>
      <c r="I7" s="349"/>
      <c r="J7" s="349"/>
      <c r="K7" s="350"/>
      <c r="L7" s="234"/>
      <c r="M7" s="232"/>
    </row>
    <row r="8" spans="1:13" ht="30" customHeight="1">
      <c r="A8" s="232"/>
      <c r="B8" s="233"/>
      <c r="C8" s="363" t="s">
        <v>4</v>
      </c>
      <c r="D8" s="357" t="s">
        <v>5</v>
      </c>
      <c r="E8" s="365" t="s">
        <v>6</v>
      </c>
      <c r="F8" s="365"/>
      <c r="G8" s="363" t="s">
        <v>7</v>
      </c>
      <c r="H8" s="357" t="s">
        <v>8</v>
      </c>
      <c r="I8" s="357" t="s">
        <v>9</v>
      </c>
      <c r="J8" s="359" t="s">
        <v>10</v>
      </c>
      <c r="K8" s="361" t="s">
        <v>11</v>
      </c>
      <c r="L8" s="234"/>
      <c r="M8" s="232"/>
    </row>
    <row r="9" spans="1:13" ht="30" customHeight="1" thickBot="1">
      <c r="A9" s="232"/>
      <c r="B9" s="233"/>
      <c r="C9" s="364"/>
      <c r="D9" s="358"/>
      <c r="E9" s="241" t="s">
        <v>12</v>
      </c>
      <c r="F9" s="241" t="s">
        <v>13</v>
      </c>
      <c r="G9" s="364"/>
      <c r="H9" s="358"/>
      <c r="I9" s="358"/>
      <c r="J9" s="360"/>
      <c r="K9" s="362"/>
      <c r="L9" s="234"/>
      <c r="M9" s="232"/>
    </row>
    <row r="10" spans="1:13" ht="30" customHeight="1" thickBot="1">
      <c r="A10" s="232"/>
      <c r="B10" s="233"/>
      <c r="C10" s="242">
        <v>1</v>
      </c>
      <c r="D10" s="243" t="s">
        <v>99</v>
      </c>
      <c r="E10" s="243"/>
      <c r="F10" s="243"/>
      <c r="G10" s="243"/>
      <c r="H10" s="243"/>
      <c r="I10" s="243"/>
      <c r="J10" s="318"/>
      <c r="K10" s="244"/>
      <c r="L10" s="234"/>
      <c r="M10" s="232"/>
    </row>
    <row r="11" spans="1:13" ht="30" customHeight="1">
      <c r="A11" s="232"/>
      <c r="B11" s="233"/>
      <c r="C11" s="245"/>
      <c r="D11" s="246">
        <v>1.1000000000000001</v>
      </c>
      <c r="E11" s="246"/>
      <c r="F11" s="246"/>
      <c r="G11" s="247" t="s">
        <v>116</v>
      </c>
      <c r="H11" s="246" t="s">
        <v>117</v>
      </c>
      <c r="I11" s="248">
        <v>1562.09</v>
      </c>
      <c r="J11" s="319">
        <v>5656.1399999999994</v>
      </c>
      <c r="K11" s="249">
        <f>+ROUND(I11*J11,0)</f>
        <v>8835400</v>
      </c>
      <c r="L11" s="234"/>
      <c r="M11" s="232"/>
    </row>
    <row r="12" spans="1:13" ht="30" customHeight="1">
      <c r="A12" s="232"/>
      <c r="B12" s="233"/>
      <c r="C12" s="245"/>
      <c r="D12" s="246">
        <v>1.2</v>
      </c>
      <c r="E12" s="246"/>
      <c r="F12" s="246"/>
      <c r="G12" s="247" t="s">
        <v>118</v>
      </c>
      <c r="H12" s="246" t="s">
        <v>119</v>
      </c>
      <c r="I12" s="248">
        <v>25</v>
      </c>
      <c r="J12" s="319">
        <v>39342.399999999994</v>
      </c>
      <c r="K12" s="249">
        <f t="shared" ref="K12:K14" si="0">+ROUND(I12*J12,0)</f>
        <v>983560</v>
      </c>
      <c r="L12" s="234"/>
      <c r="M12" s="232"/>
    </row>
    <row r="13" spans="1:13" ht="30" customHeight="1">
      <c r="A13" s="232"/>
      <c r="B13" s="233"/>
      <c r="C13" s="245"/>
      <c r="D13" s="246">
        <v>1.3</v>
      </c>
      <c r="E13" s="246"/>
      <c r="F13" s="246"/>
      <c r="G13" s="247" t="s">
        <v>120</v>
      </c>
      <c r="H13" s="246" t="s">
        <v>121</v>
      </c>
      <c r="I13" s="248">
        <v>1</v>
      </c>
      <c r="J13" s="319">
        <v>490422.57999999996</v>
      </c>
      <c r="K13" s="249">
        <f t="shared" si="0"/>
        <v>490423</v>
      </c>
      <c r="L13" s="234"/>
      <c r="M13" s="232"/>
    </row>
    <row r="14" spans="1:13" ht="30" customHeight="1">
      <c r="A14" s="232"/>
      <c r="B14" s="233"/>
      <c r="C14" s="245"/>
      <c r="D14" s="246">
        <v>1.4</v>
      </c>
      <c r="E14" s="246"/>
      <c r="F14" s="246"/>
      <c r="G14" s="247" t="s">
        <v>122</v>
      </c>
      <c r="H14" s="246" t="s">
        <v>121</v>
      </c>
      <c r="I14" s="248">
        <v>1</v>
      </c>
      <c r="J14" s="319">
        <v>410906.98</v>
      </c>
      <c r="K14" s="249">
        <f t="shared" si="0"/>
        <v>410907</v>
      </c>
      <c r="L14" s="234"/>
      <c r="M14" s="232"/>
    </row>
    <row r="15" spans="1:13" ht="30" customHeight="1" thickBot="1">
      <c r="A15" s="232"/>
      <c r="B15" s="233"/>
      <c r="C15" s="250" t="s">
        <v>14</v>
      </c>
      <c r="D15" s="251"/>
      <c r="E15" s="251"/>
      <c r="F15" s="251"/>
      <c r="G15" s="252"/>
      <c r="H15" s="251"/>
      <c r="I15" s="248"/>
      <c r="J15" s="320"/>
      <c r="K15" s="253">
        <f>SUM(K11:K14)</f>
        <v>10720290</v>
      </c>
      <c r="L15" s="234"/>
      <c r="M15" s="232"/>
    </row>
    <row r="16" spans="1:13" ht="30" customHeight="1" thickBot="1">
      <c r="A16" s="232"/>
      <c r="B16" s="233"/>
      <c r="C16" s="242">
        <v>2</v>
      </c>
      <c r="D16" s="243" t="s">
        <v>100</v>
      </c>
      <c r="E16" s="243"/>
      <c r="F16" s="243"/>
      <c r="G16" s="243"/>
      <c r="H16" s="243"/>
      <c r="I16" s="243"/>
      <c r="J16" s="318"/>
      <c r="K16" s="244"/>
      <c r="L16" s="234"/>
      <c r="M16" s="232"/>
    </row>
    <row r="17" spans="1:13" ht="30" customHeight="1">
      <c r="A17" s="232"/>
      <c r="B17" s="233"/>
      <c r="C17" s="245"/>
      <c r="D17" s="246">
        <v>2.1</v>
      </c>
      <c r="E17" s="246"/>
      <c r="F17" s="246"/>
      <c r="G17" s="254" t="s">
        <v>123</v>
      </c>
      <c r="H17" s="246" t="s">
        <v>117</v>
      </c>
      <c r="I17" s="248">
        <v>146.27000000000001</v>
      </c>
      <c r="J17" s="319">
        <v>72689.64</v>
      </c>
      <c r="K17" s="249">
        <f t="shared" ref="K17:K40" si="1">+ROUND(I17*J17,0)</f>
        <v>10632314</v>
      </c>
      <c r="L17" s="234"/>
      <c r="M17" s="232"/>
    </row>
    <row r="18" spans="1:13" ht="30" customHeight="1">
      <c r="A18" s="232"/>
      <c r="B18" s="233"/>
      <c r="C18" s="245"/>
      <c r="D18" s="246">
        <v>2.2000000000000002</v>
      </c>
      <c r="E18" s="246"/>
      <c r="F18" s="246"/>
      <c r="G18" s="254" t="s">
        <v>124</v>
      </c>
      <c r="H18" s="246" t="s">
        <v>121</v>
      </c>
      <c r="I18" s="248">
        <v>19</v>
      </c>
      <c r="J18" s="319">
        <v>81315.219999999987</v>
      </c>
      <c r="K18" s="249">
        <f t="shared" si="1"/>
        <v>1544989</v>
      </c>
      <c r="L18" s="234"/>
      <c r="M18" s="232"/>
    </row>
    <row r="19" spans="1:13" s="232" customFormat="1" ht="30" customHeight="1">
      <c r="B19" s="233"/>
      <c r="C19" s="245"/>
      <c r="D19" s="255">
        <v>2.2999999999999998</v>
      </c>
      <c r="E19" s="255"/>
      <c r="F19" s="255"/>
      <c r="G19" s="256" t="s">
        <v>125</v>
      </c>
      <c r="H19" s="255" t="s">
        <v>121</v>
      </c>
      <c r="I19" s="248">
        <v>37</v>
      </c>
      <c r="J19" s="319">
        <v>44136.92</v>
      </c>
      <c r="K19" s="249">
        <f t="shared" si="1"/>
        <v>1633066</v>
      </c>
      <c r="L19" s="234"/>
    </row>
    <row r="20" spans="1:13" ht="30" customHeight="1">
      <c r="B20" s="257"/>
      <c r="C20" s="245"/>
      <c r="D20" s="246">
        <v>2.4</v>
      </c>
      <c r="E20" s="246"/>
      <c r="F20" s="246"/>
      <c r="G20" s="254" t="s">
        <v>126</v>
      </c>
      <c r="H20" s="246" t="s">
        <v>117</v>
      </c>
      <c r="I20" s="248">
        <v>10.15</v>
      </c>
      <c r="J20" s="319">
        <v>47756.259999999995</v>
      </c>
      <c r="K20" s="249">
        <f t="shared" si="1"/>
        <v>484726</v>
      </c>
      <c r="L20" s="258"/>
    </row>
    <row r="21" spans="1:13" ht="30" customHeight="1">
      <c r="A21" s="232"/>
      <c r="B21" s="233"/>
      <c r="C21" s="245"/>
      <c r="D21" s="246">
        <v>2.5</v>
      </c>
      <c r="E21" s="246"/>
      <c r="F21" s="246"/>
      <c r="G21" s="254" t="s">
        <v>127</v>
      </c>
      <c r="H21" s="246" t="s">
        <v>121</v>
      </c>
      <c r="I21" s="248">
        <v>1</v>
      </c>
      <c r="J21" s="319">
        <v>1179580.5599999998</v>
      </c>
      <c r="K21" s="249">
        <f t="shared" si="1"/>
        <v>1179581</v>
      </c>
      <c r="L21" s="234"/>
      <c r="M21" s="232"/>
    </row>
    <row r="22" spans="1:13" ht="30" customHeight="1">
      <c r="A22" s="232"/>
      <c r="B22" s="233"/>
      <c r="C22" s="245"/>
      <c r="D22" s="246">
        <v>2.6</v>
      </c>
      <c r="E22" s="246"/>
      <c r="F22" s="246"/>
      <c r="G22" s="254" t="s">
        <v>128</v>
      </c>
      <c r="H22" s="246" t="s">
        <v>117</v>
      </c>
      <c r="I22" s="248">
        <v>435.06</v>
      </c>
      <c r="J22" s="319">
        <v>36287.199999999997</v>
      </c>
      <c r="K22" s="249">
        <f t="shared" si="1"/>
        <v>15787109</v>
      </c>
      <c r="L22" s="234"/>
      <c r="M22" s="232"/>
    </row>
    <row r="23" spans="1:13" s="232" customFormat="1" ht="30" customHeight="1">
      <c r="B23" s="233"/>
      <c r="C23" s="245"/>
      <c r="D23" s="255">
        <v>2.7</v>
      </c>
      <c r="E23" s="255"/>
      <c r="F23" s="255"/>
      <c r="G23" s="256" t="s">
        <v>129</v>
      </c>
      <c r="H23" s="255" t="s">
        <v>117</v>
      </c>
      <c r="I23" s="248">
        <v>362.68</v>
      </c>
      <c r="J23" s="319">
        <v>38684.46</v>
      </c>
      <c r="K23" s="249">
        <f t="shared" si="1"/>
        <v>14030080</v>
      </c>
      <c r="L23" s="234"/>
    </row>
    <row r="24" spans="1:13" ht="30" customHeight="1">
      <c r="B24" s="257"/>
      <c r="C24" s="245"/>
      <c r="D24" s="246">
        <v>2.8</v>
      </c>
      <c r="E24" s="246"/>
      <c r="F24" s="246"/>
      <c r="G24" s="254" t="s">
        <v>130</v>
      </c>
      <c r="H24" s="246" t="s">
        <v>121</v>
      </c>
      <c r="I24" s="248">
        <v>15</v>
      </c>
      <c r="J24" s="319">
        <v>66453.279999999999</v>
      </c>
      <c r="K24" s="249">
        <f t="shared" si="1"/>
        <v>996799</v>
      </c>
      <c r="L24" s="258"/>
    </row>
    <row r="25" spans="1:13" ht="30" customHeight="1">
      <c r="A25" s="232"/>
      <c r="B25" s="233"/>
      <c r="C25" s="245"/>
      <c r="D25" s="246">
        <v>2.9</v>
      </c>
      <c r="E25" s="246"/>
      <c r="F25" s="246"/>
      <c r="G25" s="254" t="s">
        <v>131</v>
      </c>
      <c r="H25" s="246" t="s">
        <v>121</v>
      </c>
      <c r="I25" s="248">
        <v>15</v>
      </c>
      <c r="J25" s="319">
        <v>50646.639999999992</v>
      </c>
      <c r="K25" s="249">
        <f t="shared" si="1"/>
        <v>759700</v>
      </c>
      <c r="L25" s="234"/>
      <c r="M25" s="232"/>
    </row>
    <row r="26" spans="1:13" ht="30" customHeight="1">
      <c r="A26" s="232"/>
      <c r="B26" s="233"/>
      <c r="C26" s="245"/>
      <c r="D26" s="246">
        <v>2.1</v>
      </c>
      <c r="E26" s="246"/>
      <c r="F26" s="246"/>
      <c r="G26" s="254" t="s">
        <v>132</v>
      </c>
      <c r="H26" s="246" t="s">
        <v>117</v>
      </c>
      <c r="I26" s="248">
        <v>408.28</v>
      </c>
      <c r="J26" s="319">
        <v>71305.42</v>
      </c>
      <c r="K26" s="249">
        <f t="shared" si="1"/>
        <v>29112577</v>
      </c>
      <c r="L26" s="234"/>
      <c r="M26" s="232"/>
    </row>
    <row r="27" spans="1:13" s="232" customFormat="1" ht="30" customHeight="1">
      <c r="B27" s="233"/>
      <c r="C27" s="245"/>
      <c r="D27" s="255">
        <v>2.11</v>
      </c>
      <c r="E27" s="255"/>
      <c r="F27" s="255"/>
      <c r="G27" s="256" t="s">
        <v>133</v>
      </c>
      <c r="H27" s="255" t="s">
        <v>119</v>
      </c>
      <c r="I27" s="248">
        <v>51.3</v>
      </c>
      <c r="J27" s="319">
        <v>13793.96</v>
      </c>
      <c r="K27" s="249">
        <f t="shared" si="1"/>
        <v>707630</v>
      </c>
      <c r="L27" s="234"/>
    </row>
    <row r="28" spans="1:13" ht="30" customHeight="1">
      <c r="B28" s="257"/>
      <c r="C28" s="245"/>
      <c r="D28" s="246">
        <v>2.12</v>
      </c>
      <c r="E28" s="246"/>
      <c r="F28" s="246"/>
      <c r="G28" s="254" t="s">
        <v>134</v>
      </c>
      <c r="H28" s="246" t="s">
        <v>117</v>
      </c>
      <c r="I28" s="248">
        <v>946.82</v>
      </c>
      <c r="J28" s="319">
        <v>24398.719999999998</v>
      </c>
      <c r="K28" s="249">
        <f t="shared" si="1"/>
        <v>23101196</v>
      </c>
      <c r="L28" s="258"/>
    </row>
    <row r="29" spans="1:13" ht="30" customHeight="1">
      <c r="A29" s="232"/>
      <c r="B29" s="233"/>
      <c r="C29" s="245"/>
      <c r="D29" s="246">
        <v>2.13</v>
      </c>
      <c r="E29" s="246"/>
      <c r="F29" s="246"/>
      <c r="G29" s="254" t="s">
        <v>135</v>
      </c>
      <c r="H29" s="246" t="s">
        <v>121</v>
      </c>
      <c r="I29" s="248">
        <v>3</v>
      </c>
      <c r="J29" s="319">
        <v>153168.69999999998</v>
      </c>
      <c r="K29" s="249">
        <f t="shared" si="1"/>
        <v>459506</v>
      </c>
      <c r="L29" s="234"/>
      <c r="M29" s="232"/>
    </row>
    <row r="30" spans="1:13" ht="30" customHeight="1">
      <c r="A30" s="232"/>
      <c r="B30" s="233"/>
      <c r="C30" s="245"/>
      <c r="D30" s="246">
        <v>2.14</v>
      </c>
      <c r="E30" s="246"/>
      <c r="F30" s="246"/>
      <c r="G30" s="254" t="s">
        <v>136</v>
      </c>
      <c r="H30" s="246" t="s">
        <v>121</v>
      </c>
      <c r="I30" s="248">
        <v>2</v>
      </c>
      <c r="J30" s="319">
        <v>194324.11999999997</v>
      </c>
      <c r="K30" s="249">
        <f t="shared" si="1"/>
        <v>388648</v>
      </c>
      <c r="L30" s="234"/>
      <c r="M30" s="232"/>
    </row>
    <row r="31" spans="1:13" s="232" customFormat="1" ht="30" customHeight="1">
      <c r="B31" s="233"/>
      <c r="C31" s="245"/>
      <c r="D31" s="255">
        <v>2.15</v>
      </c>
      <c r="E31" s="255"/>
      <c r="F31" s="255"/>
      <c r="G31" s="256" t="s">
        <v>137</v>
      </c>
      <c r="H31" s="255" t="s">
        <v>117</v>
      </c>
      <c r="I31" s="248">
        <v>20.010000000000002</v>
      </c>
      <c r="J31" s="319">
        <v>81778.859999999986</v>
      </c>
      <c r="K31" s="249">
        <f t="shared" si="1"/>
        <v>1636395</v>
      </c>
      <c r="L31" s="234"/>
    </row>
    <row r="32" spans="1:13" ht="30" customHeight="1">
      <c r="B32" s="257"/>
      <c r="C32" s="245"/>
      <c r="D32" s="246">
        <v>2.16</v>
      </c>
      <c r="E32" s="246"/>
      <c r="F32" s="246"/>
      <c r="G32" s="254" t="s">
        <v>138</v>
      </c>
      <c r="H32" s="246" t="s">
        <v>117</v>
      </c>
      <c r="I32" s="248">
        <v>1631.17</v>
      </c>
      <c r="J32" s="319">
        <v>9812.82</v>
      </c>
      <c r="K32" s="249">
        <f t="shared" si="1"/>
        <v>16006378</v>
      </c>
      <c r="L32" s="258"/>
    </row>
    <row r="33" spans="1:13" ht="30" customHeight="1">
      <c r="A33" s="232"/>
      <c r="B33" s="233"/>
      <c r="C33" s="245"/>
      <c r="D33" s="246">
        <v>2.17</v>
      </c>
      <c r="E33" s="246"/>
      <c r="F33" s="246"/>
      <c r="G33" s="254" t="s">
        <v>139</v>
      </c>
      <c r="H33" s="246" t="s">
        <v>119</v>
      </c>
      <c r="I33" s="248">
        <v>193.57</v>
      </c>
      <c r="J33" s="319">
        <v>38792.999999999993</v>
      </c>
      <c r="K33" s="249">
        <f t="shared" si="1"/>
        <v>7509161</v>
      </c>
      <c r="L33" s="234"/>
      <c r="M33" s="232"/>
    </row>
    <row r="34" spans="1:13" ht="30" customHeight="1">
      <c r="A34" s="232"/>
      <c r="B34" s="233"/>
      <c r="C34" s="245"/>
      <c r="D34" s="246">
        <v>2.1800000000000002</v>
      </c>
      <c r="E34" s="246"/>
      <c r="F34" s="246"/>
      <c r="G34" s="254" t="s">
        <v>140</v>
      </c>
      <c r="H34" s="246" t="s">
        <v>117</v>
      </c>
      <c r="I34" s="248">
        <v>4.5599999999999996</v>
      </c>
      <c r="J34" s="319">
        <v>47143.88</v>
      </c>
      <c r="K34" s="249">
        <f t="shared" si="1"/>
        <v>214976</v>
      </c>
      <c r="L34" s="234"/>
      <c r="M34" s="232"/>
    </row>
    <row r="35" spans="1:13" s="232" customFormat="1" ht="30" customHeight="1">
      <c r="B35" s="233"/>
      <c r="C35" s="245"/>
      <c r="D35" s="255">
        <v>2.19</v>
      </c>
      <c r="E35" s="255"/>
      <c r="F35" s="255"/>
      <c r="G35" s="256" t="s">
        <v>141</v>
      </c>
      <c r="H35" s="255" t="s">
        <v>119</v>
      </c>
      <c r="I35" s="248">
        <v>116.68</v>
      </c>
      <c r="J35" s="319">
        <v>7124.7799999999988</v>
      </c>
      <c r="K35" s="249">
        <f t="shared" si="1"/>
        <v>831319</v>
      </c>
      <c r="L35" s="234"/>
    </row>
    <row r="36" spans="1:13" ht="30" customHeight="1">
      <c r="B36" s="257"/>
      <c r="C36" s="245"/>
      <c r="D36" s="246">
        <v>2.2000000000000002</v>
      </c>
      <c r="E36" s="246"/>
      <c r="F36" s="246"/>
      <c r="G36" s="254" t="s">
        <v>142</v>
      </c>
      <c r="H36" s="246" t="s">
        <v>117</v>
      </c>
      <c r="I36" s="248">
        <v>16.399999999999999</v>
      </c>
      <c r="J36" s="319">
        <v>64661.69999999999</v>
      </c>
      <c r="K36" s="249">
        <f t="shared" si="1"/>
        <v>1060452</v>
      </c>
      <c r="L36" s="258"/>
    </row>
    <row r="37" spans="1:13" ht="30" customHeight="1">
      <c r="A37" s="232"/>
      <c r="B37" s="233"/>
      <c r="C37" s="245"/>
      <c r="D37" s="246">
        <v>2.21</v>
      </c>
      <c r="E37" s="246"/>
      <c r="F37" s="246"/>
      <c r="G37" s="254" t="s">
        <v>143</v>
      </c>
      <c r="H37" s="246" t="s">
        <v>121</v>
      </c>
      <c r="I37" s="248">
        <v>1</v>
      </c>
      <c r="J37" s="319">
        <v>75728.759999999995</v>
      </c>
      <c r="K37" s="249">
        <f t="shared" si="1"/>
        <v>75729</v>
      </c>
      <c r="L37" s="234"/>
      <c r="M37" s="232"/>
    </row>
    <row r="38" spans="1:13" ht="30" customHeight="1">
      <c r="A38" s="232"/>
      <c r="B38" s="233"/>
      <c r="C38" s="245"/>
      <c r="D38" s="246">
        <v>2.2200000000000002</v>
      </c>
      <c r="E38" s="246"/>
      <c r="F38" s="246"/>
      <c r="G38" s="254" t="s">
        <v>144</v>
      </c>
      <c r="H38" s="246" t="s">
        <v>119</v>
      </c>
      <c r="I38" s="248">
        <v>690.4</v>
      </c>
      <c r="J38" s="319">
        <v>23545.139999999996</v>
      </c>
      <c r="K38" s="249">
        <f t="shared" si="1"/>
        <v>16255565</v>
      </c>
      <c r="L38" s="234"/>
      <c r="M38" s="232"/>
    </row>
    <row r="39" spans="1:13" s="232" customFormat="1" ht="30" customHeight="1">
      <c r="B39" s="233"/>
      <c r="C39" s="245"/>
      <c r="D39" s="255">
        <v>2.23</v>
      </c>
      <c r="E39" s="255"/>
      <c r="F39" s="255"/>
      <c r="G39" s="256" t="s">
        <v>145</v>
      </c>
      <c r="H39" s="255" t="s">
        <v>119</v>
      </c>
      <c r="I39" s="248">
        <v>47.43</v>
      </c>
      <c r="J39" s="319">
        <v>43811.299999999996</v>
      </c>
      <c r="K39" s="249">
        <f t="shared" si="1"/>
        <v>2077970</v>
      </c>
      <c r="L39" s="234"/>
    </row>
    <row r="40" spans="1:13" ht="30" customHeight="1">
      <c r="B40" s="257"/>
      <c r="C40" s="245"/>
      <c r="D40" s="246">
        <v>2.2400000000000002</v>
      </c>
      <c r="E40" s="246"/>
      <c r="F40" s="246"/>
      <c r="G40" s="254" t="s">
        <v>146</v>
      </c>
      <c r="H40" s="246" t="s">
        <v>147</v>
      </c>
      <c r="I40" s="248">
        <v>72</v>
      </c>
      <c r="J40" s="319">
        <v>399433.89999999997</v>
      </c>
      <c r="K40" s="249">
        <f t="shared" si="1"/>
        <v>28759241</v>
      </c>
      <c r="L40" s="258"/>
    </row>
    <row r="41" spans="1:13" ht="30" customHeight="1" thickBot="1">
      <c r="A41" s="232"/>
      <c r="B41" s="233"/>
      <c r="C41" s="250" t="s">
        <v>14</v>
      </c>
      <c r="D41" s="259"/>
      <c r="E41" s="260"/>
      <c r="F41" s="259"/>
      <c r="G41" s="259"/>
      <c r="H41" s="259"/>
      <c r="I41" s="248"/>
      <c r="J41" s="321"/>
      <c r="K41" s="253">
        <f>SUM(K17:K40)</f>
        <v>175245107</v>
      </c>
      <c r="L41" s="234"/>
      <c r="M41" s="232"/>
    </row>
    <row r="42" spans="1:13" ht="30" customHeight="1" thickBot="1">
      <c r="A42" s="232"/>
      <c r="B42" s="233"/>
      <c r="C42" s="242">
        <v>3</v>
      </c>
      <c r="D42" s="243" t="s">
        <v>101</v>
      </c>
      <c r="E42" s="243"/>
      <c r="F42" s="243"/>
      <c r="G42" s="243"/>
      <c r="H42" s="243"/>
      <c r="I42" s="243"/>
      <c r="J42" s="318"/>
      <c r="K42" s="244"/>
      <c r="L42" s="234"/>
      <c r="M42" s="232"/>
    </row>
    <row r="43" spans="1:13" ht="30" customHeight="1">
      <c r="A43" s="232"/>
      <c r="B43" s="233"/>
      <c r="C43" s="245"/>
      <c r="D43" s="261">
        <v>3.1</v>
      </c>
      <c r="E43" s="261"/>
      <c r="F43" s="261"/>
      <c r="G43" s="262" t="s">
        <v>148</v>
      </c>
      <c r="H43" s="261" t="s">
        <v>149</v>
      </c>
      <c r="I43" s="248">
        <v>181.15</v>
      </c>
      <c r="J43" s="322">
        <v>117741.77999999998</v>
      </c>
      <c r="K43" s="249">
        <f>+ROUND(I43*J43,0)</f>
        <v>21328923</v>
      </c>
      <c r="L43" s="234"/>
      <c r="M43" s="232"/>
    </row>
    <row r="44" spans="1:13" ht="30" customHeight="1">
      <c r="A44" s="232"/>
      <c r="B44" s="233"/>
      <c r="C44" s="245"/>
      <c r="D44" s="263">
        <v>3.2</v>
      </c>
      <c r="E44" s="263"/>
      <c r="F44" s="263"/>
      <c r="G44" s="262" t="s">
        <v>150</v>
      </c>
      <c r="H44" s="261" t="s">
        <v>149</v>
      </c>
      <c r="I44" s="248">
        <v>139.37</v>
      </c>
      <c r="J44" s="319">
        <v>79512.92</v>
      </c>
      <c r="K44" s="249">
        <f>+ROUND(I44*J44,0)</f>
        <v>11081716</v>
      </c>
      <c r="L44" s="234"/>
      <c r="M44" s="232"/>
    </row>
    <row r="45" spans="1:13" ht="30" customHeight="1" thickBot="1">
      <c r="A45" s="232"/>
      <c r="B45" s="233"/>
      <c r="C45" s="264" t="s">
        <v>14</v>
      </c>
      <c r="D45" s="265"/>
      <c r="E45" s="265"/>
      <c r="F45" s="265"/>
      <c r="G45" s="266"/>
      <c r="H45" s="265"/>
      <c r="I45" s="248"/>
      <c r="J45" s="323"/>
      <c r="K45" s="267">
        <f>SUM(K43:K44)</f>
        <v>32410639</v>
      </c>
      <c r="L45" s="234"/>
      <c r="M45" s="232"/>
    </row>
    <row r="46" spans="1:13" ht="30" customHeight="1" thickBot="1">
      <c r="A46" s="232"/>
      <c r="B46" s="233"/>
      <c r="C46" s="242">
        <v>4</v>
      </c>
      <c r="D46" s="243" t="s">
        <v>102</v>
      </c>
      <c r="E46" s="243"/>
      <c r="F46" s="243"/>
      <c r="G46" s="243"/>
      <c r="H46" s="243"/>
      <c r="I46" s="243"/>
      <c r="J46" s="318"/>
      <c r="K46" s="244"/>
      <c r="L46" s="234"/>
      <c r="M46" s="232"/>
    </row>
    <row r="47" spans="1:13" ht="30" customHeight="1">
      <c r="A47" s="232"/>
      <c r="B47" s="233"/>
      <c r="C47" s="245"/>
      <c r="D47" s="261">
        <v>4.0999999999999996</v>
      </c>
      <c r="E47" s="261"/>
      <c r="F47" s="261"/>
      <c r="G47" s="262" t="s">
        <v>151</v>
      </c>
      <c r="H47" s="261" t="s">
        <v>119</v>
      </c>
      <c r="I47" s="248">
        <v>193.57</v>
      </c>
      <c r="J47" s="319">
        <v>105246.27999999998</v>
      </c>
      <c r="K47" s="249">
        <f>+ROUND(I47*J47,0)</f>
        <v>20372522</v>
      </c>
      <c r="L47" s="234"/>
      <c r="M47" s="232"/>
    </row>
    <row r="48" spans="1:13" ht="30" customHeight="1">
      <c r="A48" s="232"/>
      <c r="B48" s="233"/>
      <c r="C48" s="245"/>
      <c r="D48" s="261">
        <v>4.2</v>
      </c>
      <c r="E48" s="261"/>
      <c r="F48" s="261"/>
      <c r="G48" s="262" t="s">
        <v>152</v>
      </c>
      <c r="H48" s="261" t="s">
        <v>117</v>
      </c>
      <c r="I48" s="248">
        <v>22.1</v>
      </c>
      <c r="J48" s="319">
        <v>284456.53999999998</v>
      </c>
      <c r="K48" s="249">
        <f t="shared" ref="K48:K52" si="2">+ROUND(I48*J48,0)</f>
        <v>6286490</v>
      </c>
      <c r="L48" s="234"/>
      <c r="M48" s="232"/>
    </row>
    <row r="49" spans="1:13" ht="30" customHeight="1">
      <c r="A49" s="232"/>
      <c r="B49" s="233"/>
      <c r="C49" s="268"/>
      <c r="D49" s="261">
        <v>4.3</v>
      </c>
      <c r="E49" s="261"/>
      <c r="F49" s="261"/>
      <c r="G49" s="262" t="s">
        <v>153</v>
      </c>
      <c r="H49" s="261" t="s">
        <v>121</v>
      </c>
      <c r="I49" s="248">
        <v>1</v>
      </c>
      <c r="J49" s="319">
        <v>618664.6</v>
      </c>
      <c r="K49" s="249">
        <f t="shared" si="2"/>
        <v>618665</v>
      </c>
      <c r="L49" s="234"/>
      <c r="M49" s="232"/>
    </row>
    <row r="50" spans="1:13" ht="28.5">
      <c r="A50" s="232"/>
      <c r="B50" s="233"/>
      <c r="C50" s="245"/>
      <c r="D50" s="261">
        <v>4.4000000000000004</v>
      </c>
      <c r="E50" s="261"/>
      <c r="F50" s="261"/>
      <c r="G50" s="262" t="s">
        <v>154</v>
      </c>
      <c r="H50" s="261" t="s">
        <v>119</v>
      </c>
      <c r="I50" s="248">
        <v>15.79</v>
      </c>
      <c r="J50" s="319">
        <v>41284.06</v>
      </c>
      <c r="K50" s="249">
        <f t="shared" si="2"/>
        <v>651875</v>
      </c>
      <c r="L50" s="234"/>
      <c r="M50" s="232"/>
    </row>
    <row r="51" spans="1:13" ht="57">
      <c r="A51" s="232"/>
      <c r="B51" s="233"/>
      <c r="C51" s="245"/>
      <c r="D51" s="261">
        <v>4.5</v>
      </c>
      <c r="E51" s="261"/>
      <c r="F51" s="261"/>
      <c r="G51" s="262" t="s">
        <v>155</v>
      </c>
      <c r="H51" s="261" t="s">
        <v>119</v>
      </c>
      <c r="I51" s="248">
        <v>12</v>
      </c>
      <c r="J51" s="319">
        <v>265585.31999999995</v>
      </c>
      <c r="K51" s="249">
        <f t="shared" si="2"/>
        <v>3187024</v>
      </c>
      <c r="L51" s="234"/>
      <c r="M51" s="232"/>
    </row>
    <row r="52" spans="1:13" ht="30" customHeight="1">
      <c r="A52" s="232"/>
      <c r="B52" s="233"/>
      <c r="C52" s="268"/>
      <c r="D52" s="261">
        <v>4.5999999999999996</v>
      </c>
      <c r="E52" s="261"/>
      <c r="F52" s="261"/>
      <c r="G52" s="262" t="s">
        <v>156</v>
      </c>
      <c r="H52" s="261" t="s">
        <v>119</v>
      </c>
      <c r="I52" s="248">
        <v>166.82</v>
      </c>
      <c r="J52" s="319">
        <v>154555.59999999998</v>
      </c>
      <c r="K52" s="249">
        <f t="shared" si="2"/>
        <v>25782965</v>
      </c>
      <c r="L52" s="234"/>
      <c r="M52" s="232"/>
    </row>
    <row r="53" spans="1:13" ht="30" customHeight="1" thickBot="1">
      <c r="A53" s="232"/>
      <c r="B53" s="233"/>
      <c r="C53" s="250" t="s">
        <v>14</v>
      </c>
      <c r="D53" s="269"/>
      <c r="E53" s="269"/>
      <c r="F53" s="269"/>
      <c r="G53" s="270"/>
      <c r="H53" s="271"/>
      <c r="I53" s="248"/>
      <c r="J53" s="320"/>
      <c r="K53" s="253">
        <f>SUM(K47:K52)</f>
        <v>56899541</v>
      </c>
      <c r="L53" s="234"/>
      <c r="M53" s="232"/>
    </row>
    <row r="54" spans="1:13" ht="30" customHeight="1" thickBot="1">
      <c r="A54" s="232"/>
      <c r="B54" s="233"/>
      <c r="C54" s="242">
        <v>5</v>
      </c>
      <c r="D54" s="243" t="s">
        <v>103</v>
      </c>
      <c r="E54" s="243"/>
      <c r="F54" s="243"/>
      <c r="G54" s="243"/>
      <c r="H54" s="243"/>
      <c r="I54" s="243"/>
      <c r="J54" s="318"/>
      <c r="K54" s="244"/>
      <c r="L54" s="234"/>
      <c r="M54" s="232"/>
    </row>
    <row r="55" spans="1:13" ht="30" customHeight="1">
      <c r="A55" s="232"/>
      <c r="B55" s="233"/>
      <c r="C55" s="245"/>
      <c r="D55" s="261">
        <v>5.0999999999999996</v>
      </c>
      <c r="E55" s="261"/>
      <c r="F55" s="261"/>
      <c r="G55" s="262" t="s">
        <v>157</v>
      </c>
      <c r="H55" s="261" t="s">
        <v>117</v>
      </c>
      <c r="I55" s="248">
        <v>44.35</v>
      </c>
      <c r="J55" s="319">
        <v>108589.57999999999</v>
      </c>
      <c r="K55" s="249">
        <f t="shared" ref="K55" si="3">+ROUND(I55*J55,0)</f>
        <v>4815948</v>
      </c>
      <c r="L55" s="234"/>
      <c r="M55" s="232"/>
    </row>
    <row r="56" spans="1:13" ht="30" customHeight="1" thickBot="1">
      <c r="A56" s="232"/>
      <c r="B56" s="233"/>
      <c r="C56" s="250" t="s">
        <v>14</v>
      </c>
      <c r="D56" s="269"/>
      <c r="E56" s="269"/>
      <c r="F56" s="269"/>
      <c r="G56" s="272"/>
      <c r="H56" s="271"/>
      <c r="I56" s="248"/>
      <c r="J56" s="320"/>
      <c r="K56" s="253">
        <f>SUM(K55)</f>
        <v>4815948</v>
      </c>
      <c r="L56" s="234"/>
      <c r="M56" s="232"/>
    </row>
    <row r="57" spans="1:13" ht="30" customHeight="1" thickBot="1">
      <c r="A57" s="232"/>
      <c r="B57" s="233"/>
      <c r="C57" s="242">
        <v>6</v>
      </c>
      <c r="D57" s="243" t="s">
        <v>104</v>
      </c>
      <c r="E57" s="243"/>
      <c r="F57" s="243"/>
      <c r="G57" s="243"/>
      <c r="H57" s="243"/>
      <c r="I57" s="243"/>
      <c r="J57" s="318"/>
      <c r="K57" s="244"/>
      <c r="L57" s="234"/>
      <c r="M57" s="232"/>
    </row>
    <row r="58" spans="1:13" ht="30" customHeight="1">
      <c r="A58" s="232"/>
      <c r="B58" s="233"/>
      <c r="C58" s="245"/>
      <c r="D58" s="261">
        <v>6.1</v>
      </c>
      <c r="E58" s="261"/>
      <c r="F58" s="261"/>
      <c r="G58" s="262" t="s">
        <v>158</v>
      </c>
      <c r="H58" s="261" t="s">
        <v>117</v>
      </c>
      <c r="I58" s="248">
        <v>362.68</v>
      </c>
      <c r="J58" s="319">
        <v>44031.06</v>
      </c>
      <c r="K58" s="249">
        <f t="shared" ref="K58:K64" si="4">+ROUND(I58*J58,0)</f>
        <v>15969185</v>
      </c>
      <c r="L58" s="234"/>
      <c r="M58" s="232"/>
    </row>
    <row r="59" spans="1:13" ht="30" customHeight="1">
      <c r="A59" s="232"/>
      <c r="B59" s="233"/>
      <c r="C59" s="245"/>
      <c r="D59" s="261">
        <v>6.2</v>
      </c>
      <c r="E59" s="261"/>
      <c r="F59" s="261"/>
      <c r="G59" s="262" t="s">
        <v>159</v>
      </c>
      <c r="H59" s="261" t="s">
        <v>117</v>
      </c>
      <c r="I59" s="248">
        <v>676.05</v>
      </c>
      <c r="J59" s="319">
        <v>51983.959999999992</v>
      </c>
      <c r="K59" s="249">
        <f t="shared" si="4"/>
        <v>35143756</v>
      </c>
      <c r="L59" s="234"/>
      <c r="M59" s="232"/>
    </row>
    <row r="60" spans="1:13" ht="30" customHeight="1">
      <c r="A60" s="232"/>
      <c r="B60" s="233"/>
      <c r="C60" s="268"/>
      <c r="D60" s="261">
        <v>6.3</v>
      </c>
      <c r="E60" s="261"/>
      <c r="F60" s="261"/>
      <c r="G60" s="262" t="s">
        <v>160</v>
      </c>
      <c r="H60" s="261" t="s">
        <v>117</v>
      </c>
      <c r="I60" s="248">
        <v>193.94</v>
      </c>
      <c r="J60" s="319">
        <v>67103.179999999993</v>
      </c>
      <c r="K60" s="249">
        <f t="shared" si="4"/>
        <v>13013991</v>
      </c>
      <c r="L60" s="234"/>
      <c r="M60" s="232"/>
    </row>
    <row r="61" spans="1:13" ht="30" customHeight="1">
      <c r="A61" s="232"/>
      <c r="B61" s="233"/>
      <c r="C61" s="245"/>
      <c r="D61" s="261">
        <v>6.4</v>
      </c>
      <c r="E61" s="261"/>
      <c r="F61" s="261"/>
      <c r="G61" s="262" t="s">
        <v>161</v>
      </c>
      <c r="H61" s="261" t="s">
        <v>117</v>
      </c>
      <c r="I61" s="248">
        <v>2234.44</v>
      </c>
      <c r="J61" s="319">
        <v>40500.159999999996</v>
      </c>
      <c r="K61" s="249">
        <f t="shared" si="4"/>
        <v>90495178</v>
      </c>
      <c r="L61" s="234"/>
      <c r="M61" s="232"/>
    </row>
    <row r="62" spans="1:13" ht="30" customHeight="1">
      <c r="A62" s="232"/>
      <c r="B62" s="233"/>
      <c r="C62" s="245"/>
      <c r="D62" s="261">
        <v>6.5</v>
      </c>
      <c r="E62" s="261"/>
      <c r="F62" s="261"/>
      <c r="G62" s="262" t="s">
        <v>162</v>
      </c>
      <c r="H62" s="261" t="s">
        <v>117</v>
      </c>
      <c r="I62" s="248">
        <v>426.83</v>
      </c>
      <c r="J62" s="319">
        <v>49459.399999999994</v>
      </c>
      <c r="K62" s="249">
        <f t="shared" si="4"/>
        <v>21110756</v>
      </c>
      <c r="L62" s="234"/>
      <c r="M62" s="232"/>
    </row>
    <row r="63" spans="1:13" ht="30" customHeight="1">
      <c r="A63" s="232"/>
      <c r="B63" s="233"/>
      <c r="C63" s="245"/>
      <c r="D63" s="261">
        <v>6.6</v>
      </c>
      <c r="E63" s="261"/>
      <c r="F63" s="261"/>
      <c r="G63" s="262" t="s">
        <v>163</v>
      </c>
      <c r="H63" s="261" t="s">
        <v>117</v>
      </c>
      <c r="I63" s="248">
        <v>2234.44</v>
      </c>
      <c r="J63" s="319">
        <v>32583.439999999995</v>
      </c>
      <c r="K63" s="249">
        <f t="shared" si="4"/>
        <v>72805742</v>
      </c>
      <c r="L63" s="234"/>
      <c r="M63" s="232"/>
    </row>
    <row r="64" spans="1:13" ht="30" customHeight="1">
      <c r="A64" s="232"/>
      <c r="B64" s="233"/>
      <c r="C64" s="268"/>
      <c r="D64" s="261">
        <v>6.7</v>
      </c>
      <c r="E64" s="261"/>
      <c r="F64" s="261"/>
      <c r="G64" s="262" t="s">
        <v>164</v>
      </c>
      <c r="H64" s="261" t="s">
        <v>117</v>
      </c>
      <c r="I64" s="248">
        <v>740.63</v>
      </c>
      <c r="J64" s="319">
        <v>38939.06</v>
      </c>
      <c r="K64" s="249">
        <f t="shared" si="4"/>
        <v>28839436</v>
      </c>
      <c r="L64" s="234"/>
      <c r="M64" s="232"/>
    </row>
    <row r="65" spans="1:13" ht="30" customHeight="1" thickBot="1">
      <c r="A65" s="232"/>
      <c r="B65" s="233"/>
      <c r="C65" s="250" t="s">
        <v>14</v>
      </c>
      <c r="D65" s="269"/>
      <c r="E65" s="269"/>
      <c r="F65" s="269"/>
      <c r="G65" s="270"/>
      <c r="H65" s="271"/>
      <c r="I65" s="248"/>
      <c r="J65" s="320"/>
      <c r="K65" s="253">
        <f>SUM(K58:K64)</f>
        <v>277378044</v>
      </c>
      <c r="L65" s="234"/>
      <c r="M65" s="232"/>
    </row>
    <row r="66" spans="1:13" ht="30" customHeight="1" thickBot="1">
      <c r="A66" s="232"/>
      <c r="B66" s="233"/>
      <c r="C66" s="242">
        <v>7</v>
      </c>
      <c r="D66" s="243" t="s">
        <v>105</v>
      </c>
      <c r="E66" s="243"/>
      <c r="F66" s="243"/>
      <c r="G66" s="243"/>
      <c r="H66" s="243"/>
      <c r="I66" s="243"/>
      <c r="J66" s="318"/>
      <c r="K66" s="244"/>
      <c r="L66" s="234"/>
      <c r="M66" s="232"/>
    </row>
    <row r="67" spans="1:13" ht="30" customHeight="1">
      <c r="A67" s="232"/>
      <c r="B67" s="233"/>
      <c r="C67" s="245"/>
      <c r="D67" s="261">
        <v>7.1</v>
      </c>
      <c r="E67" s="261"/>
      <c r="F67" s="261"/>
      <c r="G67" s="262" t="s">
        <v>165</v>
      </c>
      <c r="H67" s="261" t="s">
        <v>117</v>
      </c>
      <c r="I67" s="248">
        <v>449.36</v>
      </c>
      <c r="J67" s="319">
        <v>62481.52</v>
      </c>
      <c r="K67" s="249">
        <f t="shared" ref="K67:K76" si="5">+ROUND(I67*J67,0)</f>
        <v>28076696</v>
      </c>
      <c r="L67" s="234"/>
      <c r="M67" s="232"/>
    </row>
    <row r="68" spans="1:13" ht="30" customHeight="1">
      <c r="A68" s="232"/>
      <c r="B68" s="233"/>
      <c r="C68" s="245"/>
      <c r="D68" s="261">
        <v>7.2</v>
      </c>
      <c r="E68" s="261"/>
      <c r="F68" s="261"/>
      <c r="G68" s="262" t="s">
        <v>166</v>
      </c>
      <c r="H68" s="261" t="s">
        <v>117</v>
      </c>
      <c r="I68" s="248">
        <v>392.15</v>
      </c>
      <c r="J68" s="319">
        <v>199906.55999999997</v>
      </c>
      <c r="K68" s="249">
        <f t="shared" si="5"/>
        <v>78393358</v>
      </c>
      <c r="L68" s="234"/>
      <c r="M68" s="232"/>
    </row>
    <row r="69" spans="1:13" ht="30" customHeight="1">
      <c r="A69" s="232"/>
      <c r="B69" s="233"/>
      <c r="C69" s="268"/>
      <c r="D69" s="261">
        <v>7.3</v>
      </c>
      <c r="E69" s="261"/>
      <c r="F69" s="261"/>
      <c r="G69" s="262" t="s">
        <v>167</v>
      </c>
      <c r="H69" s="261" t="s">
        <v>119</v>
      </c>
      <c r="I69" s="248">
        <v>330.38</v>
      </c>
      <c r="J69" s="319">
        <v>29659.559999999998</v>
      </c>
      <c r="K69" s="249">
        <f t="shared" si="5"/>
        <v>9798925</v>
      </c>
      <c r="L69" s="234"/>
      <c r="M69" s="232"/>
    </row>
    <row r="70" spans="1:13" ht="30" customHeight="1">
      <c r="A70" s="232"/>
      <c r="B70" s="233"/>
      <c r="C70" s="245"/>
      <c r="D70" s="261">
        <v>7.4</v>
      </c>
      <c r="E70" s="261"/>
      <c r="F70" s="261"/>
      <c r="G70" s="262" t="s">
        <v>168</v>
      </c>
      <c r="H70" s="261" t="s">
        <v>117</v>
      </c>
      <c r="I70" s="248">
        <v>265.08</v>
      </c>
      <c r="J70" s="319">
        <v>217905.43999999997</v>
      </c>
      <c r="K70" s="249">
        <f t="shared" si="5"/>
        <v>57762374</v>
      </c>
      <c r="L70" s="234"/>
      <c r="M70" s="232"/>
    </row>
    <row r="71" spans="1:13" ht="30" customHeight="1">
      <c r="A71" s="232"/>
      <c r="B71" s="233"/>
      <c r="C71" s="245"/>
      <c r="D71" s="261">
        <v>7.5</v>
      </c>
      <c r="E71" s="261"/>
      <c r="F71" s="261"/>
      <c r="G71" s="262" t="s">
        <v>169</v>
      </c>
      <c r="H71" s="261" t="s">
        <v>119</v>
      </c>
      <c r="I71" s="248">
        <v>88.6</v>
      </c>
      <c r="J71" s="319">
        <v>125939.89999999998</v>
      </c>
      <c r="K71" s="249">
        <f t="shared" si="5"/>
        <v>11158275</v>
      </c>
      <c r="L71" s="234"/>
      <c r="M71" s="232"/>
    </row>
    <row r="72" spans="1:13" ht="30" customHeight="1">
      <c r="A72" s="232"/>
      <c r="B72" s="233"/>
      <c r="C72" s="245"/>
      <c r="D72" s="261">
        <v>7.6</v>
      </c>
      <c r="E72" s="261"/>
      <c r="F72" s="261"/>
      <c r="G72" s="262" t="s">
        <v>170</v>
      </c>
      <c r="H72" s="261" t="s">
        <v>117</v>
      </c>
      <c r="I72" s="248">
        <v>769.47</v>
      </c>
      <c r="J72" s="319">
        <v>44660.859999999993</v>
      </c>
      <c r="K72" s="249">
        <f t="shared" si="5"/>
        <v>34365192</v>
      </c>
      <c r="L72" s="234"/>
      <c r="M72" s="232"/>
    </row>
    <row r="73" spans="1:13" ht="30" customHeight="1">
      <c r="A73" s="232"/>
      <c r="B73" s="233"/>
      <c r="C73" s="268"/>
      <c r="D73" s="261">
        <v>7.7</v>
      </c>
      <c r="E73" s="261"/>
      <c r="F73" s="261"/>
      <c r="G73" s="262" t="s">
        <v>171</v>
      </c>
      <c r="H73" s="261" t="s">
        <v>119</v>
      </c>
      <c r="I73" s="248">
        <v>60</v>
      </c>
      <c r="J73" s="319">
        <v>89319.039999999994</v>
      </c>
      <c r="K73" s="249">
        <f t="shared" si="5"/>
        <v>5359142</v>
      </c>
      <c r="L73" s="234"/>
      <c r="M73" s="232"/>
    </row>
    <row r="74" spans="1:13" ht="30" customHeight="1">
      <c r="A74" s="232"/>
      <c r="B74" s="233"/>
      <c r="C74" s="245"/>
      <c r="D74" s="261">
        <v>7.8</v>
      </c>
      <c r="E74" s="261"/>
      <c r="F74" s="261"/>
      <c r="G74" s="262" t="s">
        <v>172</v>
      </c>
      <c r="H74" s="261" t="s">
        <v>117</v>
      </c>
      <c r="I74" s="248">
        <v>2.4</v>
      </c>
      <c r="J74" s="319">
        <v>275524.09999999998</v>
      </c>
      <c r="K74" s="249">
        <f t="shared" si="5"/>
        <v>661258</v>
      </c>
      <c r="L74" s="234"/>
      <c r="M74" s="232"/>
    </row>
    <row r="75" spans="1:13" ht="30" customHeight="1">
      <c r="A75" s="232"/>
      <c r="B75" s="233"/>
      <c r="C75" s="245"/>
      <c r="D75" s="261">
        <v>7.9</v>
      </c>
      <c r="E75" s="261"/>
      <c r="F75" s="261"/>
      <c r="G75" s="262" t="s">
        <v>173</v>
      </c>
      <c r="H75" s="261" t="s">
        <v>119</v>
      </c>
      <c r="I75" s="248">
        <v>108.57</v>
      </c>
      <c r="J75" s="319">
        <v>125939.89999999998</v>
      </c>
      <c r="K75" s="249">
        <f t="shared" si="5"/>
        <v>13673295</v>
      </c>
      <c r="L75" s="234"/>
      <c r="M75" s="232"/>
    </row>
    <row r="76" spans="1:13" ht="30" customHeight="1">
      <c r="A76" s="232"/>
      <c r="B76" s="233"/>
      <c r="C76" s="268"/>
      <c r="D76" s="261">
        <v>7.1</v>
      </c>
      <c r="E76" s="261"/>
      <c r="F76" s="261"/>
      <c r="G76" s="262" t="s">
        <v>174</v>
      </c>
      <c r="H76" s="261" t="s">
        <v>117</v>
      </c>
      <c r="I76" s="248">
        <v>56.7</v>
      </c>
      <c r="J76" s="319">
        <v>80387.939999999988</v>
      </c>
      <c r="K76" s="249">
        <f t="shared" si="5"/>
        <v>4557996</v>
      </c>
      <c r="L76" s="234"/>
      <c r="M76" s="232"/>
    </row>
    <row r="77" spans="1:13" ht="30" customHeight="1" thickBot="1">
      <c r="A77" s="232"/>
      <c r="B77" s="233"/>
      <c r="C77" s="250" t="s">
        <v>14</v>
      </c>
      <c r="D77" s="269"/>
      <c r="E77" s="269"/>
      <c r="F77" s="269"/>
      <c r="G77" s="270"/>
      <c r="H77" s="271"/>
      <c r="I77" s="248"/>
      <c r="J77" s="320"/>
      <c r="K77" s="253">
        <f>SUM(K67:K76)</f>
        <v>243806511</v>
      </c>
      <c r="L77" s="234"/>
      <c r="M77" s="232"/>
    </row>
    <row r="78" spans="1:13" ht="30" customHeight="1" thickBot="1">
      <c r="A78" s="232"/>
      <c r="B78" s="233"/>
      <c r="C78" s="242">
        <v>8</v>
      </c>
      <c r="D78" s="243" t="s">
        <v>106</v>
      </c>
      <c r="E78" s="243"/>
      <c r="F78" s="243"/>
      <c r="G78" s="243"/>
      <c r="H78" s="243"/>
      <c r="I78" s="243"/>
      <c r="J78" s="318"/>
      <c r="K78" s="244"/>
      <c r="L78" s="234"/>
      <c r="M78" s="232"/>
    </row>
    <row r="79" spans="1:13" ht="28.5">
      <c r="A79" s="232"/>
      <c r="B79" s="233"/>
      <c r="C79" s="245"/>
      <c r="D79" s="261">
        <v>8.1</v>
      </c>
      <c r="E79" s="261"/>
      <c r="F79" s="261"/>
      <c r="G79" s="262" t="s">
        <v>175</v>
      </c>
      <c r="H79" s="261" t="s">
        <v>117</v>
      </c>
      <c r="I79" s="248">
        <v>1011.5</v>
      </c>
      <c r="J79" s="319">
        <v>135632.12</v>
      </c>
      <c r="K79" s="249">
        <f t="shared" ref="K79:K82" si="6">+ROUND(I79*J79,0)</f>
        <v>137191889</v>
      </c>
      <c r="L79" s="234"/>
      <c r="M79" s="232"/>
    </row>
    <row r="80" spans="1:13" ht="42.75">
      <c r="A80" s="232"/>
      <c r="B80" s="233"/>
      <c r="C80" s="245"/>
      <c r="D80" s="261">
        <v>8.1999999999999993</v>
      </c>
      <c r="E80" s="261"/>
      <c r="F80" s="261"/>
      <c r="G80" s="262" t="s">
        <v>176</v>
      </c>
      <c r="H80" s="261" t="s">
        <v>117</v>
      </c>
      <c r="I80" s="248">
        <v>170.19</v>
      </c>
      <c r="J80" s="319">
        <v>307499.18</v>
      </c>
      <c r="K80" s="249">
        <f t="shared" si="6"/>
        <v>52333285</v>
      </c>
      <c r="L80" s="234"/>
      <c r="M80" s="232"/>
    </row>
    <row r="81" spans="1:13" ht="42.75">
      <c r="A81" s="232"/>
      <c r="B81" s="233"/>
      <c r="C81" s="268"/>
      <c r="D81" s="261">
        <v>8.3000000000000007</v>
      </c>
      <c r="E81" s="261"/>
      <c r="F81" s="261"/>
      <c r="G81" s="262" t="s">
        <v>177</v>
      </c>
      <c r="H81" s="261" t="s">
        <v>117</v>
      </c>
      <c r="I81" s="248">
        <v>29.46</v>
      </c>
      <c r="J81" s="319">
        <v>424063.1</v>
      </c>
      <c r="K81" s="249">
        <f t="shared" si="6"/>
        <v>12492899</v>
      </c>
      <c r="L81" s="234"/>
      <c r="M81" s="232"/>
    </row>
    <row r="82" spans="1:13" ht="30" customHeight="1">
      <c r="A82" s="232"/>
      <c r="B82" s="233"/>
      <c r="C82" s="245"/>
      <c r="D82" s="261">
        <v>8.4</v>
      </c>
      <c r="E82" s="261"/>
      <c r="F82" s="261"/>
      <c r="G82" s="262" t="s">
        <v>178</v>
      </c>
      <c r="H82" s="261" t="s">
        <v>119</v>
      </c>
      <c r="I82" s="248">
        <v>36.4</v>
      </c>
      <c r="J82" s="319">
        <v>412878.11999999994</v>
      </c>
      <c r="K82" s="249">
        <f t="shared" si="6"/>
        <v>15028764</v>
      </c>
      <c r="L82" s="234"/>
      <c r="M82" s="232"/>
    </row>
    <row r="83" spans="1:13" ht="30" customHeight="1" thickBot="1">
      <c r="A83" s="232"/>
      <c r="B83" s="233"/>
      <c r="C83" s="250" t="s">
        <v>14</v>
      </c>
      <c r="D83" s="269"/>
      <c r="E83" s="269"/>
      <c r="F83" s="269"/>
      <c r="G83" s="270"/>
      <c r="H83" s="271"/>
      <c r="I83" s="248"/>
      <c r="J83" s="320"/>
      <c r="K83" s="253">
        <f>SUM(K79:K82)</f>
        <v>217046837</v>
      </c>
      <c r="L83" s="234"/>
      <c r="M83" s="232"/>
    </row>
    <row r="84" spans="1:13" ht="30" customHeight="1" thickBot="1">
      <c r="A84" s="232"/>
      <c r="B84" s="233"/>
      <c r="C84" s="242">
        <v>9</v>
      </c>
      <c r="D84" s="243" t="s">
        <v>107</v>
      </c>
      <c r="E84" s="243"/>
      <c r="F84" s="243"/>
      <c r="G84" s="243"/>
      <c r="H84" s="243"/>
      <c r="I84" s="243"/>
      <c r="J84" s="318"/>
      <c r="K84" s="244"/>
      <c r="L84" s="234"/>
      <c r="M84" s="232"/>
    </row>
    <row r="85" spans="1:13" ht="42.75">
      <c r="A85" s="232"/>
      <c r="B85" s="233"/>
      <c r="C85" s="245"/>
      <c r="D85" s="261">
        <v>9.1</v>
      </c>
      <c r="E85" s="261"/>
      <c r="F85" s="261"/>
      <c r="G85" s="262" t="s">
        <v>179</v>
      </c>
      <c r="H85" s="261" t="s">
        <v>117</v>
      </c>
      <c r="I85" s="248">
        <v>64.83</v>
      </c>
      <c r="J85" s="319">
        <v>130332.41999999998</v>
      </c>
      <c r="K85" s="249">
        <f t="shared" ref="K85:K88" si="7">+ROUND(I85*J85,0)</f>
        <v>8449451</v>
      </c>
      <c r="L85" s="234"/>
      <c r="M85" s="232"/>
    </row>
    <row r="86" spans="1:13" ht="42.75">
      <c r="A86" s="232"/>
      <c r="B86" s="233"/>
      <c r="C86" s="245"/>
      <c r="D86" s="261">
        <v>9.1999999999999993</v>
      </c>
      <c r="E86" s="261"/>
      <c r="F86" s="261"/>
      <c r="G86" s="262" t="s">
        <v>180</v>
      </c>
      <c r="H86" s="261" t="s">
        <v>117</v>
      </c>
      <c r="I86" s="248">
        <v>290.66000000000003</v>
      </c>
      <c r="J86" s="319">
        <v>299686.98</v>
      </c>
      <c r="K86" s="249">
        <f t="shared" si="7"/>
        <v>87107018</v>
      </c>
      <c r="L86" s="234"/>
      <c r="M86" s="232"/>
    </row>
    <row r="87" spans="1:13" ht="28.5">
      <c r="A87" s="232"/>
      <c r="B87" s="233"/>
      <c r="C87" s="268"/>
      <c r="D87" s="261">
        <v>9.3000000000000007</v>
      </c>
      <c r="E87" s="261"/>
      <c r="F87" s="261"/>
      <c r="G87" s="262" t="s">
        <v>181</v>
      </c>
      <c r="H87" s="261" t="s">
        <v>119</v>
      </c>
      <c r="I87" s="248">
        <v>35.36</v>
      </c>
      <c r="J87" s="319">
        <v>107202.68</v>
      </c>
      <c r="K87" s="249">
        <f t="shared" si="7"/>
        <v>3790687</v>
      </c>
      <c r="L87" s="234"/>
      <c r="M87" s="232"/>
    </row>
    <row r="88" spans="1:13" ht="30" customHeight="1">
      <c r="A88" s="232"/>
      <c r="B88" s="233"/>
      <c r="C88" s="245"/>
      <c r="D88" s="261">
        <v>9.4</v>
      </c>
      <c r="E88" s="261"/>
      <c r="F88" s="261"/>
      <c r="G88" s="262" t="s">
        <v>182</v>
      </c>
      <c r="H88" s="261" t="s">
        <v>117</v>
      </c>
      <c r="I88" s="248">
        <v>235.07</v>
      </c>
      <c r="J88" s="319">
        <v>59969.02</v>
      </c>
      <c r="K88" s="249">
        <f t="shared" si="7"/>
        <v>14096918</v>
      </c>
      <c r="L88" s="234"/>
      <c r="M88" s="232"/>
    </row>
    <row r="89" spans="1:13" ht="30" customHeight="1" thickBot="1">
      <c r="A89" s="232"/>
      <c r="B89" s="233"/>
      <c r="C89" s="250" t="s">
        <v>14</v>
      </c>
      <c r="D89" s="269"/>
      <c r="E89" s="269"/>
      <c r="F89" s="269"/>
      <c r="G89" s="270"/>
      <c r="H89" s="271"/>
      <c r="I89" s="248"/>
      <c r="J89" s="320"/>
      <c r="K89" s="253">
        <f>SUM(K85:K88)</f>
        <v>113444074</v>
      </c>
      <c r="L89" s="234"/>
      <c r="M89" s="232"/>
    </row>
    <row r="90" spans="1:13" ht="30" customHeight="1" thickBot="1">
      <c r="A90" s="232"/>
      <c r="B90" s="233"/>
      <c r="C90" s="242">
        <v>10</v>
      </c>
      <c r="D90" s="243" t="s">
        <v>108</v>
      </c>
      <c r="E90" s="243"/>
      <c r="F90" s="243"/>
      <c r="G90" s="243"/>
      <c r="H90" s="243"/>
      <c r="I90" s="243"/>
      <c r="J90" s="318"/>
      <c r="K90" s="244"/>
      <c r="L90" s="234"/>
      <c r="M90" s="232"/>
    </row>
    <row r="91" spans="1:13" ht="42.75">
      <c r="A91" s="232"/>
      <c r="B91" s="233"/>
      <c r="C91" s="245"/>
      <c r="D91" s="261">
        <v>10.1</v>
      </c>
      <c r="E91" s="261"/>
      <c r="F91" s="261"/>
      <c r="G91" s="262" t="s">
        <v>183</v>
      </c>
      <c r="H91" s="261" t="s">
        <v>121</v>
      </c>
      <c r="I91" s="248">
        <v>1</v>
      </c>
      <c r="J91" s="319">
        <v>44557007.319999993</v>
      </c>
      <c r="K91" s="249">
        <f t="shared" ref="K91" si="8">+ROUND(I91*J91,0)</f>
        <v>44557007</v>
      </c>
      <c r="L91" s="234"/>
      <c r="M91" s="232"/>
    </row>
    <row r="92" spans="1:13" ht="30" customHeight="1" thickBot="1">
      <c r="A92" s="232"/>
      <c r="B92" s="233"/>
      <c r="C92" s="250" t="s">
        <v>14</v>
      </c>
      <c r="D92" s="269"/>
      <c r="E92" s="269"/>
      <c r="F92" s="269"/>
      <c r="G92" s="270"/>
      <c r="H92" s="271"/>
      <c r="I92" s="248"/>
      <c r="J92" s="320"/>
      <c r="K92" s="253">
        <f>SUM(K91)</f>
        <v>44557007</v>
      </c>
      <c r="L92" s="234"/>
      <c r="M92" s="232"/>
    </row>
    <row r="93" spans="1:13" ht="30" customHeight="1" thickBot="1">
      <c r="A93" s="232"/>
      <c r="B93" s="233"/>
      <c r="C93" s="242">
        <v>11</v>
      </c>
      <c r="D93" s="243" t="s">
        <v>109</v>
      </c>
      <c r="E93" s="243"/>
      <c r="F93" s="243"/>
      <c r="G93" s="243"/>
      <c r="H93" s="243"/>
      <c r="I93" s="243"/>
      <c r="J93" s="318"/>
      <c r="K93" s="244"/>
      <c r="L93" s="234"/>
      <c r="M93" s="232"/>
    </row>
    <row r="94" spans="1:13" ht="30" customHeight="1">
      <c r="A94" s="232"/>
      <c r="B94" s="233"/>
      <c r="C94" s="245"/>
      <c r="D94" s="261">
        <v>11.1</v>
      </c>
      <c r="E94" s="261"/>
      <c r="F94" s="261"/>
      <c r="G94" s="262" t="s">
        <v>184</v>
      </c>
      <c r="H94" s="261" t="s">
        <v>121</v>
      </c>
      <c r="I94" s="248">
        <v>252</v>
      </c>
      <c r="J94" s="319">
        <v>250896.23999999996</v>
      </c>
      <c r="K94" s="249">
        <f t="shared" ref="K94:K115" si="9">+ROUND(I94*J94,0)</f>
        <v>63225852</v>
      </c>
      <c r="L94" s="234"/>
      <c r="M94" s="232"/>
    </row>
    <row r="95" spans="1:13" ht="30" customHeight="1">
      <c r="A95" s="232"/>
      <c r="B95" s="233"/>
      <c r="C95" s="245"/>
      <c r="D95" s="261">
        <v>11.2</v>
      </c>
      <c r="E95" s="261"/>
      <c r="F95" s="261"/>
      <c r="G95" s="262" t="s">
        <v>185</v>
      </c>
      <c r="H95" s="261" t="s">
        <v>121</v>
      </c>
      <c r="I95" s="248">
        <v>165</v>
      </c>
      <c r="J95" s="319">
        <v>307839.53999999998</v>
      </c>
      <c r="K95" s="249">
        <f t="shared" si="9"/>
        <v>50793524</v>
      </c>
      <c r="L95" s="234"/>
      <c r="M95" s="232"/>
    </row>
    <row r="96" spans="1:13" ht="30" customHeight="1">
      <c r="A96" s="232"/>
      <c r="B96" s="233"/>
      <c r="C96" s="245"/>
      <c r="D96" s="261">
        <v>11.3</v>
      </c>
      <c r="E96" s="261"/>
      <c r="F96" s="261"/>
      <c r="G96" s="262" t="s">
        <v>241</v>
      </c>
      <c r="H96" s="261" t="s">
        <v>121</v>
      </c>
      <c r="I96" s="248">
        <v>95</v>
      </c>
      <c r="J96" s="319">
        <v>307540.71999999997</v>
      </c>
      <c r="K96" s="249">
        <f t="shared" si="9"/>
        <v>29216368</v>
      </c>
      <c r="L96" s="234"/>
      <c r="M96" s="232"/>
    </row>
    <row r="97" spans="1:13" ht="30" customHeight="1">
      <c r="A97" s="232"/>
      <c r="B97" s="233"/>
      <c r="C97" s="245"/>
      <c r="D97" s="261">
        <v>11.4</v>
      </c>
      <c r="E97" s="261"/>
      <c r="F97" s="261"/>
      <c r="G97" s="262" t="s">
        <v>186</v>
      </c>
      <c r="H97" s="261" t="s">
        <v>121</v>
      </c>
      <c r="I97" s="248">
        <v>28</v>
      </c>
      <c r="J97" s="319">
        <v>1170173.7599999998</v>
      </c>
      <c r="K97" s="249">
        <f t="shared" si="9"/>
        <v>32764865</v>
      </c>
      <c r="L97" s="234"/>
      <c r="M97" s="232"/>
    </row>
    <row r="98" spans="1:13" ht="30" customHeight="1">
      <c r="A98" s="232"/>
      <c r="B98" s="233"/>
      <c r="C98" s="268"/>
      <c r="D98" s="261">
        <v>11.5</v>
      </c>
      <c r="E98" s="261"/>
      <c r="F98" s="261"/>
      <c r="G98" s="262" t="s">
        <v>187</v>
      </c>
      <c r="H98" s="261" t="s">
        <v>121</v>
      </c>
      <c r="I98" s="248">
        <v>3</v>
      </c>
      <c r="J98" s="319">
        <v>1237606.5799999998</v>
      </c>
      <c r="K98" s="249">
        <f t="shared" si="9"/>
        <v>3712820</v>
      </c>
      <c r="L98" s="234"/>
      <c r="M98" s="232"/>
    </row>
    <row r="99" spans="1:13" ht="30" customHeight="1">
      <c r="A99" s="232"/>
      <c r="B99" s="233"/>
      <c r="C99" s="245"/>
      <c r="D99" s="261">
        <v>11.6</v>
      </c>
      <c r="E99" s="261"/>
      <c r="F99" s="261"/>
      <c r="G99" s="262" t="s">
        <v>188</v>
      </c>
      <c r="H99" s="261" t="s">
        <v>121</v>
      </c>
      <c r="I99" s="248">
        <v>181</v>
      </c>
      <c r="J99" s="319">
        <v>339976.75999999995</v>
      </c>
      <c r="K99" s="249">
        <f t="shared" si="9"/>
        <v>61535794</v>
      </c>
      <c r="L99" s="234"/>
      <c r="M99" s="232"/>
    </row>
    <row r="100" spans="1:13" ht="30" customHeight="1">
      <c r="A100" s="232"/>
      <c r="B100" s="233"/>
      <c r="C100" s="245"/>
      <c r="D100" s="261">
        <v>11.7</v>
      </c>
      <c r="E100" s="261"/>
      <c r="F100" s="261"/>
      <c r="G100" s="262" t="s">
        <v>189</v>
      </c>
      <c r="H100" s="261" t="s">
        <v>121</v>
      </c>
      <c r="I100" s="248">
        <v>25</v>
      </c>
      <c r="J100" s="319">
        <v>69872.959999999992</v>
      </c>
      <c r="K100" s="249">
        <f t="shared" si="9"/>
        <v>1746824</v>
      </c>
      <c r="L100" s="234"/>
      <c r="M100" s="232"/>
    </row>
    <row r="101" spans="1:13" ht="30" customHeight="1">
      <c r="A101" s="232"/>
      <c r="B101" s="233"/>
      <c r="C101" s="245"/>
      <c r="D101" s="261">
        <v>11.8</v>
      </c>
      <c r="E101" s="261"/>
      <c r="F101" s="261"/>
      <c r="G101" s="262" t="s">
        <v>190</v>
      </c>
      <c r="H101" s="261" t="s">
        <v>121</v>
      </c>
      <c r="I101" s="248">
        <v>1</v>
      </c>
      <c r="J101" s="319">
        <v>23622508.919999998</v>
      </c>
      <c r="K101" s="249">
        <f t="shared" si="9"/>
        <v>23622509</v>
      </c>
      <c r="L101" s="234"/>
      <c r="M101" s="232"/>
    </row>
    <row r="102" spans="1:13" ht="30" customHeight="1">
      <c r="A102" s="232"/>
      <c r="B102" s="233"/>
      <c r="C102" s="268"/>
      <c r="D102" s="261">
        <v>11.9</v>
      </c>
      <c r="E102" s="261"/>
      <c r="F102" s="261"/>
      <c r="G102" s="262" t="s">
        <v>191</v>
      </c>
      <c r="H102" s="261" t="s">
        <v>121</v>
      </c>
      <c r="I102" s="248">
        <v>5</v>
      </c>
      <c r="J102" s="319">
        <v>2673073.5399999996</v>
      </c>
      <c r="K102" s="249">
        <f t="shared" si="9"/>
        <v>13365368</v>
      </c>
      <c r="L102" s="234"/>
      <c r="M102" s="232"/>
    </row>
    <row r="103" spans="1:13" ht="30" customHeight="1">
      <c r="A103" s="232"/>
      <c r="B103" s="233"/>
      <c r="C103" s="245"/>
      <c r="D103" s="261">
        <v>11.1</v>
      </c>
      <c r="E103" s="261"/>
      <c r="F103" s="261"/>
      <c r="G103" s="262" t="s">
        <v>192</v>
      </c>
      <c r="H103" s="261" t="s">
        <v>121</v>
      </c>
      <c r="I103" s="248">
        <v>5</v>
      </c>
      <c r="J103" s="319">
        <v>2362252.4999999995</v>
      </c>
      <c r="K103" s="249">
        <f t="shared" si="9"/>
        <v>11811263</v>
      </c>
      <c r="L103" s="234"/>
      <c r="M103" s="232"/>
    </row>
    <row r="104" spans="1:13" ht="30" customHeight="1">
      <c r="A104" s="232"/>
      <c r="B104" s="233"/>
      <c r="C104" s="245"/>
      <c r="D104" s="261">
        <v>11.11</v>
      </c>
      <c r="E104" s="261"/>
      <c r="F104" s="261"/>
      <c r="G104" s="262" t="s">
        <v>193</v>
      </c>
      <c r="H104" s="261" t="s">
        <v>121</v>
      </c>
      <c r="I104" s="248">
        <v>5</v>
      </c>
      <c r="J104" s="319">
        <v>4053127.4799999995</v>
      </c>
      <c r="K104" s="249">
        <f t="shared" si="9"/>
        <v>20265637</v>
      </c>
      <c r="L104" s="234"/>
      <c r="M104" s="232"/>
    </row>
    <row r="105" spans="1:13" ht="30" customHeight="1">
      <c r="A105" s="232"/>
      <c r="B105" s="233"/>
      <c r="C105" s="268"/>
      <c r="D105" s="261">
        <v>11.12</v>
      </c>
      <c r="E105" s="261"/>
      <c r="F105" s="261"/>
      <c r="G105" s="262" t="s">
        <v>194</v>
      </c>
      <c r="H105" s="261" t="s">
        <v>119</v>
      </c>
      <c r="I105" s="248">
        <v>140</v>
      </c>
      <c r="J105" s="319">
        <v>621644.75999999989</v>
      </c>
      <c r="K105" s="249">
        <f t="shared" si="9"/>
        <v>87030266</v>
      </c>
      <c r="L105" s="234"/>
      <c r="M105" s="232"/>
    </row>
    <row r="106" spans="1:13" ht="30" customHeight="1">
      <c r="A106" s="232"/>
      <c r="B106" s="233"/>
      <c r="C106" s="245"/>
      <c r="D106" s="261">
        <v>11.13</v>
      </c>
      <c r="E106" s="261"/>
      <c r="F106" s="261"/>
      <c r="G106" s="262" t="s">
        <v>195</v>
      </c>
      <c r="H106" s="261" t="s">
        <v>119</v>
      </c>
      <c r="I106" s="248">
        <v>160</v>
      </c>
      <c r="J106" s="319">
        <v>300876.89999999997</v>
      </c>
      <c r="K106" s="249">
        <f t="shared" si="9"/>
        <v>48140304</v>
      </c>
      <c r="L106" s="234"/>
      <c r="M106" s="232"/>
    </row>
    <row r="107" spans="1:13" ht="30" customHeight="1">
      <c r="A107" s="232"/>
      <c r="B107" s="233"/>
      <c r="C107" s="245"/>
      <c r="D107" s="261">
        <v>11.14</v>
      </c>
      <c r="E107" s="261"/>
      <c r="F107" s="261"/>
      <c r="G107" s="262" t="s">
        <v>196</v>
      </c>
      <c r="H107" s="261" t="s">
        <v>119</v>
      </c>
      <c r="I107" s="248">
        <v>160</v>
      </c>
      <c r="J107" s="319">
        <v>300876.89999999997</v>
      </c>
      <c r="K107" s="249">
        <f t="shared" si="9"/>
        <v>48140304</v>
      </c>
      <c r="L107" s="234"/>
      <c r="M107" s="232"/>
    </row>
    <row r="108" spans="1:13" ht="30" customHeight="1">
      <c r="A108" s="232"/>
      <c r="B108" s="233"/>
      <c r="C108" s="268"/>
      <c r="D108" s="261">
        <v>11.15</v>
      </c>
      <c r="E108" s="261"/>
      <c r="F108" s="261"/>
      <c r="G108" s="262" t="s">
        <v>197</v>
      </c>
      <c r="H108" s="261" t="s">
        <v>121</v>
      </c>
      <c r="I108" s="248">
        <v>1</v>
      </c>
      <c r="J108" s="319">
        <v>69375577.459999993</v>
      </c>
      <c r="K108" s="249">
        <f t="shared" si="9"/>
        <v>69375577</v>
      </c>
      <c r="L108" s="234"/>
      <c r="M108" s="232"/>
    </row>
    <row r="109" spans="1:13" ht="30" customHeight="1">
      <c r="A109" s="232"/>
      <c r="B109" s="233"/>
      <c r="C109" s="245"/>
      <c r="D109" s="261">
        <v>11.16</v>
      </c>
      <c r="E109" s="261"/>
      <c r="F109" s="261"/>
      <c r="G109" s="262" t="s">
        <v>198</v>
      </c>
      <c r="H109" s="261" t="s">
        <v>121</v>
      </c>
      <c r="I109" s="248">
        <v>1</v>
      </c>
      <c r="J109" s="319">
        <v>6166718.8599999994</v>
      </c>
      <c r="K109" s="249">
        <f t="shared" si="9"/>
        <v>6166719</v>
      </c>
      <c r="L109" s="234"/>
      <c r="M109" s="232"/>
    </row>
    <row r="110" spans="1:13" ht="30" customHeight="1">
      <c r="A110" s="232"/>
      <c r="B110" s="233"/>
      <c r="C110" s="245"/>
      <c r="D110" s="261">
        <v>11.17</v>
      </c>
      <c r="E110" s="261"/>
      <c r="F110" s="261"/>
      <c r="G110" s="262" t="s">
        <v>199</v>
      </c>
      <c r="H110" s="261" t="s">
        <v>121</v>
      </c>
      <c r="I110" s="248">
        <v>1</v>
      </c>
      <c r="J110" s="319">
        <v>9697661.7399999984</v>
      </c>
      <c r="K110" s="249">
        <f t="shared" si="9"/>
        <v>9697662</v>
      </c>
      <c r="L110" s="234"/>
      <c r="M110" s="232"/>
    </row>
    <row r="111" spans="1:13" ht="30" customHeight="1">
      <c r="A111" s="232"/>
      <c r="B111" s="233"/>
      <c r="C111" s="245"/>
      <c r="D111" s="261">
        <v>11.18</v>
      </c>
      <c r="E111" s="261"/>
      <c r="F111" s="261"/>
      <c r="G111" s="262" t="s">
        <v>200</v>
      </c>
      <c r="H111" s="261" t="s">
        <v>121</v>
      </c>
      <c r="I111" s="248">
        <v>1</v>
      </c>
      <c r="J111" s="319">
        <v>1965392.7399999998</v>
      </c>
      <c r="K111" s="249">
        <f t="shared" si="9"/>
        <v>1965393</v>
      </c>
      <c r="L111" s="234"/>
      <c r="M111" s="232"/>
    </row>
    <row r="112" spans="1:13" ht="30" customHeight="1">
      <c r="A112" s="232"/>
      <c r="B112" s="233"/>
      <c r="C112" s="268"/>
      <c r="D112" s="261">
        <v>11.19</v>
      </c>
      <c r="E112" s="261"/>
      <c r="F112" s="261"/>
      <c r="G112" s="262" t="s">
        <v>201</v>
      </c>
      <c r="H112" s="261" t="s">
        <v>121</v>
      </c>
      <c r="I112" s="248">
        <v>3</v>
      </c>
      <c r="J112" s="319">
        <v>1484488.18</v>
      </c>
      <c r="K112" s="249">
        <f t="shared" si="9"/>
        <v>4453465</v>
      </c>
      <c r="L112" s="234"/>
      <c r="M112" s="232"/>
    </row>
    <row r="113" spans="1:13" ht="30" customHeight="1">
      <c r="A113" s="232"/>
      <c r="B113" s="233"/>
      <c r="C113" s="245"/>
      <c r="D113" s="261">
        <v>11.2</v>
      </c>
      <c r="E113" s="261"/>
      <c r="F113" s="261"/>
      <c r="G113" s="262" t="s">
        <v>202</v>
      </c>
      <c r="H113" s="261" t="s">
        <v>121</v>
      </c>
      <c r="I113" s="248">
        <v>1</v>
      </c>
      <c r="J113" s="319">
        <v>28595668.339999996</v>
      </c>
      <c r="K113" s="249">
        <f t="shared" si="9"/>
        <v>28595668</v>
      </c>
      <c r="L113" s="234"/>
      <c r="M113" s="232"/>
    </row>
    <row r="114" spans="1:13" ht="42.75">
      <c r="A114" s="232"/>
      <c r="B114" s="233"/>
      <c r="C114" s="245"/>
      <c r="D114" s="261">
        <v>11.21</v>
      </c>
      <c r="E114" s="261"/>
      <c r="F114" s="261"/>
      <c r="G114" s="262" t="s">
        <v>203</v>
      </c>
      <c r="H114" s="261" t="s">
        <v>119</v>
      </c>
      <c r="I114" s="248">
        <v>46.02</v>
      </c>
      <c r="J114" s="319">
        <v>158969.56</v>
      </c>
      <c r="K114" s="249">
        <f t="shared" si="9"/>
        <v>7315779</v>
      </c>
      <c r="L114" s="234"/>
      <c r="M114" s="232"/>
    </row>
    <row r="115" spans="1:13" ht="30" customHeight="1">
      <c r="A115" s="232"/>
      <c r="B115" s="233"/>
      <c r="C115" s="268"/>
      <c r="D115" s="261">
        <v>11.22</v>
      </c>
      <c r="E115" s="261"/>
      <c r="F115" s="261"/>
      <c r="G115" s="262" t="s">
        <v>204</v>
      </c>
      <c r="H115" s="261" t="s">
        <v>119</v>
      </c>
      <c r="I115" s="248">
        <v>245</v>
      </c>
      <c r="J115" s="319">
        <v>131762.19999999998</v>
      </c>
      <c r="K115" s="249">
        <f t="shared" si="9"/>
        <v>32281739</v>
      </c>
      <c r="L115" s="234"/>
      <c r="M115" s="232"/>
    </row>
    <row r="116" spans="1:13" ht="30" customHeight="1" thickBot="1">
      <c r="A116" s="232"/>
      <c r="B116" s="233"/>
      <c r="C116" s="250" t="s">
        <v>14</v>
      </c>
      <c r="D116" s="269"/>
      <c r="E116" s="269"/>
      <c r="F116" s="269"/>
      <c r="G116" s="270"/>
      <c r="H116" s="271"/>
      <c r="I116" s="248"/>
      <c r="J116" s="320"/>
      <c r="K116" s="253">
        <f>SUM(K94:K115)</f>
        <v>655223700</v>
      </c>
      <c r="L116" s="234"/>
      <c r="M116" s="232"/>
    </row>
    <row r="117" spans="1:13" ht="30" customHeight="1" thickBot="1">
      <c r="A117" s="232"/>
      <c r="B117" s="233"/>
      <c r="C117" s="242">
        <v>12</v>
      </c>
      <c r="D117" s="243" t="s">
        <v>110</v>
      </c>
      <c r="E117" s="243"/>
      <c r="F117" s="243"/>
      <c r="G117" s="243"/>
      <c r="H117" s="243"/>
      <c r="I117" s="243"/>
      <c r="J117" s="318"/>
      <c r="K117" s="244"/>
      <c r="L117" s="234"/>
      <c r="M117" s="232"/>
    </row>
    <row r="118" spans="1:13" ht="42.75">
      <c r="A118" s="232"/>
      <c r="B118" s="233"/>
      <c r="C118" s="245"/>
      <c r="D118" s="261">
        <v>12.1</v>
      </c>
      <c r="E118" s="261"/>
      <c r="F118" s="261"/>
      <c r="G118" s="262" t="s">
        <v>205</v>
      </c>
      <c r="H118" s="261" t="s">
        <v>121</v>
      </c>
      <c r="I118" s="248">
        <v>4</v>
      </c>
      <c r="J118" s="319">
        <v>1254266.7999999998</v>
      </c>
      <c r="K118" s="249">
        <f t="shared" ref="K118:K144" si="10">+ROUND(I118*J118,0)</f>
        <v>5017067</v>
      </c>
      <c r="L118" s="234"/>
      <c r="M118" s="232"/>
    </row>
    <row r="119" spans="1:13" ht="42.75">
      <c r="A119" s="232"/>
      <c r="B119" s="233"/>
      <c r="C119" s="245"/>
      <c r="D119" s="261">
        <v>12.2</v>
      </c>
      <c r="E119" s="261"/>
      <c r="F119" s="261"/>
      <c r="G119" s="262" t="s">
        <v>206</v>
      </c>
      <c r="H119" s="261" t="s">
        <v>121</v>
      </c>
      <c r="I119" s="248">
        <v>1</v>
      </c>
      <c r="J119" s="319">
        <v>2508530.92</v>
      </c>
      <c r="K119" s="249">
        <f t="shared" si="10"/>
        <v>2508531</v>
      </c>
      <c r="L119" s="234"/>
      <c r="M119" s="232"/>
    </row>
    <row r="120" spans="1:13" ht="42.75">
      <c r="A120" s="232"/>
      <c r="B120" s="233"/>
      <c r="C120" s="245"/>
      <c r="D120" s="261">
        <v>12.3</v>
      </c>
      <c r="E120" s="261"/>
      <c r="F120" s="261"/>
      <c r="G120" s="262" t="s">
        <v>207</v>
      </c>
      <c r="H120" s="261" t="s">
        <v>121</v>
      </c>
      <c r="I120" s="248">
        <v>1</v>
      </c>
      <c r="J120" s="319">
        <v>5017060.4999999991</v>
      </c>
      <c r="K120" s="249">
        <f t="shared" si="10"/>
        <v>5017061</v>
      </c>
      <c r="L120" s="234"/>
      <c r="M120" s="232"/>
    </row>
    <row r="121" spans="1:13" ht="30" customHeight="1">
      <c r="A121" s="232"/>
      <c r="B121" s="233"/>
      <c r="C121" s="245"/>
      <c r="D121" s="261">
        <v>12.4</v>
      </c>
      <c r="E121" s="261"/>
      <c r="F121" s="261"/>
      <c r="G121" s="262" t="s">
        <v>208</v>
      </c>
      <c r="H121" s="261" t="s">
        <v>121</v>
      </c>
      <c r="I121" s="248">
        <v>1</v>
      </c>
      <c r="J121" s="319">
        <v>5009953.1399999997</v>
      </c>
      <c r="K121" s="249">
        <f t="shared" si="10"/>
        <v>5009953</v>
      </c>
      <c r="L121" s="234"/>
      <c r="M121" s="232"/>
    </row>
    <row r="122" spans="1:13" ht="30" customHeight="1">
      <c r="A122" s="232"/>
      <c r="B122" s="233"/>
      <c r="C122" s="268"/>
      <c r="D122" s="261">
        <v>12.5</v>
      </c>
      <c r="E122" s="261"/>
      <c r="F122" s="261"/>
      <c r="G122" s="262" t="s">
        <v>209</v>
      </c>
      <c r="H122" s="261" t="s">
        <v>121</v>
      </c>
      <c r="I122" s="248">
        <v>1</v>
      </c>
      <c r="J122" s="319">
        <v>2180918.34</v>
      </c>
      <c r="K122" s="249">
        <f t="shared" si="10"/>
        <v>2180918</v>
      </c>
      <c r="L122" s="234"/>
      <c r="M122" s="232"/>
    </row>
    <row r="123" spans="1:13" ht="30" customHeight="1">
      <c r="A123" s="232"/>
      <c r="B123" s="233"/>
      <c r="C123" s="245"/>
      <c r="D123" s="261">
        <v>12.6</v>
      </c>
      <c r="E123" s="261"/>
      <c r="F123" s="261"/>
      <c r="G123" s="262" t="s">
        <v>210</v>
      </c>
      <c r="H123" s="261" t="s">
        <v>121</v>
      </c>
      <c r="I123" s="248">
        <v>1</v>
      </c>
      <c r="J123" s="319">
        <v>908716.97999999986</v>
      </c>
      <c r="K123" s="249">
        <f t="shared" si="10"/>
        <v>908717</v>
      </c>
      <c r="L123" s="234"/>
      <c r="M123" s="232"/>
    </row>
    <row r="124" spans="1:13" ht="30" customHeight="1">
      <c r="A124" s="232"/>
      <c r="B124" s="233"/>
      <c r="C124" s="245"/>
      <c r="D124" s="261">
        <v>12.7</v>
      </c>
      <c r="E124" s="261"/>
      <c r="F124" s="261"/>
      <c r="G124" s="262" t="s">
        <v>211</v>
      </c>
      <c r="H124" s="261" t="s">
        <v>121</v>
      </c>
      <c r="I124" s="248">
        <v>1</v>
      </c>
      <c r="J124" s="319">
        <v>261269.17999999996</v>
      </c>
      <c r="K124" s="249">
        <f t="shared" si="10"/>
        <v>261269</v>
      </c>
      <c r="L124" s="234"/>
      <c r="M124" s="232"/>
    </row>
    <row r="125" spans="1:13" ht="30" customHeight="1">
      <c r="A125" s="232"/>
      <c r="B125" s="233"/>
      <c r="C125" s="245"/>
      <c r="D125" s="261">
        <v>12.8</v>
      </c>
      <c r="E125" s="261"/>
      <c r="F125" s="261"/>
      <c r="G125" s="262" t="s">
        <v>212</v>
      </c>
      <c r="H125" s="261" t="s">
        <v>121</v>
      </c>
      <c r="I125" s="248">
        <v>1</v>
      </c>
      <c r="J125" s="319">
        <v>480804.05999999994</v>
      </c>
      <c r="K125" s="249">
        <f t="shared" si="10"/>
        <v>480804</v>
      </c>
      <c r="L125" s="234"/>
      <c r="M125" s="232"/>
    </row>
    <row r="126" spans="1:13" ht="42.75">
      <c r="A126" s="232"/>
      <c r="B126" s="233"/>
      <c r="C126" s="268"/>
      <c r="D126" s="261">
        <v>12.9</v>
      </c>
      <c r="E126" s="261"/>
      <c r="F126" s="261"/>
      <c r="G126" s="262" t="s">
        <v>213</v>
      </c>
      <c r="H126" s="261" t="s">
        <v>121</v>
      </c>
      <c r="I126" s="248">
        <v>1</v>
      </c>
      <c r="J126" s="319">
        <v>182706.31999999998</v>
      </c>
      <c r="K126" s="249">
        <f t="shared" si="10"/>
        <v>182706</v>
      </c>
      <c r="L126" s="234"/>
      <c r="M126" s="232"/>
    </row>
    <row r="127" spans="1:13" ht="42.75">
      <c r="A127" s="232"/>
      <c r="B127" s="233"/>
      <c r="C127" s="245"/>
      <c r="D127" s="261">
        <v>12.1</v>
      </c>
      <c r="E127" s="261"/>
      <c r="F127" s="261"/>
      <c r="G127" s="262" t="s">
        <v>214</v>
      </c>
      <c r="H127" s="261" t="s">
        <v>121</v>
      </c>
      <c r="I127" s="248">
        <v>1</v>
      </c>
      <c r="J127" s="319">
        <v>1586647.0999999999</v>
      </c>
      <c r="K127" s="249">
        <f t="shared" si="10"/>
        <v>1586647</v>
      </c>
      <c r="L127" s="234"/>
      <c r="M127" s="232"/>
    </row>
    <row r="128" spans="1:13" ht="42.75">
      <c r="A128" s="232"/>
      <c r="B128" s="233"/>
      <c r="C128" s="245"/>
      <c r="D128" s="261">
        <v>12.11</v>
      </c>
      <c r="E128" s="261"/>
      <c r="F128" s="261"/>
      <c r="G128" s="262" t="s">
        <v>215</v>
      </c>
      <c r="H128" s="261" t="s">
        <v>121</v>
      </c>
      <c r="I128" s="248">
        <v>1</v>
      </c>
      <c r="J128" s="319">
        <v>819767.77999999991</v>
      </c>
      <c r="K128" s="249">
        <f t="shared" si="10"/>
        <v>819768</v>
      </c>
      <c r="L128" s="234"/>
      <c r="M128" s="232"/>
    </row>
    <row r="129" spans="1:13" ht="30" customHeight="1">
      <c r="A129" s="232"/>
      <c r="B129" s="233"/>
      <c r="C129" s="268"/>
      <c r="D129" s="261">
        <v>12.12</v>
      </c>
      <c r="E129" s="261"/>
      <c r="F129" s="261"/>
      <c r="G129" s="262" t="s">
        <v>216</v>
      </c>
      <c r="H129" s="261" t="s">
        <v>121</v>
      </c>
      <c r="I129" s="248">
        <v>1</v>
      </c>
      <c r="J129" s="319">
        <v>1205852.5999999999</v>
      </c>
      <c r="K129" s="249">
        <f t="shared" si="10"/>
        <v>1205853</v>
      </c>
      <c r="L129" s="234"/>
      <c r="M129" s="232"/>
    </row>
    <row r="130" spans="1:13" ht="30" customHeight="1">
      <c r="A130" s="232"/>
      <c r="B130" s="233"/>
      <c r="C130" s="245"/>
      <c r="D130" s="261">
        <v>12.13</v>
      </c>
      <c r="E130" s="261"/>
      <c r="F130" s="261"/>
      <c r="G130" s="262" t="s">
        <v>217</v>
      </c>
      <c r="H130" s="261" t="s">
        <v>121</v>
      </c>
      <c r="I130" s="248">
        <v>1</v>
      </c>
      <c r="J130" s="319">
        <v>825056.75999999989</v>
      </c>
      <c r="K130" s="249">
        <f t="shared" si="10"/>
        <v>825057</v>
      </c>
      <c r="L130" s="234"/>
      <c r="M130" s="232"/>
    </row>
    <row r="131" spans="1:13" ht="51" customHeight="1">
      <c r="A131" s="232"/>
      <c r="B131" s="233"/>
      <c r="C131" s="245"/>
      <c r="D131" s="261">
        <v>12.14</v>
      </c>
      <c r="E131" s="261"/>
      <c r="F131" s="261"/>
      <c r="G131" s="262" t="s">
        <v>218</v>
      </c>
      <c r="H131" s="261" t="s">
        <v>121</v>
      </c>
      <c r="I131" s="248">
        <v>1</v>
      </c>
      <c r="J131" s="319">
        <v>984778.05999999994</v>
      </c>
      <c r="K131" s="249">
        <f t="shared" si="10"/>
        <v>984778</v>
      </c>
      <c r="L131" s="234"/>
      <c r="M131" s="232"/>
    </row>
    <row r="132" spans="1:13" ht="30" customHeight="1">
      <c r="A132" s="232"/>
      <c r="B132" s="233"/>
      <c r="C132" s="268"/>
      <c r="D132" s="261">
        <v>12.15</v>
      </c>
      <c r="E132" s="261"/>
      <c r="F132" s="261"/>
      <c r="G132" s="262" t="s">
        <v>219</v>
      </c>
      <c r="H132" s="261" t="s">
        <v>121</v>
      </c>
      <c r="I132" s="248">
        <v>1</v>
      </c>
      <c r="J132" s="319">
        <v>937564.49999999988</v>
      </c>
      <c r="K132" s="249">
        <f t="shared" si="10"/>
        <v>937565</v>
      </c>
      <c r="L132" s="234"/>
      <c r="M132" s="232"/>
    </row>
    <row r="133" spans="1:13" ht="30" customHeight="1">
      <c r="A133" s="232"/>
      <c r="B133" s="233"/>
      <c r="C133" s="245"/>
      <c r="D133" s="261">
        <v>12.16</v>
      </c>
      <c r="E133" s="261"/>
      <c r="F133" s="261"/>
      <c r="G133" s="262" t="s">
        <v>220</v>
      </c>
      <c r="H133" s="261" t="s">
        <v>121</v>
      </c>
      <c r="I133" s="248">
        <v>1</v>
      </c>
      <c r="J133" s="319">
        <v>1297492.5199999998</v>
      </c>
      <c r="K133" s="249">
        <f t="shared" si="10"/>
        <v>1297493</v>
      </c>
      <c r="L133" s="234"/>
      <c r="M133" s="232"/>
    </row>
    <row r="134" spans="1:13" ht="30" customHeight="1">
      <c r="A134" s="232"/>
      <c r="B134" s="233"/>
      <c r="C134" s="245"/>
      <c r="D134" s="261">
        <v>12.17</v>
      </c>
      <c r="E134" s="261"/>
      <c r="F134" s="261"/>
      <c r="G134" s="262" t="s">
        <v>221</v>
      </c>
      <c r="H134" s="261" t="s">
        <v>121</v>
      </c>
      <c r="I134" s="248">
        <v>1</v>
      </c>
      <c r="J134" s="319">
        <v>972056.09999999986</v>
      </c>
      <c r="K134" s="249">
        <f t="shared" si="10"/>
        <v>972056</v>
      </c>
      <c r="L134" s="234"/>
      <c r="M134" s="232"/>
    </row>
    <row r="135" spans="1:13" ht="30" customHeight="1">
      <c r="A135" s="232"/>
      <c r="B135" s="233"/>
      <c r="C135" s="245"/>
      <c r="D135" s="261">
        <v>12.18</v>
      </c>
      <c r="E135" s="261"/>
      <c r="F135" s="261"/>
      <c r="G135" s="262" t="s">
        <v>222</v>
      </c>
      <c r="H135" s="261" t="s">
        <v>121</v>
      </c>
      <c r="I135" s="248">
        <v>1</v>
      </c>
      <c r="J135" s="319">
        <v>731657.41999999993</v>
      </c>
      <c r="K135" s="249">
        <f t="shared" si="10"/>
        <v>731657</v>
      </c>
      <c r="L135" s="234"/>
      <c r="M135" s="232"/>
    </row>
    <row r="136" spans="1:13" ht="30" customHeight="1">
      <c r="A136" s="232"/>
      <c r="B136" s="233"/>
      <c r="C136" s="268"/>
      <c r="D136" s="261">
        <v>12.19</v>
      </c>
      <c r="E136" s="261"/>
      <c r="F136" s="261"/>
      <c r="G136" s="262" t="s">
        <v>223</v>
      </c>
      <c r="H136" s="261" t="s">
        <v>121</v>
      </c>
      <c r="I136" s="248">
        <v>1</v>
      </c>
      <c r="J136" s="319">
        <v>3252728.0599999996</v>
      </c>
      <c r="K136" s="249">
        <f t="shared" si="10"/>
        <v>3252728</v>
      </c>
      <c r="L136" s="234"/>
      <c r="M136" s="232"/>
    </row>
    <row r="137" spans="1:13" ht="30" customHeight="1">
      <c r="A137" s="232"/>
      <c r="B137" s="233"/>
      <c r="C137" s="245"/>
      <c r="D137" s="261">
        <v>12.2</v>
      </c>
      <c r="E137" s="261"/>
      <c r="F137" s="261"/>
      <c r="G137" s="262" t="s">
        <v>224</v>
      </c>
      <c r="H137" s="261" t="s">
        <v>121</v>
      </c>
      <c r="I137" s="248">
        <v>1</v>
      </c>
      <c r="J137" s="319">
        <v>2347985.5199999996</v>
      </c>
      <c r="K137" s="249">
        <f t="shared" si="10"/>
        <v>2347986</v>
      </c>
      <c r="L137" s="234"/>
      <c r="M137" s="232"/>
    </row>
    <row r="138" spans="1:13" ht="30" customHeight="1">
      <c r="A138" s="232"/>
      <c r="B138" s="233"/>
      <c r="C138" s="245"/>
      <c r="D138" s="261">
        <v>12.21</v>
      </c>
      <c r="E138" s="261"/>
      <c r="F138" s="261"/>
      <c r="G138" s="262" t="s">
        <v>225</v>
      </c>
      <c r="H138" s="261" t="s">
        <v>121</v>
      </c>
      <c r="I138" s="248">
        <v>1</v>
      </c>
      <c r="J138" s="319">
        <v>1463310.8199999998</v>
      </c>
      <c r="K138" s="249">
        <f t="shared" si="10"/>
        <v>1463311</v>
      </c>
      <c r="L138" s="234"/>
      <c r="M138" s="232"/>
    </row>
    <row r="139" spans="1:13" ht="30" customHeight="1">
      <c r="A139" s="232"/>
      <c r="B139" s="233"/>
      <c r="C139" s="268"/>
      <c r="D139" s="261">
        <v>12.22</v>
      </c>
      <c r="E139" s="261"/>
      <c r="F139" s="261"/>
      <c r="G139" s="262" t="s">
        <v>226</v>
      </c>
      <c r="H139" s="261" t="s">
        <v>121</v>
      </c>
      <c r="I139" s="248">
        <v>15</v>
      </c>
      <c r="J139" s="319">
        <v>480804.05999999994</v>
      </c>
      <c r="K139" s="249">
        <f t="shared" si="10"/>
        <v>7212061</v>
      </c>
      <c r="L139" s="234"/>
      <c r="M139" s="232"/>
    </row>
    <row r="140" spans="1:13" ht="30" customHeight="1">
      <c r="A140" s="232"/>
      <c r="B140" s="233"/>
      <c r="C140" s="245"/>
      <c r="D140" s="261">
        <v>12.23</v>
      </c>
      <c r="E140" s="261"/>
      <c r="F140" s="261"/>
      <c r="G140" s="262" t="s">
        <v>227</v>
      </c>
      <c r="H140" s="261" t="s">
        <v>119</v>
      </c>
      <c r="I140" s="248">
        <v>50.43</v>
      </c>
      <c r="J140" s="319">
        <v>308265.65999999997</v>
      </c>
      <c r="K140" s="249">
        <f t="shared" si="10"/>
        <v>15545837</v>
      </c>
      <c r="L140" s="234"/>
      <c r="M140" s="232"/>
    </row>
    <row r="141" spans="1:13" ht="30" customHeight="1">
      <c r="A141" s="232"/>
      <c r="B141" s="233"/>
      <c r="C141" s="268"/>
      <c r="D141" s="261">
        <v>12.24</v>
      </c>
      <c r="E141" s="261"/>
      <c r="F141" s="261"/>
      <c r="G141" s="262" t="s">
        <v>228</v>
      </c>
      <c r="H141" s="261" t="s">
        <v>119</v>
      </c>
      <c r="I141" s="248">
        <v>24.97</v>
      </c>
      <c r="J141" s="319">
        <v>480804.05999999994</v>
      </c>
      <c r="K141" s="249">
        <f t="shared" si="10"/>
        <v>12005677</v>
      </c>
      <c r="L141" s="234"/>
      <c r="M141" s="232"/>
    </row>
    <row r="142" spans="1:13" ht="45.75" customHeight="1">
      <c r="A142" s="232"/>
      <c r="B142" s="233"/>
      <c r="C142" s="245"/>
      <c r="D142" s="261">
        <v>12.25</v>
      </c>
      <c r="E142" s="261"/>
      <c r="F142" s="261"/>
      <c r="G142" s="262" t="s">
        <v>229</v>
      </c>
      <c r="H142" s="261" t="s">
        <v>119</v>
      </c>
      <c r="I142" s="248">
        <v>15.8</v>
      </c>
      <c r="J142" s="319">
        <v>335061.63999999996</v>
      </c>
      <c r="K142" s="249">
        <f t="shared" si="10"/>
        <v>5293974</v>
      </c>
      <c r="L142" s="234"/>
      <c r="M142" s="232"/>
    </row>
    <row r="143" spans="1:13" ht="38.25" customHeight="1">
      <c r="A143" s="232"/>
      <c r="B143" s="233"/>
      <c r="C143" s="245"/>
      <c r="D143" s="261">
        <v>12.26</v>
      </c>
      <c r="E143" s="261"/>
      <c r="F143" s="261"/>
      <c r="G143" s="262" t="s">
        <v>230</v>
      </c>
      <c r="H143" s="261" t="s">
        <v>117</v>
      </c>
      <c r="I143" s="248">
        <v>97.06</v>
      </c>
      <c r="J143" s="319">
        <v>392164.39999999997</v>
      </c>
      <c r="K143" s="249">
        <f t="shared" si="10"/>
        <v>38063477</v>
      </c>
      <c r="L143" s="234"/>
      <c r="M143" s="232"/>
    </row>
    <row r="144" spans="1:13" ht="91.5" customHeight="1">
      <c r="A144" s="232"/>
      <c r="B144" s="233"/>
      <c r="C144" s="268"/>
      <c r="D144" s="261">
        <v>12.27</v>
      </c>
      <c r="E144" s="261"/>
      <c r="F144" s="261"/>
      <c r="G144" s="262" t="s">
        <v>231</v>
      </c>
      <c r="H144" s="261" t="s">
        <v>232</v>
      </c>
      <c r="I144" s="248">
        <v>153.9</v>
      </c>
      <c r="J144" s="319">
        <v>656092.14</v>
      </c>
      <c r="K144" s="249">
        <f t="shared" si="10"/>
        <v>100972580</v>
      </c>
      <c r="L144" s="234"/>
      <c r="M144" s="232"/>
    </row>
    <row r="145" spans="1:14" ht="30" customHeight="1" thickBot="1">
      <c r="A145" s="232"/>
      <c r="B145" s="233"/>
      <c r="C145" s="250" t="s">
        <v>14</v>
      </c>
      <c r="D145" s="269"/>
      <c r="E145" s="269"/>
      <c r="F145" s="269"/>
      <c r="G145" s="270"/>
      <c r="H145" s="271"/>
      <c r="I145" s="248"/>
      <c r="J145" s="320"/>
      <c r="K145" s="253">
        <f>SUM(K118:K144)</f>
        <v>217085531</v>
      </c>
      <c r="L145" s="234"/>
      <c r="M145" s="232"/>
    </row>
    <row r="146" spans="1:14" ht="30" customHeight="1" thickBot="1">
      <c r="A146" s="232"/>
      <c r="B146" s="233"/>
      <c r="C146" s="242">
        <v>13</v>
      </c>
      <c r="D146" s="243" t="s">
        <v>111</v>
      </c>
      <c r="E146" s="243"/>
      <c r="F146" s="243"/>
      <c r="G146" s="243"/>
      <c r="H146" s="243"/>
      <c r="I146" s="243"/>
      <c r="J146" s="318"/>
      <c r="K146" s="244"/>
      <c r="L146" s="234"/>
      <c r="M146" s="232"/>
    </row>
    <row r="147" spans="1:14" ht="30" customHeight="1">
      <c r="A147" s="232"/>
      <c r="B147" s="233"/>
      <c r="C147" s="245"/>
      <c r="D147" s="261">
        <v>13.1</v>
      </c>
      <c r="E147" s="261"/>
      <c r="F147" s="261"/>
      <c r="G147" s="262" t="s">
        <v>233</v>
      </c>
      <c r="H147" s="261" t="s">
        <v>121</v>
      </c>
      <c r="I147" s="248">
        <v>15</v>
      </c>
      <c r="J147" s="319">
        <v>1338107.92</v>
      </c>
      <c r="K147" s="249">
        <f t="shared" ref="K147:K149" si="11">+ROUND(I147*J147,0)</f>
        <v>20071619</v>
      </c>
      <c r="L147" s="234"/>
      <c r="M147" s="232"/>
    </row>
    <row r="148" spans="1:14" ht="30" customHeight="1">
      <c r="A148" s="232"/>
      <c r="B148" s="233"/>
      <c r="C148" s="245"/>
      <c r="D148" s="261">
        <v>13.2</v>
      </c>
      <c r="E148" s="261"/>
      <c r="F148" s="261"/>
      <c r="G148" s="262" t="s">
        <v>234</v>
      </c>
      <c r="H148" s="261" t="s">
        <v>121</v>
      </c>
      <c r="I148" s="248">
        <v>15</v>
      </c>
      <c r="J148" s="319">
        <v>1088187.2</v>
      </c>
      <c r="K148" s="249">
        <f t="shared" si="11"/>
        <v>16322808</v>
      </c>
      <c r="L148" s="234"/>
      <c r="M148" s="232"/>
    </row>
    <row r="149" spans="1:14" ht="30" customHeight="1">
      <c r="A149" s="232"/>
      <c r="B149" s="233"/>
      <c r="C149" s="245"/>
      <c r="D149" s="261">
        <v>13.3</v>
      </c>
      <c r="E149" s="261"/>
      <c r="F149" s="261"/>
      <c r="G149" s="262" t="s">
        <v>235</v>
      </c>
      <c r="H149" s="261" t="s">
        <v>121</v>
      </c>
      <c r="I149" s="248">
        <v>15</v>
      </c>
      <c r="J149" s="319">
        <v>289781.69999999995</v>
      </c>
      <c r="K149" s="249">
        <f t="shared" si="11"/>
        <v>4346726</v>
      </c>
      <c r="L149" s="234"/>
      <c r="M149" s="232"/>
    </row>
    <row r="150" spans="1:14" ht="30" customHeight="1" thickBot="1">
      <c r="A150" s="232"/>
      <c r="B150" s="233"/>
      <c r="C150" s="250" t="s">
        <v>14</v>
      </c>
      <c r="D150" s="269"/>
      <c r="E150" s="269"/>
      <c r="F150" s="269"/>
      <c r="G150" s="270"/>
      <c r="H150" s="271"/>
      <c r="I150" s="248"/>
      <c r="J150" s="320"/>
      <c r="K150" s="253">
        <f>SUM(K147:K149)</f>
        <v>40741153</v>
      </c>
      <c r="L150" s="234"/>
      <c r="M150" s="232"/>
    </row>
    <row r="151" spans="1:14" ht="30" customHeight="1" thickBot="1">
      <c r="A151" s="232"/>
      <c r="B151" s="233"/>
      <c r="C151" s="242">
        <v>14</v>
      </c>
      <c r="D151" s="243" t="s">
        <v>112</v>
      </c>
      <c r="E151" s="243"/>
      <c r="F151" s="243"/>
      <c r="G151" s="243"/>
      <c r="H151" s="243"/>
      <c r="I151" s="243"/>
      <c r="J151" s="318"/>
      <c r="K151" s="244"/>
      <c r="L151" s="234"/>
      <c r="M151" s="232"/>
    </row>
    <row r="152" spans="1:14" ht="28.5">
      <c r="A152" s="232"/>
      <c r="B152" s="233"/>
      <c r="C152" s="245"/>
      <c r="D152" s="261">
        <v>14.1</v>
      </c>
      <c r="E152" s="261"/>
      <c r="F152" s="261"/>
      <c r="G152" s="262" t="s">
        <v>236</v>
      </c>
      <c r="H152" s="261" t="s">
        <v>147</v>
      </c>
      <c r="I152" s="248">
        <v>2</v>
      </c>
      <c r="J152" s="319">
        <v>1429101.96</v>
      </c>
      <c r="K152" s="249">
        <f t="shared" ref="K152" si="12">+ROUND(I152*J152,0)</f>
        <v>2858204</v>
      </c>
      <c r="L152" s="234"/>
      <c r="M152" s="232"/>
    </row>
    <row r="153" spans="1:14" ht="30" customHeight="1" thickBot="1">
      <c r="A153" s="232"/>
      <c r="B153" s="233"/>
      <c r="C153" s="250" t="s">
        <v>14</v>
      </c>
      <c r="D153" s="269"/>
      <c r="E153" s="269"/>
      <c r="F153" s="269"/>
      <c r="G153" s="270"/>
      <c r="H153" s="271"/>
      <c r="I153" s="248"/>
      <c r="J153" s="320"/>
      <c r="K153" s="253">
        <f>SUM(K152)</f>
        <v>2858204</v>
      </c>
      <c r="L153" s="234"/>
      <c r="M153" s="232"/>
    </row>
    <row r="154" spans="1:14" ht="30" customHeight="1" thickBot="1">
      <c r="A154" s="232"/>
      <c r="B154" s="233"/>
      <c r="C154" s="242">
        <v>15</v>
      </c>
      <c r="D154" s="243" t="s">
        <v>113</v>
      </c>
      <c r="E154" s="243"/>
      <c r="F154" s="243"/>
      <c r="G154" s="243"/>
      <c r="H154" s="243"/>
      <c r="I154" s="243"/>
      <c r="J154" s="318"/>
      <c r="K154" s="244"/>
      <c r="L154" s="234"/>
      <c r="M154" s="232"/>
    </row>
    <row r="155" spans="1:14" ht="30" customHeight="1">
      <c r="A155" s="232"/>
      <c r="B155" s="233"/>
      <c r="C155" s="245"/>
      <c r="D155" s="261">
        <v>15.1</v>
      </c>
      <c r="E155" s="261"/>
      <c r="F155" s="261"/>
      <c r="G155" s="262" t="s">
        <v>237</v>
      </c>
      <c r="H155" s="261" t="s">
        <v>147</v>
      </c>
      <c r="I155" s="248">
        <v>6</v>
      </c>
      <c r="J155" s="319">
        <v>173650.59999999998</v>
      </c>
      <c r="K155" s="249">
        <f t="shared" ref="K155:K156" si="13">+ROUND(I155*J155,0)</f>
        <v>1041904</v>
      </c>
      <c r="L155" s="234"/>
      <c r="M155" s="232"/>
    </row>
    <row r="156" spans="1:14" ht="30" customHeight="1">
      <c r="A156" s="232"/>
      <c r="B156" s="233"/>
      <c r="C156" s="245"/>
      <c r="D156" s="261">
        <v>15.2</v>
      </c>
      <c r="E156" s="261"/>
      <c r="F156" s="261"/>
      <c r="G156" s="262" t="s">
        <v>238</v>
      </c>
      <c r="H156" s="261" t="s">
        <v>239</v>
      </c>
      <c r="I156" s="248">
        <v>6</v>
      </c>
      <c r="J156" s="319">
        <v>267949.07999999996</v>
      </c>
      <c r="K156" s="249">
        <f t="shared" si="13"/>
        <v>1607694</v>
      </c>
      <c r="L156" s="234"/>
      <c r="M156" s="232"/>
    </row>
    <row r="157" spans="1:14" ht="30" customHeight="1" thickBot="1">
      <c r="A157" s="232"/>
      <c r="B157" s="233"/>
      <c r="C157" s="250" t="s">
        <v>14</v>
      </c>
      <c r="D157" s="269"/>
      <c r="E157" s="269"/>
      <c r="F157" s="269"/>
      <c r="G157" s="270"/>
      <c r="H157" s="271"/>
      <c r="I157" s="248"/>
      <c r="J157" s="320"/>
      <c r="K157" s="253">
        <f>SUM(K155:K156)</f>
        <v>2649598</v>
      </c>
      <c r="L157" s="234"/>
      <c r="M157" s="232"/>
    </row>
    <row r="158" spans="1:14" s="277" customFormat="1" ht="30" customHeight="1" thickBot="1">
      <c r="A158" s="273"/>
      <c r="B158" s="274"/>
      <c r="C158" s="351" t="s">
        <v>15</v>
      </c>
      <c r="D158" s="352"/>
      <c r="E158" s="352"/>
      <c r="F158" s="352"/>
      <c r="G158" s="352"/>
      <c r="H158" s="352"/>
      <c r="I158" s="352"/>
      <c r="J158" s="353"/>
      <c r="K158" s="275">
        <f>+K157+K153+K150+K145+K116+K92+K89+K83+K77+K65+K56+K53+K45+K41+K15</f>
        <v>2094882184</v>
      </c>
      <c r="L158" s="276"/>
      <c r="M158" s="273"/>
    </row>
    <row r="159" spans="1:14" s="277" customFormat="1" ht="30" customHeight="1">
      <c r="A159" s="273"/>
      <c r="B159" s="274"/>
      <c r="C159" s="278"/>
      <c r="D159" s="278"/>
      <c r="E159" s="278"/>
      <c r="F159" s="278"/>
      <c r="G159" s="278"/>
      <c r="H159" s="278"/>
      <c r="I159" s="278"/>
      <c r="J159" s="324"/>
      <c r="K159" s="279"/>
      <c r="L159" s="276"/>
      <c r="M159" s="273"/>
    </row>
    <row r="160" spans="1:14" s="277" customFormat="1" ht="30" customHeight="1">
      <c r="A160" s="273"/>
      <c r="B160" s="274"/>
      <c r="C160" s="280"/>
      <c r="D160" s="283"/>
      <c r="E160" s="283"/>
      <c r="F160" s="283"/>
      <c r="G160" s="286" t="s">
        <v>16</v>
      </c>
      <c r="H160" s="284"/>
      <c r="I160" s="285"/>
      <c r="J160" s="325"/>
      <c r="K160" s="287">
        <f>+K158</f>
        <v>2094882184</v>
      </c>
      <c r="L160" s="276"/>
      <c r="M160" s="273"/>
      <c r="N160" s="330"/>
    </row>
    <row r="161" spans="1:17" s="277" customFormat="1" ht="30" customHeight="1">
      <c r="A161" s="273"/>
      <c r="B161" s="274"/>
      <c r="C161" s="280"/>
      <c r="D161" s="281"/>
      <c r="E161" s="280"/>
      <c r="F161" s="280"/>
      <c r="G161" s="286" t="s">
        <v>114</v>
      </c>
      <c r="H161" s="284"/>
      <c r="I161" s="285"/>
      <c r="J161" s="325"/>
      <c r="K161" s="282">
        <v>46859467</v>
      </c>
      <c r="L161" s="276"/>
      <c r="M161" s="273"/>
    </row>
    <row r="162" spans="1:17" s="277" customFormat="1" ht="30" customHeight="1" thickBot="1">
      <c r="A162" s="273"/>
      <c r="B162" s="274"/>
      <c r="C162" s="280"/>
      <c r="D162" s="281"/>
      <c r="E162" s="280"/>
      <c r="F162" s="280"/>
      <c r="G162" s="286" t="s">
        <v>115</v>
      </c>
      <c r="H162" s="284"/>
      <c r="I162" s="285"/>
      <c r="J162" s="325"/>
      <c r="K162" s="282">
        <v>19823446</v>
      </c>
      <c r="L162" s="276"/>
      <c r="M162" s="273"/>
    </row>
    <row r="163" spans="1:17" s="277" customFormat="1" ht="30" customHeight="1" thickBot="1">
      <c r="A163" s="273"/>
      <c r="B163" s="274"/>
      <c r="C163" s="280"/>
      <c r="D163" s="281"/>
      <c r="E163" s="280"/>
      <c r="F163" s="280"/>
      <c r="G163" s="288" t="s">
        <v>17</v>
      </c>
      <c r="H163" s="289"/>
      <c r="I163" s="290"/>
      <c r="J163" s="326"/>
      <c r="K163" s="275">
        <f>SUM(K160:K162)</f>
        <v>2161565097</v>
      </c>
      <c r="L163" s="276"/>
      <c r="M163" s="273"/>
      <c r="Q163" s="275"/>
    </row>
    <row r="164" spans="1:17" s="277" customFormat="1" ht="15.75" thickBot="1">
      <c r="A164" s="273"/>
      <c r="B164" s="274"/>
      <c r="C164" s="280"/>
      <c r="D164" s="281"/>
      <c r="E164" s="281"/>
      <c r="F164" s="281"/>
      <c r="G164" s="280"/>
      <c r="H164" s="280"/>
      <c r="I164" s="291"/>
      <c r="J164" s="322"/>
      <c r="K164" s="292"/>
      <c r="L164" s="276"/>
      <c r="M164" s="273"/>
    </row>
    <row r="165" spans="1:17" s="277" customFormat="1" ht="15.75" thickBot="1">
      <c r="A165" s="273"/>
      <c r="B165" s="274"/>
      <c r="C165" s="293"/>
      <c r="D165" s="355"/>
      <c r="E165" s="355"/>
      <c r="F165" s="355"/>
      <c r="G165" s="355"/>
      <c r="H165" s="355"/>
      <c r="I165" s="355"/>
      <c r="J165" s="355"/>
      <c r="K165" s="356"/>
      <c r="L165" s="294"/>
      <c r="M165" s="273"/>
      <c r="Q165" s="275"/>
    </row>
    <row r="166" spans="1:17" s="277" customFormat="1" ht="46.5" customHeight="1">
      <c r="A166" s="273"/>
      <c r="B166" s="274"/>
      <c r="C166" s="340" t="s">
        <v>18</v>
      </c>
      <c r="D166" s="341"/>
      <c r="E166" s="341"/>
      <c r="F166" s="341"/>
      <c r="G166" s="341"/>
      <c r="H166" s="354" t="s">
        <v>19</v>
      </c>
      <c r="I166" s="354"/>
      <c r="J166" s="354"/>
      <c r="K166" s="295" t="s">
        <v>20</v>
      </c>
      <c r="L166" s="296"/>
      <c r="M166" s="273"/>
    </row>
    <row r="167" spans="1:17" s="277" customFormat="1" ht="56.25" customHeight="1">
      <c r="A167" s="273"/>
      <c r="B167" s="274"/>
      <c r="C167" s="340" t="s">
        <v>21</v>
      </c>
      <c r="D167" s="341"/>
      <c r="E167" s="341"/>
      <c r="F167" s="341"/>
      <c r="G167" s="341"/>
      <c r="H167" s="345" t="s">
        <v>22</v>
      </c>
      <c r="I167" s="345"/>
      <c r="J167" s="327" t="s">
        <v>23</v>
      </c>
      <c r="K167" s="297">
        <v>0.3</v>
      </c>
      <c r="L167" s="296"/>
      <c r="M167" s="273"/>
    </row>
    <row r="168" spans="1:17" s="277" customFormat="1" ht="30" customHeight="1">
      <c r="A168" s="273"/>
      <c r="B168" s="274"/>
      <c r="C168" s="340" t="s">
        <v>24</v>
      </c>
      <c r="D168" s="341"/>
      <c r="E168" s="341"/>
      <c r="F168" s="341"/>
      <c r="G168" s="341"/>
      <c r="H168" s="342" t="s">
        <v>25</v>
      </c>
      <c r="I168" s="343"/>
      <c r="J168" s="327" t="s">
        <v>26</v>
      </c>
      <c r="K168" s="297">
        <v>0</v>
      </c>
      <c r="L168" s="296"/>
      <c r="M168" s="273"/>
    </row>
    <row r="169" spans="1:17" s="298" customFormat="1" ht="58.5" customHeight="1">
      <c r="A169" s="273"/>
      <c r="B169" s="274"/>
      <c r="C169" s="340" t="s">
        <v>240</v>
      </c>
      <c r="D169" s="341"/>
      <c r="E169" s="341"/>
      <c r="F169" s="341"/>
      <c r="G169" s="341"/>
      <c r="H169" s="344" t="s">
        <v>27</v>
      </c>
      <c r="I169" s="345"/>
      <c r="J169" s="327" t="s">
        <v>28</v>
      </c>
      <c r="K169" s="297">
        <v>0.04</v>
      </c>
      <c r="L169" s="276"/>
      <c r="M169" s="273"/>
    </row>
    <row r="170" spans="1:17" ht="57" customHeight="1">
      <c r="A170" s="232"/>
      <c r="B170" s="233"/>
      <c r="C170" s="299"/>
      <c r="D170" s="300"/>
      <c r="E170" s="300"/>
      <c r="F170" s="300"/>
      <c r="G170" s="301"/>
      <c r="H170" s="345" t="s">
        <v>29</v>
      </c>
      <c r="I170" s="345"/>
      <c r="J170" s="327" t="s">
        <v>30</v>
      </c>
      <c r="K170" s="297">
        <f>SUM(K167:K169)</f>
        <v>0.33999999999999997</v>
      </c>
      <c r="L170" s="234"/>
      <c r="M170" s="232"/>
    </row>
    <row r="171" spans="1:17" ht="15.75" thickBot="1">
      <c r="A171" s="232"/>
      <c r="B171" s="233"/>
      <c r="C171" s="302"/>
      <c r="D171" s="303"/>
      <c r="E171" s="303"/>
      <c r="F171" s="303"/>
      <c r="G171" s="304"/>
      <c r="H171" s="338"/>
      <c r="I171" s="338"/>
      <c r="J171" s="338"/>
      <c r="K171" s="339"/>
      <c r="L171" s="234"/>
      <c r="M171" s="232"/>
    </row>
    <row r="172" spans="1:17" ht="42.6" customHeight="1">
      <c r="A172" s="232"/>
      <c r="B172" s="233"/>
      <c r="C172" s="335"/>
      <c r="D172" s="335"/>
      <c r="E172" s="335"/>
      <c r="F172" s="335"/>
      <c r="G172" s="331"/>
      <c r="H172" s="331"/>
      <c r="I172" s="331"/>
      <c r="J172" s="331"/>
      <c r="K172" s="331"/>
      <c r="L172" s="234"/>
      <c r="M172" s="232"/>
    </row>
    <row r="173" spans="1:17" ht="15">
      <c r="A173" s="232"/>
      <c r="B173" s="233"/>
      <c r="C173" s="300"/>
      <c r="D173" s="336" t="s">
        <v>243</v>
      </c>
      <c r="E173" s="332"/>
      <c r="F173" s="332"/>
      <c r="G173" s="331"/>
      <c r="H173" s="331"/>
      <c r="I173" s="331"/>
      <c r="J173" s="331"/>
      <c r="K173" s="331"/>
      <c r="L173" s="234"/>
      <c r="M173" s="232"/>
    </row>
    <row r="174" spans="1:17" ht="15">
      <c r="A174" s="232"/>
      <c r="B174" s="233"/>
      <c r="C174" s="300"/>
      <c r="D174" s="336" t="s">
        <v>244</v>
      </c>
      <c r="E174" s="332"/>
      <c r="F174" s="332"/>
      <c r="G174" s="331"/>
      <c r="H174" s="331"/>
      <c r="I174" s="331"/>
      <c r="J174" s="331"/>
      <c r="K174" s="331"/>
      <c r="L174" s="234"/>
      <c r="M174" s="232"/>
    </row>
    <row r="175" spans="1:17" ht="27.6" customHeight="1">
      <c r="A175" s="232"/>
      <c r="B175" s="233"/>
      <c r="C175" s="300"/>
      <c r="D175" s="337" t="s">
        <v>242</v>
      </c>
      <c r="E175" s="337"/>
      <c r="F175" s="332"/>
      <c r="G175" s="331"/>
      <c r="H175" s="331"/>
      <c r="I175" s="331"/>
      <c r="J175" s="331"/>
      <c r="K175" s="331"/>
      <c r="L175" s="234"/>
      <c r="M175" s="232"/>
    </row>
    <row r="176" spans="1:17" ht="15.75" thickBot="1">
      <c r="A176" s="232"/>
      <c r="B176" s="305"/>
      <c r="C176" s="306"/>
      <c r="D176" s="333"/>
      <c r="E176" s="333"/>
      <c r="F176" s="333"/>
      <c r="G176" s="334"/>
      <c r="H176" s="306"/>
      <c r="I176" s="306"/>
      <c r="J176" s="328"/>
      <c r="K176" s="306"/>
      <c r="L176" s="307"/>
      <c r="M176" s="232"/>
    </row>
    <row r="177" spans="1:13" ht="15.75" thickTop="1">
      <c r="A177" s="232"/>
      <c r="B177" s="232"/>
      <c r="C177" s="232"/>
      <c r="D177" s="232"/>
      <c r="E177" s="308"/>
      <c r="F177" s="232"/>
      <c r="G177" s="232"/>
      <c r="H177" s="232"/>
      <c r="I177" s="232"/>
      <c r="J177" s="329"/>
      <c r="K177" s="232"/>
      <c r="L177" s="232"/>
      <c r="M177" s="232"/>
    </row>
  </sheetData>
  <mergeCells count="25">
    <mergeCell ref="C3:K4"/>
    <mergeCell ref="C5:K5"/>
    <mergeCell ref="C1:F1"/>
    <mergeCell ref="C167:G167"/>
    <mergeCell ref="C7:K7"/>
    <mergeCell ref="C158:J158"/>
    <mergeCell ref="C166:G166"/>
    <mergeCell ref="H166:J166"/>
    <mergeCell ref="H167:I167"/>
    <mergeCell ref="D165:K165"/>
    <mergeCell ref="I8:I9"/>
    <mergeCell ref="J8:J9"/>
    <mergeCell ref="K8:K9"/>
    <mergeCell ref="C8:C9"/>
    <mergeCell ref="D8:D9"/>
    <mergeCell ref="G8:G9"/>
    <mergeCell ref="H8:H9"/>
    <mergeCell ref="E8:F8"/>
    <mergeCell ref="D175:E175"/>
    <mergeCell ref="H171:K171"/>
    <mergeCell ref="C168:G168"/>
    <mergeCell ref="H168:I168"/>
    <mergeCell ref="H169:I169"/>
    <mergeCell ref="H170:I170"/>
    <mergeCell ref="C169:G169"/>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zoomScale="55" zoomScaleNormal="100" zoomScaleSheetLayoutView="55" zoomScalePageLayoutView="91" workbookViewId="0">
      <selection activeCell="C9" sqref="C9:K9"/>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3"/>
      <c r="D2" s="223"/>
      <c r="E2" s="224"/>
      <c r="F2" s="223"/>
      <c r="G2" s="223"/>
      <c r="H2" s="223"/>
      <c r="I2" s="223"/>
      <c r="J2" s="223"/>
      <c r="K2" s="223"/>
      <c r="L2" s="8"/>
      <c r="M2" s="5"/>
    </row>
    <row r="3" spans="1:13" ht="26.25" customHeight="1">
      <c r="A3" s="5"/>
      <c r="B3" s="9"/>
      <c r="C3" s="346" t="s">
        <v>0</v>
      </c>
      <c r="D3" s="347"/>
      <c r="E3" s="347"/>
      <c r="F3" s="347"/>
      <c r="G3" s="5"/>
      <c r="H3" s="5"/>
      <c r="I3" s="5"/>
      <c r="J3" s="5"/>
      <c r="K3" s="5"/>
      <c r="L3" s="10"/>
      <c r="M3" s="5"/>
    </row>
    <row r="4" spans="1:13">
      <c r="A4" s="5"/>
      <c r="B4" s="9"/>
      <c r="C4" s="201"/>
      <c r="D4" s="202" t="s">
        <v>1</v>
      </c>
      <c r="E4" s="201"/>
      <c r="F4" s="202"/>
      <c r="G4" s="5"/>
      <c r="H4" s="5"/>
      <c r="I4" s="5"/>
      <c r="J4" s="5"/>
      <c r="K4" s="5"/>
      <c r="L4" s="10"/>
      <c r="M4" s="5"/>
    </row>
    <row r="5" spans="1:13">
      <c r="A5" s="5"/>
      <c r="B5" s="9"/>
      <c r="C5" s="377" t="s">
        <v>31</v>
      </c>
      <c r="D5" s="377"/>
      <c r="E5" s="377"/>
      <c r="F5" s="377"/>
      <c r="G5" s="377"/>
      <c r="H5" s="377"/>
      <c r="I5" s="377"/>
      <c r="J5" s="377"/>
      <c r="K5" s="377"/>
      <c r="L5" s="10"/>
      <c r="M5" s="5"/>
    </row>
    <row r="6" spans="1:13" ht="17.25" thickBot="1">
      <c r="A6" s="5"/>
      <c r="B6" s="9"/>
      <c r="C6" s="378" t="s">
        <v>32</v>
      </c>
      <c r="D6" s="378"/>
      <c r="E6" s="378"/>
      <c r="F6" s="378"/>
      <c r="G6" s="378"/>
      <c r="H6" s="378"/>
      <c r="I6" s="378"/>
      <c r="J6" s="378"/>
      <c r="K6" s="378"/>
      <c r="L6" s="10"/>
      <c r="M6" s="5"/>
    </row>
    <row r="7" spans="1:13" s="20" customFormat="1" ht="16.5" customHeight="1">
      <c r="A7" s="19"/>
      <c r="B7" s="215"/>
      <c r="C7" s="379" t="s">
        <v>33</v>
      </c>
      <c r="D7" s="380"/>
      <c r="E7" s="380"/>
      <c r="F7" s="380"/>
      <c r="G7" s="380"/>
      <c r="H7" s="380"/>
      <c r="I7" s="380"/>
      <c r="J7" s="380"/>
      <c r="K7" s="381"/>
      <c r="L7" s="21"/>
      <c r="M7" s="19"/>
    </row>
    <row r="8" spans="1:13" ht="74.25" customHeight="1">
      <c r="A8" s="5"/>
      <c r="B8" s="216"/>
      <c r="C8" s="382"/>
      <c r="D8" s="383"/>
      <c r="E8" s="383"/>
      <c r="F8" s="383"/>
      <c r="G8" s="383"/>
      <c r="H8" s="383"/>
      <c r="I8" s="383"/>
      <c r="J8" s="383"/>
      <c r="K8" s="384"/>
      <c r="L8" s="10"/>
      <c r="M8" s="5"/>
    </row>
    <row r="9" spans="1:13" ht="34.5" customHeight="1">
      <c r="A9" s="5"/>
      <c r="B9" s="216"/>
      <c r="C9" s="385" t="s">
        <v>34</v>
      </c>
      <c r="D9" s="386"/>
      <c r="E9" s="386"/>
      <c r="F9" s="386"/>
      <c r="G9" s="386"/>
      <c r="H9" s="386"/>
      <c r="I9" s="386"/>
      <c r="J9" s="386"/>
      <c r="K9" s="387"/>
      <c r="L9" s="10"/>
      <c r="M9" s="5"/>
    </row>
    <row r="10" spans="1:13" ht="30" customHeight="1" thickBot="1">
      <c r="A10" s="5"/>
      <c r="B10" s="216"/>
      <c r="C10" s="388"/>
      <c r="D10" s="388"/>
      <c r="E10" s="388"/>
      <c r="F10" s="388"/>
      <c r="G10" s="388"/>
      <c r="H10" s="388"/>
      <c r="I10" s="388"/>
      <c r="J10" s="388"/>
      <c r="K10" s="389"/>
      <c r="L10" s="10"/>
      <c r="M10" s="5"/>
    </row>
    <row r="11" spans="1:13" ht="30" customHeight="1">
      <c r="A11" s="5"/>
      <c r="B11" s="9"/>
      <c r="C11" s="390" t="s">
        <v>4</v>
      </c>
      <c r="D11" s="392" t="s">
        <v>5</v>
      </c>
      <c r="E11" s="394" t="s">
        <v>6</v>
      </c>
      <c r="F11" s="394"/>
      <c r="G11" s="390" t="s">
        <v>7</v>
      </c>
      <c r="H11" s="392" t="s">
        <v>8</v>
      </c>
      <c r="I11" s="392" t="s">
        <v>9</v>
      </c>
      <c r="J11" s="395" t="s">
        <v>10</v>
      </c>
      <c r="K11" s="397" t="s">
        <v>11</v>
      </c>
      <c r="L11" s="10"/>
      <c r="M11" s="5"/>
    </row>
    <row r="12" spans="1:13" ht="30" customHeight="1" thickBot="1">
      <c r="A12" s="5"/>
      <c r="B12" s="9"/>
      <c r="C12" s="391"/>
      <c r="D12" s="393"/>
      <c r="E12" s="129" t="s">
        <v>12</v>
      </c>
      <c r="F12" s="129" t="s">
        <v>13</v>
      </c>
      <c r="G12" s="391"/>
      <c r="H12" s="393"/>
      <c r="I12" s="393"/>
      <c r="J12" s="396"/>
      <c r="K12" s="398"/>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14</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14</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14</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14</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14</v>
      </c>
      <c r="D39" s="163"/>
      <c r="E39" s="163"/>
      <c r="F39" s="163"/>
      <c r="G39" s="166"/>
      <c r="H39" s="165"/>
      <c r="I39" s="136"/>
      <c r="J39" s="142"/>
      <c r="K39" s="143"/>
      <c r="L39" s="10"/>
      <c r="M39" s="5"/>
    </row>
    <row r="40" spans="1:13" s="3" customFormat="1" ht="30" customHeight="1" thickBot="1">
      <c r="A40" s="11"/>
      <c r="B40" s="12"/>
      <c r="C40" s="399" t="s">
        <v>15</v>
      </c>
      <c r="D40" s="400"/>
      <c r="E40" s="400"/>
      <c r="F40" s="400"/>
      <c r="G40" s="400"/>
      <c r="H40" s="400"/>
      <c r="I40" s="400"/>
      <c r="J40" s="401"/>
      <c r="K40" s="167"/>
      <c r="L40" s="13"/>
      <c r="M40" s="11"/>
    </row>
    <row r="41" spans="1:13" s="3" customFormat="1"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402"/>
      <c r="H42" s="403"/>
      <c r="I42" s="404"/>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16</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17</v>
      </c>
      <c r="H49" s="188"/>
      <c r="I49" s="189"/>
      <c r="J49" s="190"/>
      <c r="K49" s="167"/>
      <c r="L49" s="13"/>
      <c r="M49" s="11"/>
    </row>
    <row r="50" spans="1:13" s="3" customFormat="1" thickBot="1">
      <c r="A50" s="11"/>
      <c r="B50" s="12"/>
      <c r="C50" s="170"/>
      <c r="D50" s="171"/>
      <c r="E50" s="171"/>
      <c r="F50" s="171"/>
      <c r="G50" s="170"/>
      <c r="H50" s="170"/>
      <c r="I50" s="191"/>
      <c r="J50" s="192"/>
      <c r="K50" s="193"/>
      <c r="L50" s="13"/>
      <c r="M50" s="11"/>
    </row>
    <row r="51" spans="1:13" s="3" customFormat="1" ht="15.75">
      <c r="A51" s="11"/>
      <c r="B51" s="12"/>
      <c r="C51" s="194"/>
      <c r="D51" s="375"/>
      <c r="E51" s="375"/>
      <c r="F51" s="375"/>
      <c r="G51" s="375"/>
      <c r="H51" s="375"/>
      <c r="I51" s="375"/>
      <c r="J51" s="375"/>
      <c r="K51" s="376"/>
      <c r="L51" s="14"/>
      <c r="M51" s="11"/>
    </row>
    <row r="52" spans="1:13" s="3" customFormat="1" ht="46.5" customHeight="1">
      <c r="A52" s="11"/>
      <c r="B52" s="12"/>
      <c r="C52" s="405" t="s">
        <v>35</v>
      </c>
      <c r="D52" s="406"/>
      <c r="E52" s="406"/>
      <c r="F52" s="406"/>
      <c r="G52" s="406"/>
      <c r="H52" s="407" t="s">
        <v>7</v>
      </c>
      <c r="I52" s="407"/>
      <c r="J52" s="407"/>
      <c r="K52" s="195" t="s">
        <v>20</v>
      </c>
      <c r="L52" s="15"/>
      <c r="M52" s="11"/>
    </row>
    <row r="53" spans="1:13" s="3" customFormat="1" ht="32.25" customHeight="1">
      <c r="A53" s="11"/>
      <c r="B53" s="12"/>
      <c r="C53" s="405" t="s">
        <v>36</v>
      </c>
      <c r="D53" s="406"/>
      <c r="E53" s="406"/>
      <c r="F53" s="406"/>
      <c r="G53" s="406"/>
      <c r="H53" s="408" t="s">
        <v>22</v>
      </c>
      <c r="I53" s="408"/>
      <c r="J53" s="196" t="s">
        <v>23</v>
      </c>
      <c r="K53" s="197" t="s">
        <v>37</v>
      </c>
      <c r="L53" s="211"/>
      <c r="M53" s="11"/>
    </row>
    <row r="54" spans="1:13" s="3" customFormat="1" ht="30" customHeight="1">
      <c r="A54" s="11"/>
      <c r="B54" s="12"/>
      <c r="C54" s="405" t="s">
        <v>38</v>
      </c>
      <c r="D54" s="406"/>
      <c r="E54" s="406"/>
      <c r="F54" s="406"/>
      <c r="G54" s="406"/>
      <c r="H54" s="411" t="s">
        <v>25</v>
      </c>
      <c r="I54" s="412"/>
      <c r="J54" s="196" t="s">
        <v>26</v>
      </c>
      <c r="K54" s="197" t="s">
        <v>37</v>
      </c>
      <c r="L54" s="15"/>
      <c r="M54" s="11"/>
    </row>
    <row r="55" spans="1:13" s="4" customFormat="1" ht="58.5" customHeight="1">
      <c r="A55" s="11"/>
      <c r="B55" s="12"/>
      <c r="C55" s="205"/>
      <c r="D55" s="206"/>
      <c r="E55" s="206"/>
      <c r="F55" s="206"/>
      <c r="G55" s="207"/>
      <c r="H55" s="413" t="s">
        <v>27</v>
      </c>
      <c r="I55" s="408"/>
      <c r="J55" s="196" t="s">
        <v>28</v>
      </c>
      <c r="K55" s="197" t="s">
        <v>37</v>
      </c>
      <c r="L55" s="13"/>
      <c r="M55" s="11"/>
    </row>
    <row r="56" spans="1:13" ht="57.75" customHeight="1">
      <c r="A56" s="5"/>
      <c r="B56" s="9"/>
      <c r="C56" s="208"/>
      <c r="D56" s="209"/>
      <c r="E56" s="209"/>
      <c r="F56" s="209"/>
      <c r="G56" s="210"/>
      <c r="H56" s="408" t="s">
        <v>29</v>
      </c>
      <c r="I56" s="408"/>
      <c r="J56" s="196" t="s">
        <v>30</v>
      </c>
      <c r="K56" s="197" t="s">
        <v>37</v>
      </c>
      <c r="L56" s="10"/>
      <c r="M56" s="5"/>
    </row>
    <row r="57" spans="1:13" ht="17.25" thickBot="1">
      <c r="A57" s="5"/>
      <c r="B57" s="9"/>
      <c r="C57" s="208"/>
      <c r="D57" s="213"/>
      <c r="E57" s="213"/>
      <c r="F57" s="209"/>
      <c r="G57" s="214"/>
      <c r="H57" s="409"/>
      <c r="I57" s="409"/>
      <c r="J57" s="409"/>
      <c r="K57" s="410"/>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39</v>
      </c>
      <c r="H59" s="199"/>
      <c r="I59" s="199"/>
      <c r="J59" s="199"/>
      <c r="K59" s="199"/>
      <c r="L59" s="10"/>
      <c r="M59" s="5"/>
    </row>
    <row r="60" spans="1:13" ht="17.25" thickBot="1">
      <c r="A60" s="5"/>
      <c r="B60" s="225"/>
      <c r="C60" s="226"/>
      <c r="D60" s="226"/>
      <c r="E60" s="227"/>
      <c r="F60" s="226"/>
      <c r="G60" s="228"/>
      <c r="H60" s="226"/>
      <c r="I60" s="226"/>
      <c r="J60" s="226"/>
      <c r="K60" s="226"/>
      <c r="L60" s="229"/>
      <c r="M60" s="5"/>
    </row>
    <row r="61" spans="1:13" ht="17.25"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0"/>
    </row>
    <row r="3" spans="2:16" ht="36.75" customHeight="1">
      <c r="B3" s="25"/>
      <c r="C3" s="414" t="s">
        <v>40</v>
      </c>
      <c r="D3" s="415"/>
      <c r="E3" s="415"/>
      <c r="F3" s="415"/>
      <c r="P3" s="26"/>
    </row>
    <row r="4" spans="2:16">
      <c r="B4" s="25"/>
      <c r="C4" s="203"/>
      <c r="D4" s="231" t="s">
        <v>41</v>
      </c>
      <c r="E4" s="203"/>
      <c r="F4" s="204"/>
      <c r="P4" s="26"/>
    </row>
    <row r="5" spans="2:16">
      <c r="B5" s="25"/>
      <c r="C5" s="127"/>
      <c r="D5" s="128"/>
      <c r="E5" s="127"/>
      <c r="F5" s="128"/>
      <c r="P5" s="26"/>
    </row>
    <row r="6" spans="2:16" ht="48" customHeight="1">
      <c r="B6" s="25"/>
      <c r="C6" s="416" t="s">
        <v>42</v>
      </c>
      <c r="D6" s="416"/>
      <c r="E6" s="416"/>
      <c r="F6" s="416"/>
      <c r="G6" s="416"/>
      <c r="H6" s="416"/>
      <c r="I6" s="416"/>
      <c r="J6" s="416"/>
      <c r="K6" s="416"/>
      <c r="L6" s="416"/>
      <c r="M6" s="416"/>
      <c r="N6" s="416"/>
      <c r="O6" s="416"/>
      <c r="P6" s="27"/>
    </row>
    <row r="7" spans="2:16" ht="15" thickBot="1">
      <c r="B7" s="25"/>
      <c r="C7" s="52"/>
      <c r="D7" s="52"/>
      <c r="E7" s="52"/>
      <c r="F7" s="52"/>
      <c r="G7" s="52"/>
      <c r="H7" s="52"/>
      <c r="I7" s="52"/>
      <c r="J7" s="52"/>
      <c r="K7" s="52"/>
      <c r="L7" s="52"/>
      <c r="M7" s="52"/>
      <c r="N7" s="52"/>
      <c r="O7" s="52"/>
      <c r="P7" s="26"/>
    </row>
    <row r="8" spans="2:16" ht="15">
      <c r="B8" s="25"/>
      <c r="C8" s="462"/>
      <c r="D8" s="464"/>
      <c r="E8" s="465"/>
      <c r="F8" s="465"/>
      <c r="G8" s="465"/>
      <c r="H8" s="465"/>
      <c r="I8" s="465"/>
      <c r="J8" s="465"/>
      <c r="K8" s="466"/>
      <c r="L8" s="473"/>
      <c r="M8" s="474"/>
      <c r="N8" s="474"/>
      <c r="O8" s="475"/>
      <c r="P8" s="28"/>
    </row>
    <row r="9" spans="2:16" ht="15">
      <c r="B9" s="25"/>
      <c r="C9" s="463"/>
      <c r="D9" s="419" t="s">
        <v>43</v>
      </c>
      <c r="E9" s="420"/>
      <c r="F9" s="420"/>
      <c r="G9" s="420"/>
      <c r="H9" s="420"/>
      <c r="I9" s="420"/>
      <c r="J9" s="420"/>
      <c r="K9" s="421"/>
      <c r="L9" s="476"/>
      <c r="M9" s="477"/>
      <c r="N9" s="477"/>
      <c r="O9" s="478"/>
      <c r="P9" s="28"/>
    </row>
    <row r="10" spans="2:16" ht="15">
      <c r="B10" s="25"/>
      <c r="C10" s="463"/>
      <c r="D10" s="419"/>
      <c r="E10" s="420"/>
      <c r="F10" s="420"/>
      <c r="G10" s="420"/>
      <c r="H10" s="420"/>
      <c r="I10" s="420"/>
      <c r="J10" s="420"/>
      <c r="K10" s="421"/>
      <c r="L10" s="417" t="s">
        <v>44</v>
      </c>
      <c r="M10" s="479"/>
      <c r="N10" s="480"/>
      <c r="O10" s="481"/>
      <c r="P10" s="28"/>
    </row>
    <row r="11" spans="2:16" ht="15">
      <c r="B11" s="25"/>
      <c r="C11" s="463"/>
      <c r="D11" s="419" t="s">
        <v>45</v>
      </c>
      <c r="E11" s="420"/>
      <c r="F11" s="420"/>
      <c r="G11" s="420"/>
      <c r="H11" s="420"/>
      <c r="I11" s="420"/>
      <c r="J11" s="420"/>
      <c r="K11" s="421"/>
      <c r="L11" s="467"/>
      <c r="M11" s="482"/>
      <c r="N11" s="483"/>
      <c r="O11" s="484"/>
      <c r="P11" s="29"/>
    </row>
    <row r="12" spans="2:16" ht="12.75" customHeight="1">
      <c r="B12" s="25"/>
      <c r="C12" s="463"/>
      <c r="D12" s="422"/>
      <c r="E12" s="423"/>
      <c r="F12" s="423"/>
      <c r="G12" s="423"/>
      <c r="H12" s="423"/>
      <c r="I12" s="423"/>
      <c r="J12" s="423"/>
      <c r="K12" s="424"/>
      <c r="L12" s="417" t="s">
        <v>46</v>
      </c>
      <c r="M12" s="417">
        <v>1</v>
      </c>
      <c r="N12" s="417" t="s">
        <v>47</v>
      </c>
      <c r="O12" s="471">
        <v>1</v>
      </c>
      <c r="P12" s="28"/>
    </row>
    <row r="13" spans="2:16" ht="13.5">
      <c r="B13" s="25"/>
      <c r="C13" s="463"/>
      <c r="D13" s="422"/>
      <c r="E13" s="423"/>
      <c r="F13" s="423"/>
      <c r="G13" s="423"/>
      <c r="H13" s="423"/>
      <c r="I13" s="423"/>
      <c r="J13" s="423"/>
      <c r="K13" s="424"/>
      <c r="L13" s="418"/>
      <c r="M13" s="418"/>
      <c r="N13" s="418"/>
      <c r="O13" s="472"/>
      <c r="P13" s="28"/>
    </row>
    <row r="14" spans="2:16" ht="15">
      <c r="B14" s="25"/>
      <c r="C14" s="463"/>
      <c r="D14" s="419" t="s">
        <v>48</v>
      </c>
      <c r="E14" s="420"/>
      <c r="F14" s="420"/>
      <c r="G14" s="420"/>
      <c r="H14" s="420"/>
      <c r="I14" s="420"/>
      <c r="J14" s="420"/>
      <c r="K14" s="421"/>
      <c r="L14" s="418"/>
      <c r="M14" s="418"/>
      <c r="N14" s="418"/>
      <c r="O14" s="472"/>
      <c r="P14" s="28"/>
    </row>
    <row r="15" spans="2:16" ht="15.75" thickBot="1">
      <c r="B15" s="25"/>
      <c r="C15" s="53"/>
      <c r="D15" s="54"/>
      <c r="E15" s="54"/>
      <c r="F15" s="54"/>
      <c r="G15" s="54"/>
      <c r="H15" s="54"/>
      <c r="I15" s="54"/>
      <c r="J15" s="54"/>
      <c r="K15" s="54"/>
      <c r="L15" s="54"/>
      <c r="M15" s="55"/>
      <c r="N15" s="55"/>
      <c r="O15" s="56"/>
      <c r="P15" s="30"/>
    </row>
    <row r="16" spans="2:16" ht="15">
      <c r="B16" s="25"/>
      <c r="C16" s="57"/>
      <c r="D16" s="219"/>
      <c r="E16" s="219"/>
      <c r="F16" s="219"/>
      <c r="G16" s="219"/>
      <c r="H16" s="219"/>
      <c r="I16" s="219"/>
      <c r="J16" s="219"/>
      <c r="K16" s="219"/>
      <c r="L16" s="58" t="s">
        <v>49</v>
      </c>
      <c r="M16" s="59" t="s">
        <v>50</v>
      </c>
      <c r="N16" s="59" t="s">
        <v>51</v>
      </c>
      <c r="O16" s="60" t="s">
        <v>52</v>
      </c>
      <c r="P16" s="29"/>
    </row>
    <row r="17" spans="2:16" ht="15">
      <c r="B17" s="25"/>
      <c r="C17" s="61"/>
      <c r="D17" s="217"/>
      <c r="E17" s="217"/>
      <c r="F17" s="217"/>
      <c r="G17" s="217"/>
      <c r="H17" s="217"/>
      <c r="I17" s="217"/>
      <c r="J17" s="217"/>
      <c r="K17" s="217"/>
      <c r="L17" s="62"/>
      <c r="M17" s="63"/>
      <c r="N17" s="63"/>
      <c r="O17" s="64"/>
      <c r="P17" s="31"/>
    </row>
    <row r="18" spans="2:16" ht="18" customHeight="1">
      <c r="B18" s="25"/>
      <c r="C18" s="505" t="s">
        <v>53</v>
      </c>
      <c r="D18" s="506"/>
      <c r="E18" s="506"/>
      <c r="F18" s="506"/>
      <c r="G18" s="217"/>
      <c r="H18" s="217"/>
      <c r="I18" s="217" t="s">
        <v>54</v>
      </c>
      <c r="J18" s="52"/>
      <c r="K18" s="217"/>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432" t="s">
        <v>55</v>
      </c>
      <c r="D22" s="433"/>
      <c r="E22" s="433"/>
      <c r="F22" s="433"/>
      <c r="G22" s="433"/>
      <c r="H22" s="433"/>
      <c r="I22" s="433"/>
      <c r="J22" s="433"/>
      <c r="K22" s="433"/>
      <c r="L22" s="433"/>
      <c r="M22" s="433"/>
      <c r="N22" s="433"/>
      <c r="O22" s="434"/>
      <c r="P22" s="33"/>
    </row>
    <row r="23" spans="2:16" ht="15" thickBot="1">
      <c r="B23" s="25"/>
      <c r="C23" s="75"/>
      <c r="D23" s="52"/>
      <c r="E23" s="52"/>
      <c r="F23" s="52"/>
      <c r="G23" s="52"/>
      <c r="H23" s="52"/>
      <c r="I23" s="52"/>
      <c r="J23" s="52"/>
      <c r="K23" s="52"/>
      <c r="L23" s="52"/>
      <c r="M23" s="52"/>
      <c r="N23" s="52"/>
      <c r="O23" s="76"/>
      <c r="P23" s="26"/>
    </row>
    <row r="24" spans="2:16" ht="15">
      <c r="B24" s="25"/>
      <c r="C24" s="77" t="s">
        <v>56</v>
      </c>
      <c r="D24" s="468" t="s">
        <v>7</v>
      </c>
      <c r="E24" s="469"/>
      <c r="F24" s="469"/>
      <c r="G24" s="469"/>
      <c r="H24" s="469"/>
      <c r="I24" s="469"/>
      <c r="J24" s="469"/>
      <c r="K24" s="469"/>
      <c r="L24" s="470"/>
      <c r="M24" s="430" t="s">
        <v>57</v>
      </c>
      <c r="N24" s="431"/>
      <c r="O24" s="77" t="s">
        <v>9</v>
      </c>
      <c r="P24" s="34"/>
    </row>
    <row r="25" spans="2:16" ht="15" thickBot="1">
      <c r="B25" s="25"/>
      <c r="C25" s="78"/>
      <c r="D25" s="448"/>
      <c r="E25" s="488"/>
      <c r="F25" s="488"/>
      <c r="G25" s="488"/>
      <c r="H25" s="488"/>
      <c r="I25" s="488"/>
      <c r="J25" s="488"/>
      <c r="K25" s="488"/>
      <c r="L25" s="449"/>
      <c r="M25" s="448"/>
      <c r="N25" s="449"/>
      <c r="O25" s="79"/>
      <c r="P25" s="35"/>
    </row>
    <row r="26" spans="2:16">
      <c r="B26" s="25"/>
      <c r="C26" s="453" t="s">
        <v>58</v>
      </c>
      <c r="D26" s="454"/>
      <c r="E26" s="454"/>
      <c r="F26" s="454"/>
      <c r="G26" s="454"/>
      <c r="H26" s="454"/>
      <c r="I26" s="454"/>
      <c r="J26" s="454"/>
      <c r="K26" s="454"/>
      <c r="L26" s="454"/>
      <c r="M26" s="454"/>
      <c r="N26" s="454"/>
      <c r="O26" s="455"/>
      <c r="P26" s="36"/>
    </row>
    <row r="27" spans="2:16">
      <c r="B27" s="25"/>
      <c r="C27" s="456"/>
      <c r="D27" s="457"/>
      <c r="E27" s="457"/>
      <c r="F27" s="457"/>
      <c r="G27" s="457"/>
      <c r="H27" s="457"/>
      <c r="I27" s="457"/>
      <c r="J27" s="457"/>
      <c r="K27" s="457"/>
      <c r="L27" s="457"/>
      <c r="M27" s="457"/>
      <c r="N27" s="457"/>
      <c r="O27" s="458"/>
      <c r="P27" s="36"/>
    </row>
    <row r="28" spans="2:16" ht="13.5" thickBot="1">
      <c r="B28" s="25"/>
      <c r="C28" s="459"/>
      <c r="D28" s="460"/>
      <c r="E28" s="460"/>
      <c r="F28" s="460"/>
      <c r="G28" s="460"/>
      <c r="H28" s="460"/>
      <c r="I28" s="460"/>
      <c r="J28" s="460"/>
      <c r="K28" s="460"/>
      <c r="L28" s="460"/>
      <c r="M28" s="460"/>
      <c r="N28" s="460"/>
      <c r="O28" s="461"/>
      <c r="P28" s="36"/>
    </row>
    <row r="29" spans="2:16" ht="15">
      <c r="B29" s="25"/>
      <c r="C29" s="450" t="s">
        <v>7</v>
      </c>
      <c r="D29" s="451"/>
      <c r="E29" s="451"/>
      <c r="F29" s="451"/>
      <c r="G29" s="452"/>
      <c r="H29" s="428" t="s">
        <v>59</v>
      </c>
      <c r="I29" s="451"/>
      <c r="J29" s="486" t="s">
        <v>60</v>
      </c>
      <c r="K29" s="487"/>
      <c r="L29" s="80" t="s">
        <v>61</v>
      </c>
      <c r="M29" s="428" t="s">
        <v>62</v>
      </c>
      <c r="N29" s="429"/>
      <c r="O29" s="81" t="s">
        <v>63</v>
      </c>
      <c r="P29" s="37"/>
    </row>
    <row r="30" spans="2:16" ht="14.25">
      <c r="B30" s="25"/>
      <c r="C30" s="435"/>
      <c r="D30" s="436"/>
      <c r="E30" s="436"/>
      <c r="F30" s="436"/>
      <c r="G30" s="437"/>
      <c r="H30" s="438"/>
      <c r="I30" s="437"/>
      <c r="J30" s="438"/>
      <c r="K30" s="437"/>
      <c r="L30" s="82"/>
      <c r="M30" s="439"/>
      <c r="N30" s="440"/>
      <c r="O30" s="83"/>
      <c r="P30" s="38"/>
    </row>
    <row r="31" spans="2:16" ht="14.25">
      <c r="B31" s="25"/>
      <c r="C31" s="84"/>
      <c r="D31" s="85"/>
      <c r="E31" s="85"/>
      <c r="F31" s="85"/>
      <c r="G31" s="86"/>
      <c r="H31" s="87"/>
      <c r="I31" s="86"/>
      <c r="J31" s="87"/>
      <c r="K31" s="86"/>
      <c r="L31" s="82"/>
      <c r="M31" s="439"/>
      <c r="N31" s="440"/>
      <c r="O31" s="83"/>
      <c r="P31" s="38"/>
    </row>
    <row r="32" spans="2:16" ht="15" thickBot="1">
      <c r="B32" s="25"/>
      <c r="C32" s="441"/>
      <c r="D32" s="442"/>
      <c r="E32" s="442"/>
      <c r="F32" s="442"/>
      <c r="G32" s="443"/>
      <c r="H32" s="489"/>
      <c r="I32" s="443"/>
      <c r="J32" s="489"/>
      <c r="K32" s="443"/>
      <c r="L32" s="88"/>
      <c r="M32" s="490"/>
      <c r="N32" s="491"/>
      <c r="O32" s="83"/>
      <c r="P32" s="38"/>
    </row>
    <row r="33" spans="2:16" ht="15.75" thickBot="1">
      <c r="B33" s="25"/>
      <c r="C33" s="425" t="s">
        <v>64</v>
      </c>
      <c r="D33" s="426"/>
      <c r="E33" s="426"/>
      <c r="F33" s="426"/>
      <c r="G33" s="426"/>
      <c r="H33" s="426"/>
      <c r="I33" s="426"/>
      <c r="J33" s="426"/>
      <c r="K33" s="426"/>
      <c r="L33" s="426"/>
      <c r="M33" s="426"/>
      <c r="N33" s="427"/>
      <c r="O33" s="89"/>
      <c r="P33" s="39"/>
    </row>
    <row r="34" spans="2:16" ht="13.5" customHeight="1">
      <c r="B34" s="25"/>
      <c r="C34" s="453" t="s">
        <v>65</v>
      </c>
      <c r="D34" s="454"/>
      <c r="E34" s="454"/>
      <c r="F34" s="454"/>
      <c r="G34" s="454"/>
      <c r="H34" s="454"/>
      <c r="I34" s="454"/>
      <c r="J34" s="454"/>
      <c r="K34" s="454"/>
      <c r="L34" s="454"/>
      <c r="M34" s="454"/>
      <c r="N34" s="454"/>
      <c r="O34" s="455"/>
      <c r="P34" s="36"/>
    </row>
    <row r="35" spans="2:16">
      <c r="B35" s="25"/>
      <c r="C35" s="456"/>
      <c r="D35" s="457"/>
      <c r="E35" s="457"/>
      <c r="F35" s="457"/>
      <c r="G35" s="457"/>
      <c r="H35" s="457"/>
      <c r="I35" s="457"/>
      <c r="J35" s="457"/>
      <c r="K35" s="457"/>
      <c r="L35" s="457"/>
      <c r="M35" s="457"/>
      <c r="N35" s="457"/>
      <c r="O35" s="458"/>
      <c r="P35" s="36"/>
    </row>
    <row r="36" spans="2:16" ht="13.5" thickBot="1">
      <c r="B36" s="25"/>
      <c r="C36" s="459"/>
      <c r="D36" s="460"/>
      <c r="E36" s="460"/>
      <c r="F36" s="460"/>
      <c r="G36" s="460"/>
      <c r="H36" s="460"/>
      <c r="I36" s="460"/>
      <c r="J36" s="460"/>
      <c r="K36" s="460"/>
      <c r="L36" s="460"/>
      <c r="M36" s="460"/>
      <c r="N36" s="460"/>
      <c r="O36" s="461"/>
      <c r="P36" s="36"/>
    </row>
    <row r="37" spans="2:16" ht="15">
      <c r="B37" s="25"/>
      <c r="C37" s="450" t="s">
        <v>7</v>
      </c>
      <c r="D37" s="485"/>
      <c r="E37" s="485"/>
      <c r="F37" s="485"/>
      <c r="G37" s="485"/>
      <c r="H37" s="485"/>
      <c r="I37" s="485"/>
      <c r="J37" s="429"/>
      <c r="K37" s="218" t="s">
        <v>57</v>
      </c>
      <c r="L37" s="80" t="s">
        <v>9</v>
      </c>
      <c r="M37" s="428" t="s">
        <v>66</v>
      </c>
      <c r="N37" s="429"/>
      <c r="O37" s="81" t="s">
        <v>63</v>
      </c>
      <c r="P37" s="37"/>
    </row>
    <row r="38" spans="2:16" ht="14.25">
      <c r="B38" s="25"/>
      <c r="C38" s="435"/>
      <c r="D38" s="436"/>
      <c r="E38" s="436"/>
      <c r="F38" s="436"/>
      <c r="G38" s="436"/>
      <c r="H38" s="436"/>
      <c r="I38" s="436"/>
      <c r="J38" s="437"/>
      <c r="K38" s="222"/>
      <c r="L38" s="90"/>
      <c r="M38" s="446"/>
      <c r="N38" s="447"/>
      <c r="O38" s="83"/>
      <c r="P38" s="38"/>
    </row>
    <row r="39" spans="2:16" ht="15" thickBot="1">
      <c r="B39" s="25"/>
      <c r="C39" s="441"/>
      <c r="D39" s="442"/>
      <c r="E39" s="442"/>
      <c r="F39" s="442"/>
      <c r="G39" s="442"/>
      <c r="H39" s="442"/>
      <c r="I39" s="442"/>
      <c r="J39" s="443"/>
      <c r="K39" s="85"/>
      <c r="L39" s="91"/>
      <c r="M39" s="444"/>
      <c r="N39" s="445"/>
      <c r="O39" s="92"/>
      <c r="P39" s="38"/>
    </row>
    <row r="40" spans="2:16" ht="15.75" thickBot="1">
      <c r="B40" s="25"/>
      <c r="C40" s="425" t="s">
        <v>64</v>
      </c>
      <c r="D40" s="426"/>
      <c r="E40" s="426"/>
      <c r="F40" s="426"/>
      <c r="G40" s="426"/>
      <c r="H40" s="426"/>
      <c r="I40" s="426"/>
      <c r="J40" s="426"/>
      <c r="K40" s="426"/>
      <c r="L40" s="426"/>
      <c r="M40" s="426"/>
      <c r="N40" s="427"/>
      <c r="O40" s="93">
        <v>0</v>
      </c>
      <c r="P40" s="38"/>
    </row>
    <row r="41" spans="2:16">
      <c r="B41" s="25"/>
      <c r="C41" s="453" t="s">
        <v>67</v>
      </c>
      <c r="D41" s="454"/>
      <c r="E41" s="454"/>
      <c r="F41" s="454"/>
      <c r="G41" s="454"/>
      <c r="H41" s="454"/>
      <c r="I41" s="454"/>
      <c r="J41" s="454"/>
      <c r="K41" s="454"/>
      <c r="L41" s="454"/>
      <c r="M41" s="454"/>
      <c r="N41" s="454"/>
      <c r="O41" s="455"/>
      <c r="P41" s="36"/>
    </row>
    <row r="42" spans="2:16">
      <c r="B42" s="25"/>
      <c r="C42" s="456"/>
      <c r="D42" s="457"/>
      <c r="E42" s="457"/>
      <c r="F42" s="457"/>
      <c r="G42" s="457"/>
      <c r="H42" s="457"/>
      <c r="I42" s="457"/>
      <c r="J42" s="457"/>
      <c r="K42" s="457"/>
      <c r="L42" s="457"/>
      <c r="M42" s="457"/>
      <c r="N42" s="457"/>
      <c r="O42" s="458"/>
      <c r="P42" s="36"/>
    </row>
    <row r="43" spans="2:16" ht="13.5" thickBot="1">
      <c r="B43" s="25"/>
      <c r="C43" s="459"/>
      <c r="D43" s="460"/>
      <c r="E43" s="460"/>
      <c r="F43" s="460"/>
      <c r="G43" s="460"/>
      <c r="H43" s="460"/>
      <c r="I43" s="460"/>
      <c r="J43" s="460"/>
      <c r="K43" s="460"/>
      <c r="L43" s="460"/>
      <c r="M43" s="460"/>
      <c r="N43" s="460"/>
      <c r="O43" s="461"/>
      <c r="P43" s="36"/>
    </row>
    <row r="44" spans="2:16" ht="17.25">
      <c r="B44" s="25"/>
      <c r="C44" s="450" t="s">
        <v>68</v>
      </c>
      <c r="D44" s="485"/>
      <c r="E44" s="485"/>
      <c r="F44" s="485"/>
      <c r="G44" s="485"/>
      <c r="H44" s="485"/>
      <c r="I44" s="485"/>
      <c r="J44" s="80" t="s">
        <v>69</v>
      </c>
      <c r="K44" s="220" t="s">
        <v>70</v>
      </c>
      <c r="L44" s="94" t="s">
        <v>71</v>
      </c>
      <c r="M44" s="428" t="s">
        <v>72</v>
      </c>
      <c r="N44" s="429"/>
      <c r="O44" s="81" t="s">
        <v>63</v>
      </c>
      <c r="P44" s="37"/>
    </row>
    <row r="45" spans="2:16" ht="14.25">
      <c r="B45" s="25"/>
      <c r="C45" s="435"/>
      <c r="D45" s="436"/>
      <c r="E45" s="436"/>
      <c r="F45" s="436"/>
      <c r="G45" s="436"/>
      <c r="H45" s="436"/>
      <c r="I45" s="436"/>
      <c r="J45" s="95"/>
      <c r="K45" s="96"/>
      <c r="L45" s="95"/>
      <c r="M45" s="497"/>
      <c r="N45" s="498"/>
      <c r="O45" s="83"/>
      <c r="P45" s="38"/>
    </row>
    <row r="46" spans="2:16" ht="15" thickBot="1">
      <c r="B46" s="25"/>
      <c r="C46" s="441"/>
      <c r="D46" s="442"/>
      <c r="E46" s="442"/>
      <c r="F46" s="442"/>
      <c r="G46" s="442"/>
      <c r="H46" s="442"/>
      <c r="I46" s="442"/>
      <c r="J46" s="97"/>
      <c r="K46" s="98"/>
      <c r="L46" s="97"/>
      <c r="M46" s="444"/>
      <c r="N46" s="445"/>
      <c r="O46" s="99"/>
      <c r="P46" s="38"/>
    </row>
    <row r="47" spans="2:16" ht="15.75" thickBot="1">
      <c r="B47" s="25"/>
      <c r="C47" s="425" t="s">
        <v>64</v>
      </c>
      <c r="D47" s="426"/>
      <c r="E47" s="426"/>
      <c r="F47" s="426"/>
      <c r="G47" s="426"/>
      <c r="H47" s="426"/>
      <c r="I47" s="426"/>
      <c r="J47" s="426"/>
      <c r="K47" s="426"/>
      <c r="L47" s="426"/>
      <c r="M47" s="426"/>
      <c r="N47" s="427"/>
      <c r="O47" s="89"/>
      <c r="P47" s="39"/>
    </row>
    <row r="48" spans="2:16">
      <c r="B48" s="25"/>
      <c r="C48" s="453" t="s">
        <v>73</v>
      </c>
      <c r="D48" s="454"/>
      <c r="E48" s="454"/>
      <c r="F48" s="454"/>
      <c r="G48" s="454"/>
      <c r="H48" s="454"/>
      <c r="I48" s="454"/>
      <c r="J48" s="454"/>
      <c r="K48" s="454"/>
      <c r="L48" s="454"/>
      <c r="M48" s="454"/>
      <c r="N48" s="454"/>
      <c r="O48" s="455"/>
      <c r="P48" s="36"/>
    </row>
    <row r="49" spans="2:16">
      <c r="B49" s="25"/>
      <c r="C49" s="456"/>
      <c r="D49" s="457"/>
      <c r="E49" s="457"/>
      <c r="F49" s="457"/>
      <c r="G49" s="457"/>
      <c r="H49" s="457"/>
      <c r="I49" s="457"/>
      <c r="J49" s="457"/>
      <c r="K49" s="457"/>
      <c r="L49" s="457"/>
      <c r="M49" s="457"/>
      <c r="N49" s="457"/>
      <c r="O49" s="458"/>
      <c r="P49" s="36"/>
    </row>
    <row r="50" spans="2:16" ht="13.5" thickBot="1">
      <c r="B50" s="25"/>
      <c r="C50" s="459"/>
      <c r="D50" s="460"/>
      <c r="E50" s="460"/>
      <c r="F50" s="460"/>
      <c r="G50" s="460"/>
      <c r="H50" s="460"/>
      <c r="I50" s="460"/>
      <c r="J50" s="460"/>
      <c r="K50" s="460"/>
      <c r="L50" s="460"/>
      <c r="M50" s="460"/>
      <c r="N50" s="460"/>
      <c r="O50" s="461"/>
      <c r="P50" s="36"/>
    </row>
    <row r="51" spans="2:16" ht="30">
      <c r="B51" s="25"/>
      <c r="C51" s="450" t="s">
        <v>74</v>
      </c>
      <c r="D51" s="485"/>
      <c r="E51" s="485"/>
      <c r="F51" s="485"/>
      <c r="G51" s="485"/>
      <c r="H51" s="485"/>
      <c r="I51" s="485"/>
      <c r="J51" s="80" t="s">
        <v>75</v>
      </c>
      <c r="K51" s="100" t="s">
        <v>76</v>
      </c>
      <c r="L51" s="101" t="s">
        <v>77</v>
      </c>
      <c r="M51" s="495" t="s">
        <v>62</v>
      </c>
      <c r="N51" s="496"/>
      <c r="O51" s="102" t="s">
        <v>63</v>
      </c>
      <c r="P51" s="40"/>
    </row>
    <row r="52" spans="2:16" ht="14.25">
      <c r="B52" s="25"/>
      <c r="C52" s="103"/>
      <c r="D52" s="104"/>
      <c r="E52" s="104"/>
      <c r="F52" s="104"/>
      <c r="G52" s="104"/>
      <c r="H52" s="104"/>
      <c r="I52" s="104"/>
      <c r="J52" s="105"/>
      <c r="K52" s="106"/>
      <c r="L52" s="107"/>
      <c r="M52" s="499"/>
      <c r="N52" s="500"/>
      <c r="O52" s="108"/>
      <c r="P52" s="41"/>
    </row>
    <row r="53" spans="2:16" ht="14.25">
      <c r="B53" s="25"/>
      <c r="C53" s="103"/>
      <c r="D53" s="104"/>
      <c r="E53" s="104"/>
      <c r="F53" s="104"/>
      <c r="G53" s="104"/>
      <c r="H53" s="104"/>
      <c r="I53" s="104"/>
      <c r="J53" s="105"/>
      <c r="K53" s="106"/>
      <c r="L53" s="107"/>
      <c r="M53" s="499"/>
      <c r="N53" s="500"/>
      <c r="O53" s="108"/>
      <c r="P53" s="41"/>
    </row>
    <row r="54" spans="2:16" ht="14.25">
      <c r="B54" s="25"/>
      <c r="C54" s="103"/>
      <c r="D54" s="104"/>
      <c r="E54" s="104"/>
      <c r="F54" s="104"/>
      <c r="G54" s="104"/>
      <c r="H54" s="104"/>
      <c r="I54" s="104"/>
      <c r="J54" s="105"/>
      <c r="K54" s="106"/>
      <c r="L54" s="107"/>
      <c r="M54" s="497"/>
      <c r="N54" s="498"/>
      <c r="O54" s="108"/>
      <c r="P54" s="41"/>
    </row>
    <row r="55" spans="2:16" ht="15" thickBot="1">
      <c r="B55" s="25"/>
      <c r="C55" s="441"/>
      <c r="D55" s="442"/>
      <c r="E55" s="442"/>
      <c r="F55" s="442"/>
      <c r="G55" s="442"/>
      <c r="H55" s="442"/>
      <c r="I55" s="442"/>
      <c r="J55" s="97"/>
      <c r="K55" s="98"/>
      <c r="L55" s="97"/>
      <c r="M55" s="444"/>
      <c r="N55" s="445"/>
      <c r="O55" s="99"/>
      <c r="P55" s="38"/>
    </row>
    <row r="56" spans="2:16" ht="15.75" thickBot="1">
      <c r="B56" s="25"/>
      <c r="C56" s="425" t="s">
        <v>64</v>
      </c>
      <c r="D56" s="426"/>
      <c r="E56" s="426"/>
      <c r="F56" s="426"/>
      <c r="G56" s="426"/>
      <c r="H56" s="426"/>
      <c r="I56" s="426"/>
      <c r="J56" s="426"/>
      <c r="K56" s="426"/>
      <c r="L56" s="426"/>
      <c r="M56" s="426"/>
      <c r="N56" s="427"/>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492" t="s">
        <v>78</v>
      </c>
      <c r="D58" s="493"/>
      <c r="E58" s="493"/>
      <c r="F58" s="493"/>
      <c r="G58" s="493"/>
      <c r="H58" s="493"/>
      <c r="I58" s="493"/>
      <c r="J58" s="493"/>
      <c r="K58" s="493"/>
      <c r="L58" s="493"/>
      <c r="M58" s="493"/>
      <c r="N58" s="494"/>
      <c r="O58" s="109"/>
      <c r="P58" s="42"/>
    </row>
    <row r="59" spans="2:16">
      <c r="B59" s="25"/>
      <c r="C59" s="453" t="s">
        <v>79</v>
      </c>
      <c r="D59" s="454"/>
      <c r="E59" s="454"/>
      <c r="F59" s="454"/>
      <c r="G59" s="454"/>
      <c r="H59" s="454"/>
      <c r="I59" s="454"/>
      <c r="J59" s="454"/>
      <c r="K59" s="454"/>
      <c r="L59" s="454"/>
      <c r="M59" s="454"/>
      <c r="N59" s="454"/>
      <c r="O59" s="455"/>
      <c r="P59" s="36"/>
    </row>
    <row r="60" spans="2:16">
      <c r="B60" s="25"/>
      <c r="C60" s="456"/>
      <c r="D60" s="457"/>
      <c r="E60" s="457"/>
      <c r="F60" s="457"/>
      <c r="G60" s="457"/>
      <c r="H60" s="457"/>
      <c r="I60" s="457"/>
      <c r="J60" s="457"/>
      <c r="K60" s="457"/>
      <c r="L60" s="457"/>
      <c r="M60" s="457"/>
      <c r="N60" s="457"/>
      <c r="O60" s="458"/>
      <c r="P60" s="36"/>
    </row>
    <row r="61" spans="2:16" ht="13.5" thickBot="1">
      <c r="B61" s="25"/>
      <c r="C61" s="459"/>
      <c r="D61" s="460"/>
      <c r="E61" s="460"/>
      <c r="F61" s="460"/>
      <c r="G61" s="460"/>
      <c r="H61" s="460"/>
      <c r="I61" s="460"/>
      <c r="J61" s="460"/>
      <c r="K61" s="460"/>
      <c r="L61" s="460"/>
      <c r="M61" s="460"/>
      <c r="N61" s="460"/>
      <c r="O61" s="461"/>
      <c r="P61" s="36"/>
    </row>
    <row r="62" spans="2:16" ht="15">
      <c r="B62" s="25"/>
      <c r="C62" s="450" t="s">
        <v>80</v>
      </c>
      <c r="D62" s="485"/>
      <c r="E62" s="485"/>
      <c r="F62" s="485"/>
      <c r="G62" s="485"/>
      <c r="H62" s="485"/>
      <c r="I62" s="485"/>
      <c r="J62" s="220"/>
      <c r="K62" s="221"/>
      <c r="L62" s="101" t="s">
        <v>81</v>
      </c>
      <c r="M62" s="495" t="s">
        <v>82</v>
      </c>
      <c r="N62" s="496"/>
      <c r="O62" s="102"/>
      <c r="P62" s="40"/>
    </row>
    <row r="63" spans="2:16" ht="14.25">
      <c r="B63" s="25"/>
      <c r="C63" s="435" t="s">
        <v>83</v>
      </c>
      <c r="D63" s="436"/>
      <c r="E63" s="436"/>
      <c r="F63" s="436"/>
      <c r="G63" s="436"/>
      <c r="H63" s="436"/>
      <c r="I63" s="436"/>
      <c r="J63" s="110"/>
      <c r="K63" s="111"/>
      <c r="L63" s="112"/>
      <c r="M63" s="513"/>
      <c r="N63" s="514"/>
      <c r="O63" s="113"/>
      <c r="P63" s="43"/>
    </row>
    <row r="64" spans="2:16" ht="14.25">
      <c r="B64" s="25"/>
      <c r="C64" s="84" t="s">
        <v>84</v>
      </c>
      <c r="D64" s="85"/>
      <c r="E64" s="85"/>
      <c r="F64" s="85"/>
      <c r="G64" s="85"/>
      <c r="H64" s="85"/>
      <c r="I64" s="85"/>
      <c r="J64" s="110"/>
      <c r="K64" s="111"/>
      <c r="L64" s="112"/>
      <c r="M64" s="513"/>
      <c r="N64" s="514"/>
      <c r="O64" s="113"/>
      <c r="P64" s="43"/>
    </row>
    <row r="65" spans="2:16" ht="15" thickBot="1">
      <c r="B65" s="25"/>
      <c r="C65" s="69" t="s">
        <v>85</v>
      </c>
      <c r="D65" s="70"/>
      <c r="E65" s="70"/>
      <c r="F65" s="70"/>
      <c r="G65" s="70"/>
      <c r="H65" s="70"/>
      <c r="I65" s="70"/>
      <c r="J65" s="114"/>
      <c r="K65" s="115"/>
      <c r="L65" s="112"/>
      <c r="M65" s="515"/>
      <c r="N65" s="516"/>
      <c r="O65" s="113"/>
      <c r="P65" s="43"/>
    </row>
    <row r="66" spans="2:16" ht="15.75" thickBot="1">
      <c r="B66" s="25"/>
      <c r="C66" s="425" t="s">
        <v>64</v>
      </c>
      <c r="D66" s="426"/>
      <c r="E66" s="426"/>
      <c r="F66" s="426"/>
      <c r="G66" s="426"/>
      <c r="H66" s="426"/>
      <c r="I66" s="426"/>
      <c r="J66" s="426"/>
      <c r="K66" s="426"/>
      <c r="L66" s="426"/>
      <c r="M66" s="426"/>
      <c r="N66" s="427"/>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492" t="s">
        <v>86</v>
      </c>
      <c r="D68" s="493"/>
      <c r="E68" s="493"/>
      <c r="F68" s="493"/>
      <c r="G68" s="493"/>
      <c r="H68" s="493"/>
      <c r="I68" s="493"/>
      <c r="J68" s="493"/>
      <c r="K68" s="493"/>
      <c r="L68" s="493"/>
      <c r="M68" s="493"/>
      <c r="N68" s="494"/>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87</v>
      </c>
      <c r="I70" s="118"/>
      <c r="J70" s="118"/>
      <c r="K70" s="118"/>
      <c r="L70" s="52"/>
      <c r="M70" s="52"/>
      <c r="N70" s="52"/>
      <c r="O70" s="76"/>
      <c r="P70" s="26"/>
    </row>
    <row r="71" spans="2:16" ht="15">
      <c r="B71" s="25"/>
      <c r="C71" s="75"/>
      <c r="D71" s="52"/>
      <c r="E71" s="52"/>
      <c r="F71" s="52"/>
      <c r="G71" s="52"/>
      <c r="H71" s="118" t="s">
        <v>88</v>
      </c>
      <c r="I71" s="52"/>
      <c r="J71" s="52"/>
      <c r="K71" s="52"/>
      <c r="L71" s="52"/>
      <c r="M71" s="52"/>
      <c r="N71" s="52"/>
      <c r="O71" s="76"/>
      <c r="P71" s="45"/>
    </row>
    <row r="72" spans="2:16" ht="15">
      <c r="B72" s="25"/>
      <c r="C72" s="75"/>
      <c r="D72" s="52"/>
      <c r="E72" s="52"/>
      <c r="F72" s="52"/>
      <c r="G72" s="52"/>
      <c r="H72" s="118" t="s">
        <v>89</v>
      </c>
      <c r="I72" s="52"/>
      <c r="J72" s="52"/>
      <c r="K72" s="52"/>
      <c r="L72" s="52"/>
      <c r="M72" s="52"/>
      <c r="N72" s="52"/>
      <c r="O72" s="76"/>
      <c r="P72" s="45"/>
    </row>
    <row r="73" spans="2:16" ht="14.25">
      <c r="B73" s="25"/>
      <c r="C73" s="61"/>
      <c r="D73" s="119"/>
      <c r="E73" s="119"/>
      <c r="F73" s="119"/>
      <c r="G73" s="119"/>
      <c r="H73" s="118" t="s">
        <v>90</v>
      </c>
      <c r="I73" s="119"/>
      <c r="J73" s="119"/>
      <c r="K73" s="119"/>
      <c r="L73" s="119"/>
      <c r="M73" s="119"/>
      <c r="N73" s="119"/>
      <c r="O73" s="120"/>
      <c r="P73" s="46"/>
    </row>
    <row r="74" spans="2:16" ht="14.25">
      <c r="B74" s="25"/>
      <c r="C74" s="75"/>
      <c r="D74" s="52"/>
      <c r="E74" s="52"/>
      <c r="F74" s="52"/>
      <c r="G74" s="52"/>
      <c r="H74" s="52" t="s">
        <v>91</v>
      </c>
      <c r="I74" s="52"/>
      <c r="J74" s="52"/>
      <c r="K74" s="52"/>
      <c r="L74" s="52"/>
      <c r="M74" s="52"/>
      <c r="N74" s="52"/>
      <c r="O74" s="76"/>
      <c r="P74" s="26"/>
    </row>
    <row r="75" spans="2:16" ht="15">
      <c r="B75" s="25"/>
      <c r="C75" s="121" t="s">
        <v>92</v>
      </c>
      <c r="D75" s="122"/>
      <c r="E75" s="122"/>
      <c r="F75" s="122"/>
      <c r="G75" s="122"/>
      <c r="H75" s="122"/>
      <c r="I75" s="122"/>
      <c r="J75" s="122"/>
      <c r="K75" s="122"/>
      <c r="L75" s="122"/>
      <c r="M75" s="122"/>
      <c r="N75" s="122"/>
      <c r="O75" s="123"/>
      <c r="P75" s="26"/>
    </row>
    <row r="76" spans="2:16" ht="14.25">
      <c r="B76" s="25"/>
      <c r="C76" s="510"/>
      <c r="D76" s="511"/>
      <c r="E76" s="511"/>
      <c r="F76" s="511"/>
      <c r="G76" s="511"/>
      <c r="H76" s="511"/>
      <c r="I76" s="511"/>
      <c r="J76" s="511"/>
      <c r="K76" s="511"/>
      <c r="L76" s="511"/>
      <c r="M76" s="511"/>
      <c r="N76" s="511"/>
      <c r="O76" s="512"/>
      <c r="P76" s="46"/>
    </row>
    <row r="77" spans="2:16" ht="14.25">
      <c r="B77" s="25"/>
      <c r="C77" s="510"/>
      <c r="D77" s="511"/>
      <c r="E77" s="511"/>
      <c r="F77" s="511"/>
      <c r="G77" s="511"/>
      <c r="H77" s="511"/>
      <c r="I77" s="511"/>
      <c r="J77" s="511"/>
      <c r="K77" s="511"/>
      <c r="L77" s="511"/>
      <c r="M77" s="511"/>
      <c r="N77" s="511"/>
      <c r="O77" s="512"/>
      <c r="P77" s="46"/>
    </row>
    <row r="78" spans="2:16" ht="14.25">
      <c r="B78" s="25"/>
      <c r="C78" s="61"/>
      <c r="D78" s="119"/>
      <c r="E78" s="119"/>
      <c r="F78" s="119"/>
      <c r="G78" s="119"/>
      <c r="H78" s="119"/>
      <c r="I78" s="119"/>
      <c r="J78" s="119"/>
      <c r="K78" s="119"/>
      <c r="L78" s="119"/>
      <c r="M78" s="119"/>
      <c r="N78" s="119"/>
      <c r="O78" s="120"/>
      <c r="P78" s="46"/>
    </row>
    <row r="79" spans="2:16" ht="15">
      <c r="B79" s="25"/>
      <c r="C79" s="124" t="s">
        <v>93</v>
      </c>
      <c r="D79" s="119"/>
      <c r="E79" s="119"/>
      <c r="F79" s="119"/>
      <c r="G79" s="119"/>
      <c r="H79" s="119"/>
      <c r="I79" s="119"/>
      <c r="J79" s="119"/>
      <c r="K79" s="119"/>
      <c r="L79" s="119"/>
      <c r="M79" s="119"/>
      <c r="N79" s="119"/>
      <c r="O79" s="120"/>
      <c r="P79" s="46"/>
    </row>
    <row r="80" spans="2:16" ht="12.75" customHeight="1">
      <c r="B80" s="25"/>
      <c r="C80" s="507" t="s">
        <v>94</v>
      </c>
      <c r="D80" s="508"/>
      <c r="E80" s="508"/>
      <c r="F80" s="508"/>
      <c r="G80" s="508"/>
      <c r="H80" s="508"/>
      <c r="I80" s="508"/>
      <c r="J80" s="508"/>
      <c r="K80" s="508"/>
      <c r="L80" s="508"/>
      <c r="M80" s="508"/>
      <c r="N80" s="508"/>
      <c r="O80" s="509"/>
      <c r="P80" s="47"/>
    </row>
    <row r="81" spans="2:16" ht="28.5" customHeight="1">
      <c r="B81" s="25"/>
      <c r="C81" s="507"/>
      <c r="D81" s="508"/>
      <c r="E81" s="508"/>
      <c r="F81" s="508"/>
      <c r="G81" s="508"/>
      <c r="H81" s="508"/>
      <c r="I81" s="508"/>
      <c r="J81" s="508"/>
      <c r="K81" s="508"/>
      <c r="L81" s="508"/>
      <c r="M81" s="508"/>
      <c r="N81" s="508"/>
      <c r="O81" s="509"/>
      <c r="P81" s="47"/>
    </row>
    <row r="82" spans="2:16" ht="13.35" customHeight="1">
      <c r="B82" s="25"/>
      <c r="C82" s="507" t="s">
        <v>95</v>
      </c>
      <c r="D82" s="508"/>
      <c r="E82" s="508"/>
      <c r="F82" s="508"/>
      <c r="G82" s="508"/>
      <c r="H82" s="508"/>
      <c r="I82" s="508"/>
      <c r="J82" s="508"/>
      <c r="K82" s="508"/>
      <c r="L82" s="508"/>
      <c r="M82" s="508"/>
      <c r="N82" s="508"/>
      <c r="O82" s="509"/>
      <c r="P82" s="47"/>
    </row>
    <row r="83" spans="2:16" ht="45" customHeight="1">
      <c r="B83" s="25"/>
      <c r="C83" s="507"/>
      <c r="D83" s="508"/>
      <c r="E83" s="508"/>
      <c r="F83" s="508"/>
      <c r="G83" s="508"/>
      <c r="H83" s="508"/>
      <c r="I83" s="508"/>
      <c r="J83" s="508"/>
      <c r="K83" s="508"/>
      <c r="L83" s="508"/>
      <c r="M83" s="508"/>
      <c r="N83" s="508"/>
      <c r="O83" s="509"/>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87</v>
      </c>
      <c r="I85" s="52"/>
      <c r="J85" s="52"/>
      <c r="K85" s="52"/>
      <c r="L85" s="52"/>
      <c r="M85" s="52"/>
      <c r="N85" s="52"/>
      <c r="O85" s="76"/>
      <c r="P85" s="26"/>
    </row>
    <row r="86" spans="2:16" ht="14.25">
      <c r="B86" s="25"/>
      <c r="C86" s="75"/>
      <c r="D86" s="52"/>
      <c r="E86" s="52"/>
      <c r="F86" s="52"/>
      <c r="G86" s="52"/>
      <c r="H86" s="52" t="s">
        <v>88</v>
      </c>
      <c r="I86" s="85"/>
      <c r="J86" s="85"/>
      <c r="K86" s="85"/>
      <c r="L86" s="52"/>
      <c r="M86" s="52"/>
      <c r="N86" s="52"/>
      <c r="O86" s="76"/>
      <c r="P86" s="26"/>
    </row>
    <row r="87" spans="2:16" ht="14.25">
      <c r="B87" s="25"/>
      <c r="C87" s="75"/>
      <c r="D87" s="52"/>
      <c r="E87" s="52"/>
      <c r="F87" s="52"/>
      <c r="G87" s="52"/>
      <c r="H87" s="52" t="s">
        <v>96</v>
      </c>
      <c r="I87" s="125"/>
      <c r="J87" s="125"/>
      <c r="K87" s="125"/>
      <c r="L87" s="52"/>
      <c r="M87" s="52"/>
      <c r="N87" s="52"/>
      <c r="O87" s="76"/>
      <c r="P87" s="26"/>
    </row>
    <row r="88" spans="2:16" ht="14.25">
      <c r="B88" s="25"/>
      <c r="C88" s="126"/>
      <c r="D88" s="119"/>
      <c r="E88" s="119"/>
      <c r="F88" s="119"/>
      <c r="G88" s="119"/>
      <c r="H88" s="52" t="s">
        <v>97</v>
      </c>
      <c r="I88" s="52"/>
      <c r="J88" s="52"/>
      <c r="K88" s="52"/>
      <c r="L88" s="119"/>
      <c r="M88" s="119"/>
      <c r="N88" s="119"/>
      <c r="O88" s="120"/>
      <c r="P88" s="46"/>
    </row>
    <row r="89" spans="2:16" ht="18.75" customHeight="1" thickBot="1">
      <c r="B89" s="25"/>
      <c r="C89" s="503"/>
      <c r="D89" s="504"/>
      <c r="E89" s="504"/>
      <c r="F89" s="98"/>
      <c r="G89" s="98"/>
      <c r="H89" s="98"/>
      <c r="I89" s="98"/>
      <c r="J89" s="98"/>
      <c r="K89" s="501"/>
      <c r="L89" s="501"/>
      <c r="M89" s="501"/>
      <c r="N89" s="501"/>
      <c r="O89" s="502"/>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cp:lastPrinted>2026-04-22T00:25:44Z</cp:lastPrinted>
  <dcterms:created xsi:type="dcterms:W3CDTF">2006-06-27T16:47:25Z</dcterms:created>
  <dcterms:modified xsi:type="dcterms:W3CDTF">2026-04-28T05:06:36Z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