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F:\$Wilmar2025\Gestion Archivos Junio 2025\#proceso 2convenio TIBU\Documentos 2convenio Tibu\"/>
    </mc:Choice>
  </mc:AlternateContent>
  <xr:revisionPtr revIDLastSave="0" documentId="13_ncr:1_{EB926A28-9115-434F-A107-12A72DC29A7B}" xr6:coauthVersionLast="47" xr6:coauthVersionMax="47" xr10:uidLastSave="{00000000-0000-0000-0000-000000000000}"/>
  <bookViews>
    <workbookView xWindow="-120" yWindow="-120" windowWidth="29040" windowHeight="15720" activeTab="1" xr2:uid="{00000000-000D-0000-FFFF-FFFF00000000}"/>
  </bookViews>
  <sheets>
    <sheet name="NOMENCLATURAS " sheetId="2" r:id="rId1"/>
    <sheet name="MATRIZ " sheetId="3" r:id="rId2"/>
  </sheets>
  <definedNames>
    <definedName name="_xlnm._FilterDatabase" localSheetId="1" hidden="1">'MATRIZ '!$A$4:$W$35</definedName>
    <definedName name="_xlnm.Print_Area" localSheetId="1">'MATRIZ '!$A$1:$X$36</definedName>
    <definedName name="_xlnm.Print_Area" localSheetId="0">'NOMENCLATURAS '!$A$1:$P$20</definedName>
    <definedName name="_xlnm.Print_Titles" localSheetId="1">'MATRIZ '!$4:$6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6" i="3" l="1"/>
  <c r="A17" i="3" s="1"/>
  <c r="A18" i="3" s="1"/>
  <c r="A19" i="3" s="1"/>
  <c r="A20" i="3" s="1"/>
  <c r="A21" i="3" s="1"/>
  <c r="A22" i="3" s="1"/>
  <c r="A23" i="3" s="1"/>
  <c r="A24" i="3" s="1"/>
  <c r="A25" i="3" s="1"/>
  <c r="A26" i="3" s="1"/>
  <c r="A27" i="3" s="1"/>
  <c r="A28" i="3" s="1"/>
  <c r="A29" i="3" s="1"/>
  <c r="A30" i="3" s="1"/>
  <c r="A31" i="3" s="1"/>
  <c r="A32" i="3" s="1"/>
  <c r="A33" i="3" s="1"/>
  <c r="A15" i="3"/>
  <c r="S33" i="3"/>
  <c r="P33" i="3"/>
  <c r="Q33" i="3" s="1"/>
  <c r="J33" i="3"/>
  <c r="K33" i="3" s="1"/>
  <c r="S23" i="3" l="1"/>
  <c r="S24" i="3"/>
  <c r="S25" i="3"/>
  <c r="S26" i="3"/>
  <c r="S27" i="3"/>
  <c r="S28" i="3"/>
  <c r="S29" i="3"/>
  <c r="S30" i="3"/>
  <c r="S31" i="3"/>
  <c r="S32" i="3"/>
  <c r="P23" i="3"/>
  <c r="Q23" i="3" s="1"/>
  <c r="J23" i="3"/>
  <c r="K23" i="3" s="1"/>
  <c r="P30" i="3" l="1"/>
  <c r="Q30" i="3" s="1"/>
  <c r="P31" i="3"/>
  <c r="Q31" i="3" s="1"/>
  <c r="P32" i="3"/>
  <c r="Q32" i="3" s="1"/>
  <c r="J30" i="3"/>
  <c r="K30" i="3" s="1"/>
  <c r="J31" i="3"/>
  <c r="K31" i="3" s="1"/>
  <c r="J32" i="3"/>
  <c r="K32" i="3" s="1"/>
  <c r="J29" i="3"/>
  <c r="P22" i="3"/>
  <c r="Q22" i="3" s="1"/>
  <c r="J22" i="3"/>
  <c r="K22" i="3" s="1"/>
  <c r="S22" i="3"/>
  <c r="P21" i="3"/>
  <c r="Q21" i="3" s="1"/>
  <c r="J21" i="3"/>
  <c r="K21" i="3" s="1"/>
  <c r="S21" i="3"/>
  <c r="P20" i="3"/>
  <c r="Q20" i="3" s="1"/>
  <c r="J20" i="3"/>
  <c r="K20" i="3" s="1"/>
  <c r="S20" i="3"/>
  <c r="P19" i="3" l="1"/>
  <c r="Q19" i="3" s="1"/>
  <c r="J19" i="3"/>
  <c r="K19" i="3" s="1"/>
  <c r="P7" i="3" l="1"/>
  <c r="Q7" i="3" s="1"/>
  <c r="P8" i="3"/>
  <c r="Q8" i="3" s="1"/>
  <c r="J7" i="3"/>
  <c r="K7" i="3" s="1"/>
  <c r="J8" i="3"/>
  <c r="K8" i="3" s="1"/>
  <c r="P14" i="3"/>
  <c r="Q14" i="3" s="1"/>
  <c r="J14" i="3"/>
  <c r="K14" i="3" s="1"/>
  <c r="P11" i="3"/>
  <c r="Q11" i="3" s="1"/>
  <c r="P12" i="3"/>
  <c r="Q12" i="3" s="1"/>
  <c r="P9" i="3"/>
  <c r="Q9" i="3" s="1"/>
  <c r="P10" i="3"/>
  <c r="Q10" i="3" s="1"/>
  <c r="P13" i="3"/>
  <c r="Q13" i="3" s="1"/>
  <c r="P24" i="3"/>
  <c r="Q24" i="3" s="1"/>
  <c r="J11" i="3"/>
  <c r="K11" i="3" s="1"/>
  <c r="J12" i="3"/>
  <c r="K12" i="3" s="1"/>
  <c r="J9" i="3"/>
  <c r="K9" i="3" s="1"/>
  <c r="J10" i="3"/>
  <c r="K10" i="3" s="1"/>
  <c r="J13" i="3"/>
  <c r="K13" i="3" s="1"/>
  <c r="J24" i="3"/>
  <c r="K24" i="3" s="1"/>
  <c r="P18" i="3"/>
  <c r="Q18" i="3" s="1"/>
  <c r="J18" i="3"/>
  <c r="K18" i="3" s="1"/>
  <c r="P17" i="3"/>
  <c r="Q17" i="3" s="1"/>
  <c r="J17" i="3"/>
  <c r="K17" i="3" s="1"/>
  <c r="P16" i="3"/>
  <c r="Q16" i="3" s="1"/>
  <c r="J16" i="3"/>
  <c r="K16" i="3" s="1"/>
  <c r="P15" i="3"/>
  <c r="Q15" i="3" s="1"/>
  <c r="J15" i="3"/>
  <c r="K15" i="3" s="1"/>
  <c r="K29" i="3"/>
  <c r="P29" i="3"/>
  <c r="Q29" i="3" s="1"/>
  <c r="P28" i="3"/>
  <c r="Q28" i="3" s="1"/>
  <c r="J28" i="3"/>
  <c r="K28" i="3" s="1"/>
  <c r="P27" i="3"/>
  <c r="Q27" i="3" s="1"/>
  <c r="J27" i="3"/>
  <c r="K27" i="3" s="1"/>
  <c r="P26" i="3"/>
  <c r="Q26" i="3" s="1"/>
  <c r="J26" i="3"/>
  <c r="K26" i="3" s="1"/>
  <c r="J25" i="3"/>
  <c r="K25" i="3" s="1"/>
  <c r="P25" i="3"/>
  <c r="Q25" i="3" s="1"/>
  <c r="I6" i="2"/>
  <c r="J6" i="2"/>
  <c r="K6" i="2"/>
  <c r="L6" i="2"/>
  <c r="M6" i="2"/>
  <c r="I7" i="2"/>
  <c r="J7" i="2"/>
  <c r="K7" i="2"/>
  <c r="L7" i="2"/>
  <c r="M7" i="2"/>
  <c r="I8" i="2"/>
  <c r="J8" i="2"/>
  <c r="K8" i="2"/>
  <c r="L8" i="2"/>
  <c r="M8" i="2"/>
  <c r="I9" i="2"/>
  <c r="J9" i="2"/>
  <c r="K9" i="2"/>
  <c r="L9" i="2"/>
  <c r="M9" i="2"/>
  <c r="I10" i="2"/>
  <c r="J10" i="2"/>
  <c r="K10" i="2"/>
  <c r="L10" i="2"/>
  <c r="M1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tc={B53D8F0F-E1C4-C449-B8EC-F241E834E72A}</author>
  </authors>
  <commentList>
    <comment ref="S8" authorId="0" shapeId="0" xr:uid="{B53D8F0F-E1C4-C449-B8EC-F241E834E72A}">
      <text>
        <t>[Comentario encadenado]
Su versión de Excel le permite leer este comentario encadenado; sin embargo, las ediciones que se apliquen se quitarán si el archivo se abre en una versión más reciente de Excel. Más información: https://go.microsoft.com/fwlink/?linkid=870924
Comentario:
    Favor revisar, según tengo entendido el ejercito no es la otra parte del convenio. Por otro lado, este convenio tendrá interventoría?</t>
      </text>
    </comment>
  </commentList>
</comments>
</file>

<file path=xl/sharedStrings.xml><?xml version="1.0" encoding="utf-8"?>
<sst xmlns="http://schemas.openxmlformats.org/spreadsheetml/2006/main" count="441" uniqueCount="218">
  <si>
    <t>FORMATO</t>
  </si>
  <si>
    <t xml:space="preserve">                        FORMATO 9 MATRIZ DE RIESGOS </t>
  </si>
  <si>
    <t>Clave: APOY-10.0-12-022</t>
  </si>
  <si>
    <r>
      <t>Versión:</t>
    </r>
    <r>
      <rPr>
        <b/>
        <sz val="11"/>
        <color indexed="8"/>
        <rFont val="Calibri"/>
        <family val="2"/>
      </rPr>
      <t xml:space="preserve"> 01</t>
    </r>
  </si>
  <si>
    <t>Fecha de aprobación: 
12/10/2022</t>
  </si>
  <si>
    <t>N</t>
  </si>
  <si>
    <t>Clase</t>
  </si>
  <si>
    <t>Fuente</t>
  </si>
  <si>
    <t>Etapa</t>
  </si>
  <si>
    <t>Tipo</t>
  </si>
  <si>
    <t>Descripción</t>
  </si>
  <si>
    <t>Consecuencia de la ocurrencia
 del evento</t>
  </si>
  <si>
    <t>Probabilidad</t>
  </si>
  <si>
    <t>Impacto</t>
  </si>
  <si>
    <t>Valoración Riesgo</t>
  </si>
  <si>
    <t>Categoría</t>
  </si>
  <si>
    <t>¿A quién se le asigna?</t>
  </si>
  <si>
    <t>Tratamiento/Control a 
ser implementado</t>
  </si>
  <si>
    <t>Impacto después del tratamiento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</si>
  <si>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</si>
  <si>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</si>
  <si>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</si>
  <si>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</si>
  <si>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</si>
  <si>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</si>
  <si>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</si>
  <si>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</si>
  <si>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Externo</t>
  </si>
  <si>
    <t>Ejecución</t>
  </si>
  <si>
    <t>NO</t>
  </si>
  <si>
    <t>SI</t>
  </si>
  <si>
    <t>SEMANAL</t>
  </si>
  <si>
    <t>MENSUAL</t>
  </si>
  <si>
    <t>Monitoreo  y actualización de noticias y cambios del entorno así como de la información obtenida de reportes oficiales.</t>
  </si>
  <si>
    <t>Oposición social al proyecto, acciones de facto o acciones tipificadas en la legislación penal, ocasionadas por grupos de interés o terceros que quebranten el orden público y que impidan el inicio de las actividades o determinar la suspensión de estas.</t>
  </si>
  <si>
    <t>FINALIZACIÓN DE LAS INTERVENCIONES</t>
  </si>
  <si>
    <t>Retención forzada de personal y/o equipos</t>
  </si>
  <si>
    <t>Específico</t>
  </si>
  <si>
    <t>Comunicación con las autoridades que tramitan las demandas y/o requerimientos de terceros sobre la zona donde se adelanta el  proyecto. 
Monitoreo de las condiciones de los procesos judiciales vigentes relacionados a la zona del proyecto.</t>
  </si>
  <si>
    <t>Sabotajes, robos, incendios, a equipos o campamentos de obra.</t>
  </si>
  <si>
    <t xml:space="preserve">Alertas tempranas de aseguramiento o renovación oportuna de garantías 
Monitoreo de los protocolos de seguridad propia.
</t>
  </si>
  <si>
    <t>AEROCIVIL</t>
  </si>
  <si>
    <t>ETAPA PRECONTRACTUAL</t>
  </si>
  <si>
    <t>Verificación previa de los contratos en desarrollo o previstos por otras Entidades.</t>
  </si>
  <si>
    <t xml:space="preserve">Verificar previo al inicio de las intervenciones el cumplimiento de las autorizaciones necesarias. Revisión periódica de los permisos identificando que los mismo se encuentran  vigentes y generar alertas tempranas para su renovación. </t>
  </si>
  <si>
    <t>Atraso al cronograma de la obras</t>
  </si>
  <si>
    <t>Presencia de Foreign Object Damage (FOD), e incursiones en la zona de ejecución de la obra.</t>
  </si>
  <si>
    <t>Seguimiento al plan de gestión integral de residuos</t>
  </si>
  <si>
    <t>DIARIO</t>
  </si>
  <si>
    <t>Interno</t>
  </si>
  <si>
    <t>Amenaza geológica</t>
  </si>
  <si>
    <t>Que se generen mayores costos en la ejecución de las obras y/o retrasos en la ejecución por posibles amenazas geológicas</t>
  </si>
  <si>
    <t>Revisión permanente de los planes de contingencia, ante tales eventos.</t>
  </si>
  <si>
    <t>Disminución en la mano de obra con la consecuente baja en el  rendimiento en las actividades a desarrollar o suspensión de la obras por parte de la Autoridad Competente</t>
  </si>
  <si>
    <t>Monitoreo a los reportes de las diferentes entidades competentes en el sitio y entorno del desarrollo del contrato.</t>
  </si>
  <si>
    <t>Hallazgos arqueológicos en el predio, yacimientos rocosos, evidencias forenses, hundimientos o rellenos.</t>
  </si>
  <si>
    <t>Que se generen mayores costos en la ejecución de las obras eventualmente por los retrasos en la ejecución.</t>
  </si>
  <si>
    <t>Emisión de manera tardía de los permisos, licencias,  autorizaciones o Planes de manejo ambiental, necesarios para el desarrollo de las obras.</t>
  </si>
  <si>
    <t>Verificar que se encuentre con los permisos, licencias o planes de manejo ambientales, necesarios.</t>
  </si>
  <si>
    <t xml:space="preserve">Aplicación, control y seguimiento de los permisos,  Licencias o Planes de Manejo Ambiental, necesarios para el desarrollo de la obra. </t>
  </si>
  <si>
    <t>NOTA: Cada área ejecutora debe analizar los riesgos pertinentes dependiendo del objeto y cuantía a contratar y adicionar o modificar la matriz presente.</t>
  </si>
  <si>
    <t>Probabilidad del Riesgo</t>
  </si>
  <si>
    <t>IMPACTO DEL RIESGO</t>
  </si>
  <si>
    <t>CATEGORIA</t>
  </si>
  <si>
    <t>VALORACION</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</si>
  <si>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</si>
  <si>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</si>
  <si>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</si>
  <si>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</si>
  <si>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</si>
  <si>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</si>
  <si>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PROBABILIDAD</t>
  </si>
  <si>
    <t>Raro (puede ocurrir excepcionalmente)</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</si>
  <si>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</si>
  <si>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</si>
  <si>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</si>
  <si>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por ciento (5%) y el quince por ciento (15%)</t>
  </si>
  <si>
    <t>Incrementa el valor del contrato entre el quince por ciento (15%) y el treinta por ciento (30%)</t>
  </si>
  <si>
    <t>Impacto sobre el valor del contrato en más del treinta por ciento (30%)</t>
  </si>
  <si>
    <t>Improbable, (puede ocurrir ocasionalmente)</t>
  </si>
  <si>
    <t>Valoración</t>
  </si>
  <si>
    <t>Insignificante</t>
  </si>
  <si>
    <t>Menor</t>
  </si>
  <si>
    <t>Moderado</t>
  </si>
  <si>
    <t>Mayor</t>
  </si>
  <si>
    <t>Catastrófico</t>
  </si>
  <si>
    <t>Posible, (Puede ocurrir en cualquier momento futuro)</t>
  </si>
  <si>
    <t>CATEGORIA DEL RIESGO</t>
  </si>
  <si>
    <t>Probable, (Probablemente va a ocurrir)</t>
  </si>
  <si>
    <t>Valoración del Riesgo</t>
  </si>
  <si>
    <t>Casi cierto, (Ocurre en la mayoría de los casos)</t>
  </si>
  <si>
    <t>8, 9 y 10</t>
  </si>
  <si>
    <t>Riesgo Extremo</t>
  </si>
  <si>
    <t>6 y 7</t>
  </si>
  <si>
    <t>Riesgo Alto</t>
  </si>
  <si>
    <t>Riesgo Medio</t>
  </si>
  <si>
    <t>2, 3 y 4</t>
  </si>
  <si>
    <t>Riesgo Bajo</t>
  </si>
  <si>
    <t>Contar con vigilancia propia para sus equipos y materiales en uso dentro de las zonas de ejecución de las obras.</t>
  </si>
  <si>
    <t xml:space="preserve">Gestionar oportunamente los Permisos, Autorizaciones Ambientales, o Planes de Manejo Ambiental, necesarios para desarrollar la intervención contratada. </t>
  </si>
  <si>
    <t xml:space="preserve">Utilizar tecnología o métodos de seguimiento y monitoreo para rastrear el progreso de los envíos de maquinaria. </t>
  </si>
  <si>
    <t xml:space="preserve">ADJUDICACIÓN DEL CONVENIO
</t>
  </si>
  <si>
    <t>FINALIZACIÓN DEL CONVENIO</t>
  </si>
  <si>
    <t>INICIO EJECUCIÓN
 DEL CONVENIO</t>
  </si>
  <si>
    <t>RECIBO FINAL  DEL CONVENIO</t>
  </si>
  <si>
    <t>ORDEN DE INICIO DEL CONVENIO</t>
  </si>
  <si>
    <t>Sentencias y/o órdenes ejecutoriadas de autoridades externas que requieran la suspensión de las obras para adelantar trámites relacionados a requerimientos de terceros</t>
  </si>
  <si>
    <t xml:space="preserve">AEROCIVIL </t>
  </si>
  <si>
    <t>Mayores costos y plazos para la terminación de obras inconclusas o debido a terminación anticipada del convenio o modificación en los tiempos de ejecución del contrato de Interventoría.</t>
  </si>
  <si>
    <t xml:space="preserve">1. Terminación anticipada o cesión del convenio
2. Terminación y nueva estructuración y contratación.
3. Pronunciamiento de la Entidad ante los medios de comunicación dando a conocer las causas de la terminación del convenio.
</t>
  </si>
  <si>
    <t>¿Afecta la ejecución del convenio?</t>
  </si>
  <si>
    <t xml:space="preserve">Cambio del alcance del convenio  </t>
  </si>
  <si>
    <t>ACTA DE INICIO DEL CONVENIO</t>
  </si>
  <si>
    <t>A LA LIQUIDACIÓN DEL CONVENIO</t>
  </si>
  <si>
    <t>LIQUIDACIÓN DEL CONVENIO</t>
  </si>
  <si>
    <t>Especifico</t>
  </si>
  <si>
    <t>Desde la suscripción del convenio</t>
  </si>
  <si>
    <t>Ocurrencia de fenómenos naturales 
adversos, previsibles, como inundaciones, 
precipitaciones intensas, entre otros</t>
  </si>
  <si>
    <t>OPERACIONAL</t>
  </si>
  <si>
    <t>Hasta la finalización de la ejecución del convenio</t>
  </si>
  <si>
    <t>PERMANENTE</t>
  </si>
  <si>
    <t>1. Desgaste administrativo
2. Desgaste de recursos económicos
3. Pérdida de credibilidad en la imagen institucional
4. Demandas judiciales 
5. Posibles sanciones legales y disciplinarias</t>
  </si>
  <si>
    <t>Hasta el recibo final de las obras</t>
  </si>
  <si>
    <t>Constante seguimiento y verificación al cumplimiento de especificaciones y cronograma ; verificar reportes de Control de calidad de obra e Interventoría en el comité respectivo del convenio</t>
  </si>
  <si>
    <t>Deficiente aplicación de las normas de seguridad industrial y salud ocupacional.</t>
  </si>
  <si>
    <t>Causar daños para la vida o integridad de las personas o daños a la infraestructura.</t>
  </si>
  <si>
    <t>AMBIENTAL</t>
  </si>
  <si>
    <t>NATURALEZA</t>
  </si>
  <si>
    <t>REGULATORIO</t>
  </si>
  <si>
    <t xml:space="preserve">Cambio de políticas gubernamentales, por modificaciones en la situación política, sistema de gobierno y condiciones sociales. Que sean probables o previsibles. </t>
  </si>
  <si>
    <t xml:space="preserve">Afectación en el desarrollo de las actividades  propias del convenio, afectando el logro del objeto y plazo contractual. </t>
  </si>
  <si>
    <t xml:space="preserve">Mesas de Trabajo con las Entidades que  planeen modificaciones, en la eventualidad en la que se estén desarrollando cambios en las  políticas gubernamentales que sean probables y previsibles, para ajustar el convenio en estructuración o a ejecutar. </t>
  </si>
  <si>
    <t xml:space="preserve">Retrasos en las obras, por acciones de hecho que emprenda la comunidad del área de influencia directa </t>
  </si>
  <si>
    <t>TECNOLÓGICOS</t>
  </si>
  <si>
    <t>Fallos en los sistemas de comunicaciones necesarios para realizar el adecuado desarrollo del convenio</t>
  </si>
  <si>
    <t>Falta de información oportuna para el cumplimiento del objeto contractual, pérdida parcial o total de la información digital de trazabilidad</t>
  </si>
  <si>
    <t xml:space="preserve">Realizar seguimiento periódico a las obligaciones establecidas en el instrumento ambiental correspondiente y en el PAGA:
Manejo de sitios de depósito
Revegetalización y protección áreas expuestas
Manejo de residuos sólidos
Manejo de calidad de aire y ruido
Manejo de tránsito y transporte
Manejo de materiales de construcción
Almacenamiento de materiales de excavación
Señalización de frentes de obra
Control de vertimientos de aguas residuales contaminadas </t>
  </si>
  <si>
    <t>Accidentes y/o incidentes en el área de movimiento o maniobra del aeropuerto.</t>
  </si>
  <si>
    <t xml:space="preserve">Retrasos en el cronograma de ejecución o suspensión del convenio. </t>
  </si>
  <si>
    <t>• Atención inmediata a eventuales levantamientos de pavimentos sobre las pistas y/o calles de rodaje.
• Atender posibles derrames de aceite sobre las pistas y/o calles de rodaje.
• Evacuar de la zona de maniobras  el  FOD ( Foering Object Damage)  en pistas y calles de rodaje.
• Dar atención inmediata a posibles eventualidades que se puedan generar sobre las pistas, calles de rodajes y obras complementarias que puedan afectar la operatividad del aeropuerto.</t>
  </si>
  <si>
    <t>INICIO DEL CONVENIO</t>
  </si>
  <si>
    <t>Demoras en el inicio de los planes de intervención.</t>
  </si>
  <si>
    <t xml:space="preserve">Retraso en los planes de intervención y  recibo de las obras e intervenciones </t>
  </si>
  <si>
    <t>1. Dar cumplimiento a las especificaciones de construcción y materiales
2. Implementar un permanente seguimiento y control al cumplimiento de los planes de intervención y plan de obra.
3. Contar con un sistema de control de calidad de obra.
4. Atender las recomendaciones y exigencias oportunas de la interventoría.</t>
  </si>
  <si>
    <t>Procesos de conminación de cumplimiento o de incumplimiento por deficiencias en malas practicas de los procedimientos constructivos o especificaciones técnicas</t>
  </si>
  <si>
    <t>La interventorías debe verificar la implementación del plan de seguridad y salud en el trabajo</t>
  </si>
  <si>
    <t>Daños en la infraestructura de servicios públicos, bienes y/o predios privados, ocasionados a terceros dentro de la ejecución de la intervención.</t>
  </si>
  <si>
    <t xml:space="preserve">Afectación económica, demolición de obras y/o alteración al cronograma de ejecución </t>
  </si>
  <si>
    <t>Seguimiento de los criterios de excelencia técnica para la organización de las actividades de obra y procesos constructivos de la ejecución contractual</t>
  </si>
  <si>
    <t xml:space="preserve">Impacto de condiciones climáticas adversas en la logística y la ejecución de las obras  </t>
  </si>
  <si>
    <t>Realizar una adecuada planeación y articulación con las futuras intervenciones para evitar traslapo en el alcance de los contratos y/o convenios simultáneos en un Aeropuerto.</t>
  </si>
  <si>
    <t>Variación en el diagnostico parcial de elementos (Ej.: uso del suelo; redes, zonas de reserva, acueductos, etc.) a ser tenidos en cuenta para la definición del convenio</t>
  </si>
  <si>
    <t>1. Diseñar e implementar un plan de gestión de HSEQ y dar cumplimiento a las normas seguridad industrial y salud ocupacional.
2. Garantizar la  vigilancia completa de las actividades de afiliación a seguridad social, obligaciones y la ejecución de actividades y uso permanente de los elementos de seguridad de los empleados y operarios de los ejecutores de obra.</t>
  </si>
  <si>
    <t>Desde el inicio de ejecución de las obras</t>
  </si>
  <si>
    <t>Estudio adecuado de las obras y/o inmuebles por adhesión que se encuentren en la zona del proyecto.   
Adelantar actividades  de seguimiento, protección y/o corrección ante terceros y en la zona de influencia del proyecto de acuerdo con la información disponible para la estructuración de la oferta.
Informar las acciones de respuestas al comité técnico operativo por cada una de las partes de acuerdo a su responsabilidad en el suceso.</t>
  </si>
  <si>
    <t>Cambios en normatividad, regulatorios  y/o especificaciones técnicas aplicables, por actualizaciones Técnicas o Jurídicas.</t>
  </si>
  <si>
    <t>Posibles cambios regulatorios o reglamentarios, que siendo previsibles, afectan el equilibrio contractual del proyecto y logro del objeto contractual.</t>
  </si>
  <si>
    <t xml:space="preserve">Identificar los proyectos de modificación en curso o en instancias de implementación, a fin de identificar el impacto y plantear oportunamente las medidas a desarrollar para contrarrestar la posibilidad de afectación contractual. 
</t>
  </si>
  <si>
    <t>Control y seguimiento del Marco Normativo y Técnico aplicable al desarrollo del proyecto..</t>
  </si>
  <si>
    <t>Seguimiento a los compromisos con las alcaldías municipales, gobernaciones, organizaciones sociales, comunitarias y comunales.
Adelantar un plan de gestión social que facilite el diálogo, la información y la concertación de acuerdos con la comunidad.
Implementar un plan de contingencia para mantener las vías de servicio y su señalización con criterios de seguridad vial,  y con las de mantenimiento vías de acceso al aeropuerto</t>
  </si>
  <si>
    <t xml:space="preserve">1. Cumplimiento de acuerdos establecidos con Alcaldías
2. Implementar un plan de contingencia para mantener las vías de servicio y su señalización con criterios de seguridad vial, al igual que para mitigar el deterioro por objeto del uso y de los efectos, señalizar de acuerdo con el Capítulo 4 Señalización de Calles y Carreteras afectadas por obras, del Manual de Señalización Vial de INVIAS
3. Establecer y mantener una estrategia social asertiva, parar informar permanentemente los actores sociales </t>
  </si>
  <si>
    <t>Seguimiento a los compromisos con las alcaldías de mantenimiento vías de acceso al aeropuerto</t>
  </si>
  <si>
    <t>Contar mecanismos de comunicación virtual confiables, así mismo  un software y hardware adecuado y con soporte; implementación de protocolos de comunicaciones</t>
  </si>
  <si>
    <t xml:space="preserve">Verificar durante la ejecución del convenio y su liquidación el adecuado funcionamiento y estado de los sistemas de respaldo Tecnológico y sistemas de comunicación. </t>
  </si>
  <si>
    <t>Establecer un plan de traslado eficiente con alternativas de transporte e Implementación de sistemas de monitoreo y seguimiento a cargo de el Ejército Nacional</t>
  </si>
  <si>
    <t xml:space="preserve">
1. Las entidades firmantes del convenio podrá acudir a las autoridades públicas competentes en la recopilación de datos estadísticos, o fuentes oficiales policía Nacional, Ejército, Ministerio de Trabajo</t>
  </si>
  <si>
    <t>NOTA 2: En los procesos que se adquieran bienes del exterior se debe plasmar un riesgo por cambio de la TRM el cual es asumido por  el Ejército Nacional bien sea mediante SWAMP (Cuando el proveedor negocia con un tercero que asume el riesgo y por lo cual paga una comisión) o HARDSHIP  (clausula de contratos internacionales que permite revisar las condiciones contractuales cuando hay cambio significativos en la moneda se conoce como clausula de excesiva onerosidad). o cualquier otro mecanismo que consideren pertinentes.</t>
  </si>
  <si>
    <t>OAC</t>
  </si>
  <si>
    <t>OAC / AEROCIVIL</t>
  </si>
  <si>
    <t>Reportes del la interventoría a la Entidad, sobre sucesos extraordinarios por fuera del control de  el OAC que afecten el cronograma de la obras</t>
  </si>
  <si>
    <t>OAC / 
AEROCIVIL</t>
  </si>
  <si>
    <t>Documentar la fuerza mayor para que el Estado y  el OAC asuman el riesgo contingente y se pacten los actos administrativos necesarios. Establecer planes de contingencia para tales situaciones.</t>
  </si>
  <si>
    <t>AEROCIVIL/ OAC</t>
  </si>
  <si>
    <t>La Aerocivil deberá identificar las personas jurídicas que fungen como representantes legales de el OAC  y hacer el seguimiento periódico a las noticias y/o reportes judiciales que involucren a las empresas o a sus representantes legales adjudicatarias del Convenio con el fin de identificar si su accionar afecta la imagen o reputación de la AEROCIVIL.</t>
  </si>
  <si>
    <t xml:space="preserve">el OAC deberán llevar  control permanente del cumplimiento de:
*Plan de Gestión Integral de Residuos (PGIR) en áreas de operación y de ejecución de obras.
* Implementar en los trabajos el concepto de Seguridad Operacional, y en particular el control de ingresos a áreas restringidas.
*Plan de Seguridad y Salud en el trabajo
*Implementar el PAGA 
</t>
  </si>
  <si>
    <t>La supervisión debe verificar la implementación del plan de mantenimiento correctivo de emergencia</t>
  </si>
  <si>
    <t>Afectación económica a  el OAC y alteración al cronograma de ejecución.</t>
  </si>
  <si>
    <t>Uso  inadecuado de vías de acceso al aeropuerto por parte del OAC, que generen impacto sobre la comunidad.</t>
  </si>
  <si>
    <t xml:space="preserve">Incumplimiento y /o deficiencias en la implementación de los permisos y/o autorizaciones , en áreas de la obras, que ocasionen medidas preventivas por  la Autoridad Ambiental  Competente. </t>
  </si>
  <si>
    <t xml:space="preserve">OAC </t>
  </si>
  <si>
    <t>OAC  deberá atender con la logística, el equipo, el material y el personal idóneo, para la atención de contingencias o emergencias las 24 horas del día siete días a la semana, para dar solución a eventos en el menor tiempo posibles:
• Establecer coordinación permanente con la torre de control para disponer contingencias cuando se restringa movilidad por la presencia del Presidente de la Republica en el lado aire del aeropuerto 
• Establecer vías alternas de acceso al sitio de la obras para el personal.
• Atender posibles derrames de aceite el área de movimiento o vías circundante a la obras
• Evacuar las calles de rodaje, vías o área circundante a la obra el  FOD (Foering Object Damage).
• Dar atención inmediata a posibles eventualidades que se puedan generar sobre las pistas, calles de rodajes y obras complementarias menores que puedan afectar la operatividad del aeropuerto.</t>
  </si>
  <si>
    <t>OAC  /
AEROCIVIL</t>
  </si>
  <si>
    <t>OAC  / 
AEROCIVIL</t>
  </si>
  <si>
    <t>Posible ocurrencia de actos terroristas que afecten la seguridad del personal, la infraestructura y el desarrollo del convenio.</t>
  </si>
  <si>
    <t>Seguimiento a reportes de seguridad.
Revisión de alertas de inteligencia y autoridades.
Simulacros y auditorías de seguridad.</t>
  </si>
  <si>
    <t>La supervisión debe hacer seguimiento al cumplimiento de los protocolos de bioseguridad, a los informes epidemiológicos de las autoridades de salud, verificación de los reportes de accidentes e incidentes de trabajo y dotación de EPP.</t>
  </si>
  <si>
    <t>Seguimiento de los reportes generados por la autoridades públicas o entidades competentes en la recopilación y generación de datos estadísticos  (IGAC, INGEOMINAS, IDEAM, etc.), a fin de prever y realizar una programación optimizada, o establecer planes de contingencia.</t>
  </si>
  <si>
    <t xml:space="preserve"> DURANTE LA EJECUCIÓN DEL CONVENIO</t>
  </si>
  <si>
    <t>SOCIAL - POLÍTICO</t>
  </si>
  <si>
    <t>Demoras en el cronograma o impedimentos para desarrollar la intervención.</t>
  </si>
  <si>
    <t xml:space="preserve">
OAC  / AEROCIVIL</t>
  </si>
  <si>
    <t>Suspensión temporal de las obras por la Autoridad Ambiental  Competente y/o Multas económicas a OAC que afecten directamente o suspendan el Instrumento Ambiental en caso de que exista</t>
  </si>
  <si>
    <t xml:space="preserve"> La OAC deberá implementar los protocolos de bioseguridad establecido por el Ministerio de Salud y desarrollar campañas de autocuidado al personal que labora en la obra para contender la pandemias y demás enfermedades que se puedan presentar.
Establecer programas de vacunación y capacitación al personal vinculado, así como actividades y métodos que repelan la cercanía de reptiles e insectos venenosos; contar con una adecuada dotación de EPP, repelentes y agua potable.</t>
  </si>
  <si>
    <t>Contagio del personal de la obras de enfermedades provenientes de pandemias, envenenamiento por picaduras de reptiles o insectos venenosos  y demás enfermedades que se puedan presentar.</t>
  </si>
  <si>
    <t>OAC /AEROCIVIL</t>
  </si>
  <si>
    <t>OAC / INTERVENTOR</t>
  </si>
  <si>
    <t>OAC  INTERVENTORÍA /
AEROCIVIL</t>
  </si>
  <si>
    <t xml:space="preserve">Terminación o modificación parcial del convenio como consecuencia de la ejecución de un contrato posterior al inicio del inicio del convenio. </t>
  </si>
  <si>
    <t>Terminación anticipada o modificación parcial del convenio como consecuencia del riesgo reputacional ocasionado por la OAC</t>
  </si>
  <si>
    <t>Una vez suscrito el convenio, la OAC elaborarán una base de datos con los requisitos exigidos por el explotador del aeródromo o aeropuerto  para la realización de las obras y los gestionará de manera que se  expida el carnet de ingresos de personal y maquinaria que desarrollará trabajos en el aeropuerto.</t>
  </si>
  <si>
    <t>Afectación a la seguridad operacional del Aeródromo.</t>
  </si>
  <si>
    <t xml:space="preserve">Demoras en la expedición de permisos internos  por el explotador del aeródromo o aeropuerto para realizar los trabajos en áreas restringidas  de la zona lado aire del aeródromo. </t>
  </si>
  <si>
    <t>Retraso en la operatividad del aerodrómo con los cierres de pista, accidentes y/o incidentes.</t>
  </si>
  <si>
    <t>Riesgos por eventos asociados a la operación aérea, por actividades de mantenimiento deribadas del convenio</t>
  </si>
  <si>
    <t>Realizar un levantamiento inicial detallado de los elementos imprevistos que puedan surgir durante la ejecución del proyecto.
Generar un registro actualizado que incluya información técnica, legal y administrativa sobre cada elemento relevante</t>
  </si>
  <si>
    <t>Revisiones técnicas regulares para verificar la precisión del diagnóstico y detectar cambios o inconsistencias por parte de la supervisión definido en el convenio</t>
  </si>
  <si>
    <t>Afectación en el acceso del personal, insumos y/o maquinaria al sitio de la obra por bloqueos o manifestaciones en las vías de acceso al Aeródomo.</t>
  </si>
  <si>
    <t>Retrasos en el transporte de la maquinaria y/o equipos a los lugares de intervención</t>
  </si>
  <si>
    <t>Atraso al cronograma en la ejecución del proyecto y afectación al cumplimiento de los compromisos establecidos en el convenio
suspensión o terminación del convenio.</t>
  </si>
  <si>
    <t>Cumplimiento de acuerdos establecidos con alcaldías municipales  y organizaciones sociales, comunitarias y comunales.
Implementar un plan de contingencia para la normal ejecución del proyecto que involucre a las comunidades.
Establecer y desarrollar una estrategia de gestión social que permita mantener una comunicación fluida y  asertiva con las comunidades del entorno del Aeropuerto o de la zona de obra. 
uspensión o terminación del convenio.
suspensión o terminación del convenio.</t>
  </si>
  <si>
    <t>1-Afectación o atraso del cronograma de ejecución del proyecto.
 2- Daños en alguno de los frentes de obra intervenidos y/o en ejecución.
3- suspensión o terminación del convenio.</t>
  </si>
  <si>
    <t>Falta de personal, insumos, equipos y/o maquinaria para el desarrollo del convenio
suspensión o terminación del convenio.</t>
  </si>
  <si>
    <t>OAC deberán  tener constantemente, una identificación del entorno en el cual se desarrollan los estudios para tomar acciones preventivas.
La AEROCIVIL podrá acudir a las autoridades públicas competentes en la recopilación de datos estadísticos, o fuentes oficiales como Policía Nacional, Ejército, Ministerio de Trabajo entre otros.
Proponer e implementar planes de contingencia ante eventualidades que pongan en riesgo el cumplimiento del plazo contractual.
suspensión o terminación del convenio.</t>
  </si>
  <si>
    <t>Implementación de protocolos de seguridad para el personal, maquinaria y equipos. Establecer canales de comunicación con las fuerzas del orden y las instituciones gubernamentales de la zona.
suspensión o terminación del convenio.</t>
  </si>
  <si>
    <t>Atrasos en la ejecución del proyecto, mayores tiempos y costos.
suspensión o terminación del convenio.</t>
  </si>
  <si>
    <t>Información sobre las situaciones relacionadas a demandas y/o requerimientos de terceros que se presenten sobre la zona del proyecto
Información sobre condiciones particulares en la zona de trabajo a cargo de OAC
Gestión Gubernamental para solución de conflicto a cargo de las partes, medidas de contingencia para superar atrasos.
suspensión o terminación del convenio.</t>
  </si>
  <si>
    <t>Lesiones graves o fallecimiento del personal involucrado en el proyecto y de la población civil cercana
Destrucción o deterioro de instalaciones, equipos, maquinaria y bienes necesarios para la ejecución del convenio.
Suspensión temporal o definitiva de las actividades, generando incumplimientos contractuales y demoras en la entrega de resultados.
 Gastos adicionales por reparación de daños, compensaciones, aumento de costos de seguridad y lucro cesante.
Deterioro de la imagen y reputación: Impacto negativo en la percepción pública del proyecto y de las instituciones involucradas
Posibles demandas y reclamaciones por daños y perjuicios causados por los actos terroristas.
suspensión o terminación del convenio.</t>
  </si>
  <si>
    <t>Establecer canales de comunicación y coordinación con las fuerzas de seguridad locales y nacionales para obtener información relevante y apoyo en caso de emergencia.
Capacitación en protocolos de seguridad para el personal.
Desarrollar planes de contingencia detallados para diferentes escenarios de actos terroristas, incluyendo evacuación, confinamiento, comunicación y apoyo a las víctimas.
Implementación de sistemas de alerta temprana.
Establecimiento de rutas de evacuación y planes de contingencia.
suspensión o terminación del convenio.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</si>
</sst>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2"/>
      <name val="Arial"/>
      <family val="2"/>
    </font>
    <font>
      <b/>
      <sz val="11"/>
      <color indexed="8"/>
      <name val="Calibri"/>
      <family val="2"/>
    </font>
    <font>
      <b/>
      <sz val="14"/>
      <color indexed="8"/>
      <name val="Calibri"/>
      <family val="2"/>
    </font>
    <font>
      <sz val="12"/>
      <color indexed="8"/>
      <name val="Calibri"/>
      <family val="2"/>
    </font>
    <font>
      <b/>
      <sz val="14"/>
      <color indexed="43"/>
      <name val="Calibri"/>
      <family val="2"/>
    </font>
    <font>
      <b/>
      <sz val="12"/>
      <color indexed="8"/>
      <name val="Calibri"/>
      <family val="2"/>
    </font>
    <font>
      <b/>
      <sz val="11"/>
      <color indexed="43"/>
      <name val="Calibri"/>
      <family val="2"/>
    </font>
    <font>
      <sz val="10"/>
      <name val="Arial"/>
      <family val="2"/>
    </font>
    <font>
      <b/>
      <sz val="10"/>
      <name val="Arial"/>
      <family val="2"/>
    </font>
    <font>
      <sz val="12"/>
      <color theme="1"/>
      <name val="Arial"/>
      <family val="2"/>
    </font>
    <font>
      <sz val="14"/>
      <color theme="1"/>
      <name val="Arial"/>
      <family val="2"/>
    </font>
    <font>
      <b/>
      <sz val="14"/>
      <color theme="1"/>
      <name val="Arial"/>
      <family val="2"/>
    </font>
    <font>
      <sz val="12"/>
      <color theme="0"/>
      <name val="Arial"/>
      <family val="2"/>
    </font>
    <font>
      <b/>
      <sz val="12"/>
      <color theme="1"/>
      <name val="Arial"/>
      <family val="2"/>
    </font>
    <font>
      <sz val="12"/>
      <color rgb="FFFF0000"/>
      <name val="Arial"/>
      <family val="2"/>
    </font>
    <font>
      <sz val="12"/>
      <name val="Arial"/>
      <family val="2"/>
    </font>
  </fonts>
  <fills count="19">
    <fill>
      <patternFill patternType="none"/>
    </fill>
    <fill>
      <patternFill patternType="gray125"/>
    </fill>
    <fill>
      <patternFill patternType="solid">
        <fgColor indexed="57"/>
        <bgColor indexed="64"/>
      </patternFill>
    </fill>
    <fill>
      <patternFill patternType="solid">
        <fgColor indexed="43"/>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rgb="FFE6E6E6"/>
        <bgColor indexed="64"/>
      </patternFill>
    </fill>
    <fill>
      <patternFill patternType="solid">
        <fgColor rgb="FFD9D9D9"/>
        <bgColor indexed="64"/>
      </patternFill>
    </fill>
    <fill>
      <patternFill patternType="solid">
        <fgColor rgb="FF4E4D4D"/>
        <bgColor indexed="64"/>
      </patternFill>
    </fill>
    <fill>
      <patternFill patternType="solid">
        <fgColor theme="9" tint="0.59999389629810485"/>
        <bgColor indexed="64"/>
      </patternFill>
    </fill>
    <fill>
      <patternFill patternType="solid">
        <fgColor rgb="FF93CBB0"/>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rgb="FFFF7DB2"/>
        <bgColor indexed="64"/>
      </patternFill>
    </fill>
    <fill>
      <patternFill patternType="solid">
        <fgColor theme="2" tint="-9.9978637043366805E-2"/>
        <bgColor indexed="64"/>
      </patternFill>
    </fill>
  </fills>
  <borders count="50">
    <border>
      <left/>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thin">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ck">
        <color theme="1"/>
      </left>
      <right style="thick">
        <color theme="1"/>
      </right>
      <top style="medium">
        <color indexed="64"/>
      </top>
      <bottom style="medium">
        <color indexed="64"/>
      </bottom>
      <diagonal/>
    </border>
    <border>
      <left style="thick">
        <color theme="1"/>
      </left>
      <right style="medium">
        <color indexed="64"/>
      </right>
      <top style="medium">
        <color indexed="64"/>
      </top>
      <bottom style="medium">
        <color indexed="64"/>
      </bottom>
      <diagonal/>
    </border>
    <border>
      <left style="thick">
        <color theme="1"/>
      </left>
      <right style="thick">
        <color theme="1"/>
      </right>
      <top/>
      <bottom/>
      <diagonal/>
    </border>
    <border>
      <left style="thick">
        <color theme="1"/>
      </left>
      <right style="thick">
        <color theme="1"/>
      </right>
      <top/>
      <bottom style="medium">
        <color indexed="64"/>
      </bottom>
      <diagonal/>
    </border>
    <border>
      <left style="thick">
        <color theme="1"/>
      </left>
      <right style="thick">
        <color theme="1"/>
      </right>
      <top/>
      <bottom style="thick">
        <color theme="1"/>
      </bottom>
      <diagonal/>
    </border>
    <border>
      <left style="thick">
        <color theme="1"/>
      </left>
      <right style="medium">
        <color indexed="64"/>
      </right>
      <top/>
      <bottom style="medium">
        <color indexed="64"/>
      </bottom>
      <diagonal/>
    </border>
    <border>
      <left style="medium">
        <color indexed="64"/>
      </left>
      <right style="thick">
        <color theme="1"/>
      </right>
      <top/>
      <bottom/>
      <diagonal/>
    </border>
    <border>
      <left style="thick">
        <color theme="1"/>
      </left>
      <right style="thick">
        <color theme="1"/>
      </right>
      <top style="thick">
        <color theme="1"/>
      </top>
      <bottom/>
      <diagonal/>
    </border>
    <border>
      <left style="medium">
        <color indexed="64"/>
      </left>
      <right style="thick">
        <color theme="1"/>
      </right>
      <top style="medium">
        <color indexed="64"/>
      </top>
      <bottom/>
      <diagonal/>
    </border>
    <border>
      <left style="thick">
        <color theme="1"/>
      </left>
      <right style="thick">
        <color theme="1"/>
      </right>
      <top style="medium">
        <color indexed="64"/>
      </top>
      <bottom/>
      <diagonal/>
    </border>
    <border>
      <left style="thick">
        <color theme="1"/>
      </left>
      <right/>
      <top style="medium">
        <color indexed="64"/>
      </top>
      <bottom style="thick">
        <color theme="1"/>
      </bottom>
      <diagonal/>
    </border>
    <border>
      <left/>
      <right/>
      <top style="medium">
        <color indexed="64"/>
      </top>
      <bottom style="thick">
        <color theme="1"/>
      </bottom>
      <diagonal/>
    </border>
    <border>
      <left/>
      <right style="thick">
        <color theme="1"/>
      </right>
      <top style="medium">
        <color indexed="64"/>
      </top>
      <bottom style="thick">
        <color theme="1"/>
      </bottom>
      <diagonal/>
    </border>
    <border>
      <left/>
      <right style="medium">
        <color indexed="64"/>
      </right>
      <top style="medium">
        <color indexed="64"/>
      </top>
      <bottom style="thick">
        <color theme="1"/>
      </bottom>
      <diagonal/>
    </border>
    <border>
      <left style="thick">
        <color theme="1"/>
      </left>
      <right style="medium">
        <color indexed="64"/>
      </right>
      <top style="thick">
        <color theme="1"/>
      </top>
      <bottom/>
      <diagonal/>
    </border>
    <border>
      <left style="medium">
        <color indexed="64"/>
      </left>
      <right style="thick">
        <color theme="1"/>
      </right>
      <top/>
      <bottom style="medium">
        <color indexed="64"/>
      </bottom>
      <diagonal/>
    </border>
    <border>
      <left style="thick">
        <color theme="1"/>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ck">
        <color theme="1"/>
      </right>
      <top style="medium">
        <color indexed="64"/>
      </top>
      <bottom/>
      <diagonal/>
    </border>
    <border>
      <left/>
      <right style="thick">
        <color theme="1"/>
      </right>
      <top style="medium">
        <color indexed="64"/>
      </top>
      <bottom style="medium">
        <color indexed="64"/>
      </bottom>
      <diagonal/>
    </border>
    <border>
      <left style="thick">
        <color theme="1"/>
      </left>
      <right/>
      <top style="medium">
        <color indexed="64"/>
      </top>
      <bottom style="medium">
        <color indexed="64"/>
      </bottom>
      <diagonal/>
    </border>
  </borders>
  <cellStyleXfs count="1">
    <xf numFmtId="0" fontId="0" fillId="0" borderId="0"/>
  </cellStyleXfs>
  <cellXfs count="145">
    <xf numFmtId="0" fontId="0" fillId="0" borderId="0" xfId="0"/>
    <xf numFmtId="0" fontId="10" fillId="0" borderId="0" xfId="0" applyFont="1"/>
    <xf numFmtId="0" fontId="10" fillId="0" borderId="0" xfId="0" applyFont="1" applyAlignment="1">
      <alignment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3" fillId="2" borderId="0" xfId="0" applyFont="1" applyFill="1" applyAlignment="1">
      <alignment horizontal="center" vertical="center"/>
    </xf>
    <xf numFmtId="0" fontId="3" fillId="3" borderId="3" xfId="0" applyFont="1" applyFill="1" applyBorder="1" applyAlignment="1">
      <alignment horizontal="center" vertical="center" wrapText="1"/>
    </xf>
    <xf numFmtId="0" fontId="4" fillId="3" borderId="4" xfId="0" applyFont="1" applyFill="1" applyBorder="1" applyAlignment="1">
      <alignmen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3" fillId="3" borderId="7" xfId="0" applyFont="1" applyFill="1" applyBorder="1" applyAlignment="1">
      <alignment horizontal="center" vertical="center" wrapText="1"/>
    </xf>
    <xf numFmtId="0" fontId="4" fillId="3" borderId="8" xfId="0" applyFont="1" applyFill="1" applyBorder="1" applyAlignment="1">
      <alignment vertical="center" wrapText="1"/>
    </xf>
    <xf numFmtId="0" fontId="0" fillId="5" borderId="5" xfId="0" applyFill="1" applyBorder="1" applyAlignment="1">
      <alignment horizontal="center" vertical="center" wrapText="1"/>
    </xf>
    <xf numFmtId="0" fontId="0" fillId="5" borderId="6" xfId="0" applyFill="1" applyBorder="1" applyAlignment="1">
      <alignment horizontal="center" vertical="center" wrapText="1"/>
    </xf>
    <xf numFmtId="0" fontId="0" fillId="6" borderId="5" xfId="0" applyFill="1" applyBorder="1" applyAlignment="1">
      <alignment horizontal="center" vertical="center" wrapText="1"/>
    </xf>
    <xf numFmtId="0" fontId="0" fillId="6" borderId="6"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vertical="center" wrapText="1"/>
    </xf>
    <xf numFmtId="0" fontId="2" fillId="0" borderId="9" xfId="0" applyFont="1" applyBorder="1" applyAlignment="1">
      <alignment horizontal="center" vertical="center" wrapText="1"/>
    </xf>
    <xf numFmtId="0" fontId="3" fillId="3" borderId="10" xfId="0" applyFont="1" applyFill="1" applyBorder="1" applyAlignment="1">
      <alignment horizontal="center" vertical="center" wrapText="1"/>
    </xf>
    <xf numFmtId="0" fontId="4" fillId="3" borderId="11" xfId="0" applyFont="1" applyFill="1" applyBorder="1" applyAlignment="1">
      <alignment vertical="center" wrapText="1"/>
    </xf>
    <xf numFmtId="0" fontId="0" fillId="3" borderId="7" xfId="0" applyFill="1" applyBorder="1" applyAlignment="1">
      <alignment horizontal="center" vertical="center" wrapText="1"/>
    </xf>
    <xf numFmtId="0" fontId="0" fillId="3" borderId="8" xfId="0" applyFill="1" applyBorder="1" applyAlignment="1">
      <alignment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6" fillId="7" borderId="13" xfId="0" applyFont="1" applyFill="1" applyBorder="1" applyAlignment="1">
      <alignment horizontal="center" vertical="center"/>
    </xf>
    <xf numFmtId="0" fontId="6" fillId="7" borderId="14" xfId="0" applyFont="1" applyFill="1"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3" borderId="10" xfId="0" applyFill="1" applyBorder="1" applyAlignment="1">
      <alignment horizontal="center" vertical="center" wrapText="1"/>
    </xf>
    <xf numFmtId="0" fontId="0" fillId="3" borderId="11" xfId="0" applyFill="1" applyBorder="1" applyAlignment="1">
      <alignment vertical="center" wrapText="1"/>
    </xf>
    <xf numFmtId="0" fontId="0" fillId="0" borderId="3" xfId="0" applyBorder="1" applyAlignment="1">
      <alignment horizontal="center" vertical="center" wrapText="1"/>
    </xf>
    <xf numFmtId="0" fontId="0" fillId="0" borderId="12" xfId="0" applyBorder="1" applyAlignment="1">
      <alignment horizontal="center" vertical="center" wrapText="1"/>
    </xf>
    <xf numFmtId="0" fontId="7" fillId="8" borderId="0" xfId="0" applyFont="1" applyFill="1" applyAlignment="1">
      <alignment horizontal="center" vertical="center"/>
    </xf>
    <xf numFmtId="0" fontId="0" fillId="3" borderId="17" xfId="0" applyFill="1" applyBorder="1"/>
    <xf numFmtId="0" fontId="0" fillId="3" borderId="18" xfId="0" applyFill="1" applyBorder="1"/>
    <xf numFmtId="0" fontId="10" fillId="9" borderId="28" xfId="0" applyFont="1" applyFill="1" applyBorder="1" applyAlignment="1">
      <alignment horizontal="center" vertical="center" textRotation="90" wrapText="1"/>
    </xf>
    <xf numFmtId="0" fontId="11" fillId="9" borderId="28" xfId="0" applyFont="1" applyFill="1" applyBorder="1" applyAlignment="1">
      <alignment horizontal="center" vertical="center" textRotation="90" wrapText="1"/>
    </xf>
    <xf numFmtId="0" fontId="12" fillId="9" borderId="28" xfId="0" applyFont="1" applyFill="1" applyBorder="1" applyAlignment="1">
      <alignment horizontal="center" vertical="center" textRotation="90" wrapText="1"/>
    </xf>
    <xf numFmtId="0" fontId="10" fillId="9" borderId="29" xfId="0" applyFont="1" applyFill="1" applyBorder="1" applyAlignment="1">
      <alignment horizontal="center" vertical="center" textRotation="90" wrapText="1"/>
    </xf>
    <xf numFmtId="0" fontId="10" fillId="0" borderId="0" xfId="0" applyFont="1" applyAlignment="1">
      <alignment wrapText="1"/>
    </xf>
    <xf numFmtId="0" fontId="11" fillId="0" borderId="0" xfId="0" applyFont="1"/>
    <xf numFmtId="0" fontId="8" fillId="0" borderId="0" xfId="0" applyFont="1"/>
    <xf numFmtId="0" fontId="10" fillId="9" borderId="30" xfId="0" applyFont="1" applyFill="1" applyBorder="1" applyAlignment="1">
      <alignment horizontal="center" vertical="center" textRotation="90" wrapText="1"/>
    </xf>
    <xf numFmtId="0" fontId="11" fillId="9" borderId="30" xfId="0" applyFont="1" applyFill="1" applyBorder="1" applyAlignment="1">
      <alignment horizontal="center" vertical="center" textRotation="90" wrapText="1"/>
    </xf>
    <xf numFmtId="0" fontId="12" fillId="9" borderId="30" xfId="0" applyFont="1" applyFill="1" applyBorder="1" applyAlignment="1">
      <alignment horizontal="center" vertical="center" textRotation="90" wrapText="1"/>
    </xf>
    <xf numFmtId="0" fontId="10" fillId="9" borderId="31" xfId="0" applyFont="1" applyFill="1" applyBorder="1" applyAlignment="1">
      <alignment horizontal="center" vertical="center" textRotation="90" wrapText="1"/>
    </xf>
    <xf numFmtId="0" fontId="12" fillId="9" borderId="31" xfId="0" applyFont="1" applyFill="1" applyBorder="1" applyAlignment="1">
      <alignment horizontal="center" vertical="center" textRotation="90" wrapText="1"/>
    </xf>
    <xf numFmtId="0" fontId="10" fillId="9" borderId="32" xfId="0" applyFont="1" applyFill="1" applyBorder="1" applyAlignment="1">
      <alignment horizontal="center" vertical="center" textRotation="90" wrapText="1"/>
    </xf>
    <xf numFmtId="0" fontId="10" fillId="0" borderId="32" xfId="0" applyFont="1" applyBorder="1" applyAlignment="1">
      <alignment horizontal="center" vertical="center" textRotation="90" wrapText="1"/>
    </xf>
    <xf numFmtId="0" fontId="11" fillId="9" borderId="32" xfId="0" applyFont="1" applyFill="1" applyBorder="1" applyAlignment="1">
      <alignment horizontal="center" vertical="center" textRotation="90" wrapText="1"/>
    </xf>
    <xf numFmtId="0" fontId="11" fillId="0" borderId="32" xfId="0" applyFont="1" applyBorder="1" applyAlignment="1">
      <alignment horizontal="center" vertical="center" textRotation="90" wrapText="1"/>
    </xf>
    <xf numFmtId="17" fontId="10" fillId="9" borderId="31" xfId="0" applyNumberFormat="1" applyFont="1" applyFill="1" applyBorder="1" applyAlignment="1">
      <alignment horizontal="center" vertical="center" textRotation="90" wrapText="1"/>
    </xf>
    <xf numFmtId="17" fontId="10" fillId="9" borderId="32" xfId="0" applyNumberFormat="1" applyFont="1" applyFill="1" applyBorder="1" applyAlignment="1">
      <alignment horizontal="center" vertical="center" textRotation="90" wrapText="1"/>
    </xf>
    <xf numFmtId="0" fontId="11" fillId="9" borderId="31" xfId="0" applyFont="1" applyFill="1" applyBorder="1" applyAlignment="1">
      <alignment horizontal="center" vertical="center" textRotation="90" wrapText="1"/>
    </xf>
    <xf numFmtId="0" fontId="10" fillId="9" borderId="33" xfId="0" applyFont="1" applyFill="1" applyBorder="1" applyAlignment="1">
      <alignment horizontal="center" vertical="center" textRotation="90" wrapText="1"/>
    </xf>
    <xf numFmtId="0" fontId="10" fillId="9" borderId="28" xfId="0" applyFont="1" applyFill="1" applyBorder="1" applyAlignment="1">
      <alignment horizontal="center" vertical="center" wrapText="1"/>
    </xf>
    <xf numFmtId="0" fontId="10" fillId="0" borderId="0" xfId="0" applyFont="1" applyAlignment="1">
      <alignment horizontal="center" vertical="center" wrapText="1"/>
    </xf>
    <xf numFmtId="0" fontId="10" fillId="13" borderId="31" xfId="0" applyFont="1" applyFill="1" applyBorder="1" applyAlignment="1">
      <alignment horizontal="center" vertical="center" textRotation="90" wrapText="1"/>
    </xf>
    <xf numFmtId="0" fontId="10" fillId="15" borderId="28" xfId="0" applyFont="1" applyFill="1" applyBorder="1" applyAlignment="1">
      <alignment horizontal="center" vertical="center" textRotation="90" wrapText="1"/>
    </xf>
    <xf numFmtId="0" fontId="10" fillId="16" borderId="28" xfId="0" applyFont="1" applyFill="1" applyBorder="1" applyAlignment="1">
      <alignment horizontal="center" vertical="center" textRotation="90" wrapText="1"/>
    </xf>
    <xf numFmtId="0" fontId="11" fillId="0" borderId="30" xfId="0" applyFont="1" applyBorder="1" applyAlignment="1">
      <alignment horizontal="center" vertical="center" textRotation="90" wrapText="1"/>
    </xf>
    <xf numFmtId="0" fontId="10" fillId="0" borderId="30" xfId="0" applyFont="1" applyBorder="1" applyAlignment="1">
      <alignment horizontal="center" vertical="center" textRotation="90" wrapText="1"/>
    </xf>
    <xf numFmtId="17" fontId="10" fillId="9" borderId="30" xfId="0" applyNumberFormat="1" applyFont="1" applyFill="1" applyBorder="1" applyAlignment="1">
      <alignment horizontal="center" vertical="center" textRotation="90" wrapText="1"/>
    </xf>
    <xf numFmtId="0" fontId="10" fillId="0" borderId="28" xfId="0" applyFont="1" applyBorder="1" applyAlignment="1">
      <alignment horizontal="center" vertical="center" textRotation="90" wrapText="1"/>
    </xf>
    <xf numFmtId="0" fontId="11" fillId="0" borderId="28" xfId="0" applyFont="1" applyBorder="1" applyAlignment="1">
      <alignment horizontal="center" vertical="center" textRotation="90" wrapText="1"/>
    </xf>
    <xf numFmtId="17" fontId="10" fillId="9" borderId="28" xfId="0" applyNumberFormat="1" applyFont="1" applyFill="1" applyBorder="1" applyAlignment="1">
      <alignment horizontal="center" vertical="center" textRotation="90" wrapText="1"/>
    </xf>
    <xf numFmtId="0" fontId="10" fillId="13" borderId="28" xfId="0" applyFont="1" applyFill="1" applyBorder="1" applyAlignment="1">
      <alignment horizontal="center" vertical="center" textRotation="90" wrapText="1"/>
    </xf>
    <xf numFmtId="0" fontId="10" fillId="0" borderId="37" xfId="0" applyFont="1" applyBorder="1" applyAlignment="1">
      <alignment horizontal="center" vertical="center" textRotation="90" wrapText="1"/>
    </xf>
    <xf numFmtId="0" fontId="10" fillId="9" borderId="37" xfId="0" applyFont="1" applyFill="1" applyBorder="1" applyAlignment="1">
      <alignment horizontal="center" vertical="center" textRotation="90" wrapText="1"/>
    </xf>
    <xf numFmtId="0" fontId="10" fillId="15" borderId="37" xfId="0" applyFont="1" applyFill="1" applyBorder="1" applyAlignment="1">
      <alignment horizontal="center" vertical="center" textRotation="90" wrapText="1"/>
    </xf>
    <xf numFmtId="0" fontId="11" fillId="9" borderId="37" xfId="0" applyFont="1" applyFill="1" applyBorder="1" applyAlignment="1">
      <alignment horizontal="center" vertical="center" textRotation="90" wrapText="1"/>
    </xf>
    <xf numFmtId="0" fontId="12" fillId="9" borderId="37" xfId="0" applyFont="1" applyFill="1" applyBorder="1" applyAlignment="1">
      <alignment horizontal="center" vertical="center" textRotation="90" wrapText="1"/>
    </xf>
    <xf numFmtId="0" fontId="10" fillId="9" borderId="44" xfId="0" applyFont="1" applyFill="1" applyBorder="1" applyAlignment="1">
      <alignment horizontal="center" vertical="center" textRotation="90" wrapText="1"/>
    </xf>
    <xf numFmtId="0" fontId="10" fillId="0" borderId="31" xfId="0" applyFont="1" applyBorder="1" applyAlignment="1">
      <alignment horizontal="center" vertical="center" textRotation="90" wrapText="1"/>
    </xf>
    <xf numFmtId="0" fontId="10" fillId="15" borderId="31" xfId="0" applyFont="1" applyFill="1" applyBorder="1" applyAlignment="1">
      <alignment horizontal="center" vertical="center" textRotation="90" wrapText="1"/>
    </xf>
    <xf numFmtId="0" fontId="10" fillId="16" borderId="37" xfId="0" applyFont="1" applyFill="1" applyBorder="1" applyAlignment="1">
      <alignment horizontal="center" vertical="center" textRotation="90" wrapText="1"/>
    </xf>
    <xf numFmtId="0" fontId="10" fillId="17" borderId="28" xfId="0" applyFont="1" applyFill="1" applyBorder="1" applyAlignment="1">
      <alignment horizontal="center" vertical="center" textRotation="90" wrapText="1"/>
    </xf>
    <xf numFmtId="0" fontId="10" fillId="0" borderId="45" xfId="0" applyFont="1" applyBorder="1" applyAlignment="1">
      <alignment horizontal="center" vertical="center" textRotation="90" wrapText="1"/>
    </xf>
    <xf numFmtId="0" fontId="15" fillId="0" borderId="0" xfId="0" applyFont="1"/>
    <xf numFmtId="0" fontId="10" fillId="14" borderId="31" xfId="0" applyFont="1" applyFill="1" applyBorder="1" applyAlignment="1">
      <alignment horizontal="center" vertical="center" textRotation="90" wrapText="1"/>
    </xf>
    <xf numFmtId="0" fontId="10" fillId="0" borderId="31" xfId="0" applyFont="1" applyBorder="1" applyAlignment="1">
      <alignment horizontal="center" vertical="center" wrapText="1"/>
    </xf>
    <xf numFmtId="0" fontId="10" fillId="9" borderId="31" xfId="0" applyFont="1" applyFill="1" applyBorder="1" applyAlignment="1">
      <alignment horizontal="center" vertical="center" wrapText="1"/>
    </xf>
    <xf numFmtId="0" fontId="10" fillId="14" borderId="30" xfId="0" applyFont="1" applyFill="1" applyBorder="1" applyAlignment="1">
      <alignment horizontal="center" vertical="center" textRotation="90" wrapText="1"/>
    </xf>
    <xf numFmtId="0" fontId="10" fillId="0" borderId="37" xfId="0" applyFont="1" applyBorder="1" applyAlignment="1">
      <alignment horizontal="center" vertical="center" wrapText="1"/>
    </xf>
    <xf numFmtId="0" fontId="10" fillId="9" borderId="37" xfId="0" applyFont="1" applyFill="1" applyBorder="1" applyAlignment="1">
      <alignment horizontal="center" vertical="center" wrapText="1"/>
    </xf>
    <xf numFmtId="0" fontId="10" fillId="0" borderId="28" xfId="0" applyFont="1" applyBorder="1" applyAlignment="1">
      <alignment horizontal="center" vertical="center" wrapText="1"/>
    </xf>
    <xf numFmtId="0" fontId="10" fillId="0" borderId="33" xfId="0" applyFont="1" applyBorder="1" applyAlignment="1">
      <alignment horizontal="center" vertical="center" textRotation="90" wrapText="1"/>
    </xf>
    <xf numFmtId="0" fontId="10" fillId="0" borderId="46" xfId="0" applyFont="1" applyBorder="1" applyAlignment="1">
      <alignment horizontal="center" vertical="center" textRotation="90" wrapText="1"/>
    </xf>
    <xf numFmtId="0" fontId="10" fillId="0" borderId="47" xfId="0" applyFont="1" applyBorder="1" applyAlignment="1">
      <alignment horizontal="center" vertical="center" textRotation="90" wrapText="1"/>
    </xf>
    <xf numFmtId="0" fontId="10" fillId="18" borderId="37" xfId="0" applyFont="1" applyFill="1" applyBorder="1" applyAlignment="1">
      <alignment horizontal="center" vertical="center" textRotation="90" wrapText="1"/>
    </xf>
    <xf numFmtId="0" fontId="10" fillId="0" borderId="45" xfId="0" applyFont="1" applyBorder="1" applyAlignment="1">
      <alignment horizontal="center" vertical="center" wrapText="1"/>
    </xf>
    <xf numFmtId="0" fontId="10" fillId="9" borderId="45" xfId="0" applyFont="1" applyFill="1" applyBorder="1" applyAlignment="1">
      <alignment horizontal="center" vertical="center" wrapText="1"/>
    </xf>
    <xf numFmtId="0" fontId="10" fillId="0" borderId="48" xfId="0" applyFont="1" applyBorder="1" applyAlignment="1">
      <alignment horizontal="center" vertical="center" textRotation="90" wrapText="1"/>
    </xf>
    <xf numFmtId="0" fontId="10" fillId="18" borderId="28" xfId="0" applyFont="1" applyFill="1" applyBorder="1" applyAlignment="1">
      <alignment horizontal="center" vertical="center" textRotation="90" wrapText="1"/>
    </xf>
    <xf numFmtId="0" fontId="10" fillId="0" borderId="49" xfId="0" applyFont="1" applyBorder="1" applyAlignment="1">
      <alignment horizontal="center" vertical="center" wrapText="1"/>
    </xf>
    <xf numFmtId="0" fontId="11" fillId="9" borderId="48" xfId="0" applyFont="1" applyFill="1" applyBorder="1" applyAlignment="1">
      <alignment horizontal="center" vertical="center" textRotation="90" wrapText="1"/>
    </xf>
    <xf numFmtId="0" fontId="12" fillId="9" borderId="49" xfId="0" applyFont="1" applyFill="1" applyBorder="1" applyAlignment="1">
      <alignment horizontal="center" vertical="center" textRotation="90" wrapText="1"/>
    </xf>
    <xf numFmtId="0" fontId="16" fillId="9" borderId="37" xfId="0" applyFont="1" applyFill="1" applyBorder="1" applyAlignment="1">
      <alignment horizontal="center" vertical="center" wrapText="1"/>
    </xf>
    <xf numFmtId="0" fontId="16" fillId="0" borderId="28" xfId="0" applyFont="1" applyBorder="1" applyAlignment="1">
      <alignment horizontal="center" vertical="center" wrapText="1"/>
    </xf>
    <xf numFmtId="0" fontId="16" fillId="9" borderId="28" xfId="0" applyFont="1" applyFill="1" applyBorder="1" applyAlignment="1">
      <alignment horizontal="center" vertical="center" wrapText="1"/>
    </xf>
    <xf numFmtId="0" fontId="16" fillId="9" borderId="32" xfId="0" applyFont="1" applyFill="1" applyBorder="1" applyAlignment="1">
      <alignment horizontal="center" vertical="center" textRotation="90" wrapText="1"/>
    </xf>
    <xf numFmtId="0" fontId="16" fillId="9" borderId="30" xfId="0" applyFont="1" applyFill="1" applyBorder="1" applyAlignment="1">
      <alignment horizontal="center" vertical="center" textRotation="90" wrapText="1"/>
    </xf>
    <xf numFmtId="0" fontId="5" fillId="8" borderId="0" xfId="0" applyFont="1" applyFill="1" applyAlignment="1">
      <alignment horizontal="center" vertical="center" textRotation="90" wrapText="1"/>
    </xf>
    <xf numFmtId="0" fontId="2" fillId="7" borderId="24"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3" fillId="7" borderId="25" xfId="0" applyFont="1" applyFill="1" applyBorder="1" applyAlignment="1">
      <alignment horizontal="center" vertical="center"/>
    </xf>
    <xf numFmtId="0" fontId="3" fillId="7" borderId="4" xfId="0" applyFont="1" applyFill="1" applyBorder="1" applyAlignment="1">
      <alignment horizontal="center" vertical="center"/>
    </xf>
    <xf numFmtId="0" fontId="2" fillId="7" borderId="26" xfId="0" applyFont="1" applyFill="1" applyBorder="1" applyAlignment="1">
      <alignment horizontal="center" vertical="center" textRotation="45"/>
    </xf>
    <xf numFmtId="0" fontId="2" fillId="7" borderId="27" xfId="0" applyFont="1" applyFill="1" applyBorder="1" applyAlignment="1">
      <alignment horizontal="center" vertical="center" textRotation="45"/>
    </xf>
    <xf numFmtId="0" fontId="14" fillId="0" borderId="0" xfId="0" applyFont="1" applyAlignment="1">
      <alignment horizontal="center" wrapText="1"/>
    </xf>
    <xf numFmtId="0" fontId="10" fillId="0" borderId="0" xfId="0" applyFont="1" applyAlignment="1">
      <alignment horizontal="center"/>
    </xf>
    <xf numFmtId="0" fontId="10" fillId="0" borderId="0" xfId="0" applyFont="1" applyAlignment="1">
      <alignment horizont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3" fillId="3" borderId="22" xfId="0" applyFont="1" applyFill="1" applyBorder="1" applyAlignment="1">
      <alignment horizontal="center" vertical="center"/>
    </xf>
    <xf numFmtId="0" fontId="3" fillId="7" borderId="11" xfId="0" applyFont="1" applyFill="1" applyBorder="1" applyAlignment="1">
      <alignment horizontal="center" vertical="center"/>
    </xf>
    <xf numFmtId="0" fontId="3" fillId="7" borderId="23" xfId="0" applyFont="1" applyFill="1" applyBorder="1" applyAlignment="1">
      <alignment horizontal="center" vertical="center"/>
    </xf>
    <xf numFmtId="0" fontId="3" fillId="7" borderId="10" xfId="0" applyFont="1" applyFill="1" applyBorder="1" applyAlignment="1">
      <alignment horizontal="center" vertical="center"/>
    </xf>
    <xf numFmtId="0" fontId="2" fillId="7" borderId="4" xfId="0" applyFont="1" applyFill="1" applyBorder="1" applyAlignment="1">
      <alignment horizontal="center" vertical="center" wrapText="1"/>
    </xf>
    <xf numFmtId="0" fontId="2" fillId="7" borderId="12" xfId="0" applyFont="1" applyFill="1" applyBorder="1" applyAlignment="1">
      <alignment horizontal="center" vertical="center" wrapText="1"/>
    </xf>
    <xf numFmtId="0" fontId="10" fillId="0" borderId="0" xfId="0" applyFont="1" applyAlignment="1">
      <alignment horizontal="left" wrapText="1"/>
    </xf>
    <xf numFmtId="0" fontId="10" fillId="11" borderId="37" xfId="0" applyFont="1" applyFill="1" applyBorder="1" applyAlignment="1">
      <alignment horizontal="center" vertical="center" textRotation="90" wrapText="1"/>
    </xf>
    <xf numFmtId="0" fontId="10" fillId="11" borderId="30" xfId="0" applyFont="1" applyFill="1" applyBorder="1" applyAlignment="1">
      <alignment horizontal="center" vertical="center" textRotation="90" wrapText="1"/>
    </xf>
    <xf numFmtId="0" fontId="10" fillId="11" borderId="31" xfId="0" applyFont="1" applyFill="1" applyBorder="1" applyAlignment="1">
      <alignment horizontal="center" vertical="center" textRotation="90" wrapText="1"/>
    </xf>
    <xf numFmtId="0" fontId="10" fillId="11" borderId="38" xfId="0" applyFont="1" applyFill="1" applyBorder="1" applyAlignment="1">
      <alignment horizontal="center" vertical="center" wrapText="1"/>
    </xf>
    <xf numFmtId="0" fontId="10" fillId="11" borderId="41" xfId="0" applyFont="1" applyFill="1" applyBorder="1" applyAlignment="1">
      <alignment horizontal="center" vertical="center" wrapText="1"/>
    </xf>
    <xf numFmtId="0" fontId="11" fillId="11" borderId="35" xfId="0" applyFont="1" applyFill="1" applyBorder="1" applyAlignment="1">
      <alignment horizontal="center" vertical="center" textRotation="90" wrapText="1"/>
    </xf>
    <xf numFmtId="0" fontId="11" fillId="11" borderId="31" xfId="0" applyFont="1" applyFill="1" applyBorder="1" applyAlignment="1">
      <alignment horizontal="center" vertical="center" textRotation="90" wrapText="1"/>
    </xf>
    <xf numFmtId="0" fontId="13" fillId="12" borderId="37" xfId="0" applyFont="1" applyFill="1" applyBorder="1" applyAlignment="1">
      <alignment horizontal="center" vertical="center" textRotation="90" wrapText="1"/>
    </xf>
    <xf numFmtId="0" fontId="13" fillId="12" borderId="30" xfId="0" applyFont="1" applyFill="1" applyBorder="1" applyAlignment="1">
      <alignment horizontal="center" vertical="center" textRotation="90" wrapText="1"/>
    </xf>
    <xf numFmtId="0" fontId="13" fillId="12" borderId="31" xfId="0" applyFont="1" applyFill="1" applyBorder="1" applyAlignment="1">
      <alignment horizontal="center" vertical="center" textRotation="90" wrapText="1"/>
    </xf>
    <xf numFmtId="0" fontId="10" fillId="11" borderId="35" xfId="0" applyFont="1" applyFill="1" applyBorder="1" applyAlignment="1">
      <alignment horizontal="center" vertical="center" textRotation="90" wrapText="1"/>
    </xf>
    <xf numFmtId="0" fontId="10" fillId="11" borderId="42" xfId="0" applyFont="1" applyFill="1" applyBorder="1" applyAlignment="1">
      <alignment horizontal="center" vertical="center" textRotation="90" wrapText="1"/>
    </xf>
    <xf numFmtId="0" fontId="10" fillId="11" borderId="33" xfId="0" applyFont="1" applyFill="1" applyBorder="1" applyAlignment="1">
      <alignment horizontal="center" vertical="center" textRotation="90" wrapText="1"/>
    </xf>
    <xf numFmtId="0" fontId="10" fillId="0" borderId="0" xfId="0" applyFont="1" applyAlignment="1">
      <alignment horizontal="left"/>
    </xf>
    <xf numFmtId="0" fontId="10" fillId="11" borderId="39" xfId="0" applyFont="1" applyFill="1" applyBorder="1" applyAlignment="1">
      <alignment horizontal="center" vertical="center" wrapText="1"/>
    </xf>
    <xf numFmtId="0" fontId="10" fillId="11" borderId="40" xfId="0" applyFont="1" applyFill="1" applyBorder="1" applyAlignment="1">
      <alignment horizontal="center" vertical="center" wrapText="1"/>
    </xf>
    <xf numFmtId="0" fontId="13" fillId="12" borderId="36" xfId="0" applyFont="1" applyFill="1" applyBorder="1" applyAlignment="1">
      <alignment horizontal="center" vertical="center" wrapText="1"/>
    </xf>
    <xf numFmtId="0" fontId="13" fillId="12" borderId="34" xfId="0" applyFont="1" applyFill="1" applyBorder="1" applyAlignment="1">
      <alignment horizontal="center" vertical="center" wrapText="1"/>
    </xf>
    <xf numFmtId="0" fontId="13" fillId="12" borderId="43" xfId="0" applyFont="1" applyFill="1" applyBorder="1" applyAlignment="1">
      <alignment horizontal="center" vertical="center" wrapText="1"/>
    </xf>
    <xf numFmtId="0" fontId="0" fillId="9" borderId="19" xfId="0" applyFill="1" applyBorder="1" applyAlignment="1">
      <alignment horizontal="center"/>
    </xf>
    <xf numFmtId="0" fontId="1" fillId="10" borderId="19" xfId="0" applyFont="1" applyFill="1" applyBorder="1" applyAlignment="1">
      <alignment horizontal="center" vertical="center" wrapText="1"/>
    </xf>
    <xf numFmtId="0" fontId="1" fillId="9" borderId="19" xfId="0" applyFont="1" applyFill="1" applyBorder="1" applyAlignment="1">
      <alignment horizontal="center" vertical="center" wrapText="1"/>
    </xf>
    <xf numFmtId="0" fontId="9" fillId="9" borderId="19" xfId="0" applyFont="1" applyFill="1" applyBorder="1" applyAlignment="1">
      <alignment horizontal="center" vertical="center" wrapText="1"/>
    </xf>
  </cellXfs>
  <cellStyles count="1">
    <cellStyle name="Normal" xfId="0" builtinId="0"/>
  </cellStyles>
  <dxfs count="11">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indexed="13"/>
        </patternFill>
      </fill>
    </dxf>
    <dxf>
      <fill>
        <patternFill>
          <bgColor indexed="52"/>
        </patternFill>
      </fill>
    </dxf>
    <dxf>
      <fill>
        <patternFill>
          <bgColor indexed="10"/>
        </patternFill>
      </fill>
    </dxf>
  </dxfs>
  <tableStyles count="0" defaultTableStyle="TableStyleMedium2" defaultPivotStyle="PivotStyleLight16"/>
  <colors>
    <mruColors>
      <color rgb="FFFF7DB2"/>
      <color rgb="FFF9B9FB"/>
      <color rgb="FF93CBB0"/>
      <color rgb="FFFF99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200025</xdr:colOff>
      <xdr:row>0</xdr:row>
      <xdr:rowOff>247650</xdr:rowOff>
    </xdr:from>
    <xdr:to>
      <xdr:col>3</xdr:col>
      <xdr:colOff>533401</xdr:colOff>
      <xdr:row>2</xdr:row>
      <xdr:rowOff>337527</xdr:rowOff>
    </xdr:to>
    <xdr:pic>
      <xdr:nvPicPr>
        <xdr:cNvPr id="1061" name="Imagen 1">
          <a:extLst>
            <a:ext uri="{FF2B5EF4-FFF2-40B4-BE49-F238E27FC236}">
              <a16:creationId xmlns:a16="http://schemas.microsoft.com/office/drawing/2014/main" id="{15B4AB48-BD86-5504-2154-348B98231A0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1525" y="247650"/>
          <a:ext cx="1524000"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Angela Paola Morales Guio" id="{AFF1C372-4BD0-9B4C-AA87-CF8802B60F80}" userId="S::amorales@ani.gov.co::bce063bc-7d9c-4aec-afb8-e927f9a65a6b"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S8" dT="2025-03-25T20:32:28.65" personId="{AFF1C372-4BD0-9B4C-AA87-CF8802B60F80}" id="{B53D8F0F-E1C4-C449-B8EC-F241E834E72A}">
    <text>Favor revisar, según tengo entendido el ejercito no es la otra parte del convenio. Por otro lado, este convenio tendrá interventoría?</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pageSetUpPr fitToPage="1"/>
  </sheetPr>
  <dimension ref="A1:P18"/>
  <sheetViews>
    <sheetView showGridLines="0" topLeftCell="D1" zoomScale="88" zoomScaleNormal="60" workbookViewId="0">
      <selection activeCell="K8" sqref="K8"/>
    </sheetView>
  </sheetViews>
  <sheetFormatPr baseColWidth="10" defaultColWidth="9.140625" defaultRowHeight="15" x14ac:dyDescent="0.25"/>
  <cols>
    <col min="1" max="1" width="6.140625" customWidth="1"/>
    <col min="2" max="2" width="3.85546875" customWidth="1"/>
    <col min="3" max="3" width="25.28515625" customWidth="1"/>
    <col min="4" max="4" width="15.7109375" customWidth="1"/>
    <col min="5" max="6" width="3.42578125" customWidth="1"/>
    <col min="7" max="7" width="23" customWidth="1"/>
    <col min="8" max="8" width="9.42578125" customWidth="1"/>
    <col min="9" max="9" width="32" customWidth="1"/>
    <col min="10" max="13" width="25.140625" customWidth="1"/>
    <col min="14" max="256" width="11.42578125" customWidth="1"/>
  </cols>
  <sheetData>
    <row r="1" spans="2:16" ht="18.75" x14ac:dyDescent="0.25">
      <c r="B1" s="35"/>
      <c r="C1" s="115" t="s">
        <v>61</v>
      </c>
      <c r="D1" s="115"/>
      <c r="G1" s="116" t="s">
        <v>62</v>
      </c>
      <c r="H1" s="117"/>
      <c r="I1" s="117"/>
      <c r="J1" s="117"/>
      <c r="K1" s="117"/>
      <c r="L1" s="117"/>
      <c r="M1" s="118"/>
    </row>
    <row r="2" spans="2:16" ht="75" x14ac:dyDescent="0.25">
      <c r="B2" s="34"/>
      <c r="C2" s="33" t="s">
        <v>63</v>
      </c>
      <c r="D2" s="33" t="s">
        <v>64</v>
      </c>
      <c r="G2" s="119" t="s">
        <v>65</v>
      </c>
      <c r="H2" s="120"/>
      <c r="I2" s="32" t="s">
        <v>66</v>
      </c>
      <c r="J2" s="32" t="s">
        <v>67</v>
      </c>
      <c r="K2" s="32" t="s">
        <v>68</v>
      </c>
      <c r="L2" s="32" t="s">
        <v>69</v>
      </c>
      <c r="M2" s="31" t="s">
        <v>70</v>
      </c>
    </row>
    <row r="3" spans="2:16" ht="91.5" customHeight="1" x14ac:dyDescent="0.25">
      <c r="B3" s="103" t="s">
        <v>71</v>
      </c>
      <c r="C3" s="30" t="s">
        <v>72</v>
      </c>
      <c r="D3" s="29">
        <v>1</v>
      </c>
      <c r="G3" s="104" t="s">
        <v>73</v>
      </c>
      <c r="H3" s="105"/>
      <c r="I3" s="28" t="s">
        <v>74</v>
      </c>
      <c r="J3" s="28" t="s">
        <v>75</v>
      </c>
      <c r="K3" s="28" t="s">
        <v>76</v>
      </c>
      <c r="L3" s="28" t="s">
        <v>77</v>
      </c>
      <c r="M3" s="27" t="s">
        <v>78</v>
      </c>
    </row>
    <row r="4" spans="2:16" ht="30" x14ac:dyDescent="0.25">
      <c r="B4" s="103"/>
      <c r="C4" s="22" t="s">
        <v>79</v>
      </c>
      <c r="D4" s="21">
        <v>2</v>
      </c>
      <c r="G4" s="106" t="s">
        <v>15</v>
      </c>
      <c r="H4" s="108" t="s">
        <v>80</v>
      </c>
      <c r="I4" s="26" t="s">
        <v>81</v>
      </c>
      <c r="J4" s="26" t="s">
        <v>82</v>
      </c>
      <c r="K4" s="26" t="s">
        <v>83</v>
      </c>
      <c r="L4" s="26" t="s">
        <v>84</v>
      </c>
      <c r="M4" s="25" t="s">
        <v>85</v>
      </c>
    </row>
    <row r="5" spans="2:16" ht="45" x14ac:dyDescent="0.25">
      <c r="B5" s="103"/>
      <c r="C5" s="22" t="s">
        <v>86</v>
      </c>
      <c r="D5" s="21">
        <v>3</v>
      </c>
      <c r="G5" s="107"/>
      <c r="H5" s="109"/>
      <c r="I5" s="24">
        <v>1</v>
      </c>
      <c r="J5" s="24">
        <v>2</v>
      </c>
      <c r="K5" s="24">
        <v>3</v>
      </c>
      <c r="L5" s="24">
        <v>4</v>
      </c>
      <c r="M5" s="23">
        <v>5</v>
      </c>
      <c r="O5" s="113" t="s">
        <v>87</v>
      </c>
      <c r="P5" s="114"/>
    </row>
    <row r="6" spans="2:16" ht="50.25" customHeight="1" x14ac:dyDescent="0.25">
      <c r="B6" s="103"/>
      <c r="C6" s="22" t="s">
        <v>88</v>
      </c>
      <c r="D6" s="21">
        <v>4</v>
      </c>
      <c r="F6" s="103" t="s">
        <v>71</v>
      </c>
      <c r="G6" s="20" t="s">
        <v>72</v>
      </c>
      <c r="H6" s="19">
        <v>1</v>
      </c>
      <c r="I6" s="5">
        <f>I5+H6</f>
        <v>2</v>
      </c>
      <c r="J6" s="5">
        <f>J5+H6</f>
        <v>3</v>
      </c>
      <c r="K6" s="5">
        <f>K5+H6</f>
        <v>4</v>
      </c>
      <c r="L6" s="5">
        <f>L$5+H6</f>
        <v>5</v>
      </c>
      <c r="M6" s="5">
        <f>M$5+H6</f>
        <v>6</v>
      </c>
      <c r="O6" s="18" t="s">
        <v>89</v>
      </c>
      <c r="P6" s="18" t="s">
        <v>15</v>
      </c>
    </row>
    <row r="7" spans="2:16" ht="47.25" x14ac:dyDescent="0.25">
      <c r="B7" s="103"/>
      <c r="C7" s="17" t="s">
        <v>90</v>
      </c>
      <c r="D7" s="16">
        <v>5</v>
      </c>
      <c r="F7" s="103"/>
      <c r="G7" s="11" t="s">
        <v>79</v>
      </c>
      <c r="H7" s="10">
        <v>2</v>
      </c>
      <c r="I7" s="5">
        <f>I5+H7</f>
        <v>3</v>
      </c>
      <c r="J7" s="5">
        <f>J5+H7</f>
        <v>4</v>
      </c>
      <c r="K7" s="5">
        <f>K5+H7</f>
        <v>5</v>
      </c>
      <c r="L7" s="5">
        <f>$L$5+H7</f>
        <v>6</v>
      </c>
      <c r="M7" s="5">
        <f>M$5+H7</f>
        <v>7</v>
      </c>
      <c r="O7" s="15" t="s">
        <v>91</v>
      </c>
      <c r="P7" s="14" t="s">
        <v>92</v>
      </c>
    </row>
    <row r="8" spans="2:16" ht="47.25" x14ac:dyDescent="0.25">
      <c r="F8" s="103"/>
      <c r="G8" s="11" t="s">
        <v>86</v>
      </c>
      <c r="H8" s="10">
        <v>3</v>
      </c>
      <c r="I8" s="5">
        <f>I5+H8</f>
        <v>4</v>
      </c>
      <c r="J8" s="5">
        <f>J5+H8</f>
        <v>5</v>
      </c>
      <c r="K8" s="5">
        <f>K5+H8</f>
        <v>6</v>
      </c>
      <c r="L8" s="5">
        <f>$L$5+H8</f>
        <v>7</v>
      </c>
      <c r="M8" s="5">
        <f>M$5+H8</f>
        <v>8</v>
      </c>
      <c r="O8" s="13" t="s">
        <v>93</v>
      </c>
      <c r="P8" s="12" t="s">
        <v>94</v>
      </c>
    </row>
    <row r="9" spans="2:16" ht="47.25" x14ac:dyDescent="0.25">
      <c r="F9" s="103"/>
      <c r="G9" s="11" t="s">
        <v>88</v>
      </c>
      <c r="H9" s="10">
        <v>4</v>
      </c>
      <c r="I9" s="5">
        <f>I5+H9</f>
        <v>5</v>
      </c>
      <c r="J9" s="5">
        <f>J5+H9</f>
        <v>6</v>
      </c>
      <c r="K9" s="5">
        <f>K5+H9</f>
        <v>7</v>
      </c>
      <c r="L9" s="5">
        <f>$L$5+H9</f>
        <v>8</v>
      </c>
      <c r="M9" s="5">
        <f>M$5+H9</f>
        <v>9</v>
      </c>
      <c r="O9" s="9">
        <v>5</v>
      </c>
      <c r="P9" s="8" t="s">
        <v>95</v>
      </c>
    </row>
    <row r="10" spans="2:16" ht="47.25" x14ac:dyDescent="0.25">
      <c r="F10" s="103"/>
      <c r="G10" s="7" t="s">
        <v>90</v>
      </c>
      <c r="H10" s="6">
        <v>5</v>
      </c>
      <c r="I10" s="5">
        <f>I5+H10</f>
        <v>6</v>
      </c>
      <c r="J10" s="5">
        <f>J5+H10</f>
        <v>7</v>
      </c>
      <c r="K10" s="5">
        <f>K5+H10</f>
        <v>8</v>
      </c>
      <c r="L10" s="5">
        <f>$L$5+H10</f>
        <v>9</v>
      </c>
      <c r="M10" s="5">
        <f>M$5+H10</f>
        <v>10</v>
      </c>
      <c r="O10" s="4" t="s">
        <v>96</v>
      </c>
      <c r="P10" s="3" t="s">
        <v>97</v>
      </c>
    </row>
    <row r="18" spans="1:13" ht="63" customHeight="1" x14ac:dyDescent="0.25">
      <c r="A18" s="40"/>
      <c r="B18" s="40"/>
      <c r="C18" s="112"/>
      <c r="D18" s="112"/>
      <c r="E18" s="112"/>
      <c r="F18" s="112"/>
      <c r="G18" s="112"/>
      <c r="H18" s="40"/>
      <c r="I18" s="110"/>
      <c r="J18" s="111"/>
      <c r="K18" s="111"/>
      <c r="L18" s="111"/>
      <c r="M18" s="1"/>
    </row>
  </sheetData>
  <mergeCells count="11">
    <mergeCell ref="O5:P5"/>
    <mergeCell ref="F6:F10"/>
    <mergeCell ref="C1:D1"/>
    <mergeCell ref="G1:M1"/>
    <mergeCell ref="G2:H2"/>
    <mergeCell ref="B3:B7"/>
    <mergeCell ref="G3:H3"/>
    <mergeCell ref="G4:G5"/>
    <mergeCell ref="H4:H5"/>
    <mergeCell ref="I18:L18"/>
    <mergeCell ref="C18:G18"/>
  </mergeCells>
  <conditionalFormatting sqref="I6:M10">
    <cfRule type="cellIs" dxfId="10" priority="1" stopIfTrue="1" operator="between">
      <formula>8</formula>
      <formula>10</formula>
    </cfRule>
    <cfRule type="cellIs" dxfId="9" priority="2" stopIfTrue="1" operator="between">
      <formula>6</formula>
      <formula>7</formula>
    </cfRule>
    <cfRule type="cellIs" dxfId="8" priority="3" stopIfTrue="1" operator="equal">
      <formula>5</formula>
    </cfRule>
  </conditionalFormatting>
  <printOptions horizontalCentered="1" verticalCentered="1"/>
  <pageMargins left="0.23622047244094491" right="0.23622047244094491" top="0.74803149606299213" bottom="0.74803149606299213" header="0.31496062992125984" footer="0.31496062992125984"/>
  <pageSetup scale="52"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36"/>
  <sheetViews>
    <sheetView showGridLines="0" tabSelected="1" showRuler="0" zoomScale="55" zoomScaleNormal="55" zoomScaleSheetLayoutView="70" zoomScalePageLayoutView="40" workbookViewId="0">
      <pane ySplit="6" topLeftCell="A7" activePane="bottomLeft" state="frozen"/>
      <selection pane="bottomLeft" activeCell="O26" sqref="O26"/>
    </sheetView>
  </sheetViews>
  <sheetFormatPr baseColWidth="10" defaultColWidth="11.42578125" defaultRowHeight="18" x14ac:dyDescent="0.25"/>
  <cols>
    <col min="1" max="1" width="7.140625" style="1" customWidth="1"/>
    <col min="2" max="2" width="8.7109375" style="1" customWidth="1"/>
    <col min="3" max="3" width="9.140625" style="1" customWidth="1"/>
    <col min="4" max="4" width="8.42578125" style="1" customWidth="1"/>
    <col min="5" max="5" width="12.42578125" style="1" bestFit="1" customWidth="1"/>
    <col min="6" max="6" width="62.42578125" style="1" customWidth="1"/>
    <col min="7" max="7" width="66.140625" style="1" customWidth="1"/>
    <col min="8" max="8" width="6.85546875" style="1" bestFit="1" customWidth="1"/>
    <col min="9" max="9" width="6" style="1" bestFit="1" customWidth="1"/>
    <col min="10" max="10" width="6.85546875" style="1" bestFit="1" customWidth="1"/>
    <col min="11" max="11" width="11.42578125" style="1"/>
    <col min="12" max="12" width="13.140625" style="40" customWidth="1"/>
    <col min="13" max="13" width="79.28515625" style="1" customWidth="1"/>
    <col min="14" max="14" width="6.85546875" style="41" bestFit="1" customWidth="1"/>
    <col min="15" max="15" width="5.28515625" style="41" bestFit="1" customWidth="1"/>
    <col min="16" max="16" width="6" style="1" bestFit="1" customWidth="1"/>
    <col min="17" max="17" width="15.42578125" style="1" customWidth="1"/>
    <col min="18" max="19" width="17.42578125" style="1" customWidth="1"/>
    <col min="20" max="20" width="14.85546875" style="1" customWidth="1"/>
    <col min="21" max="21" width="17.42578125" style="1" customWidth="1"/>
    <col min="22" max="22" width="43.7109375" style="1" customWidth="1"/>
    <col min="23" max="23" width="13" style="1" customWidth="1"/>
    <col min="24" max="24" width="15.140625" style="1" customWidth="1"/>
    <col min="25" max="16384" width="11.42578125" style="1"/>
  </cols>
  <sheetData>
    <row r="1" spans="1:24" s="42" customFormat="1" ht="41.25" customHeight="1" x14ac:dyDescent="0.2">
      <c r="A1" s="141"/>
      <c r="B1" s="141"/>
      <c r="C1" s="141"/>
      <c r="D1" s="141"/>
      <c r="E1" s="141"/>
      <c r="F1" s="142" t="s">
        <v>0</v>
      </c>
      <c r="G1" s="142"/>
      <c r="H1" s="142"/>
      <c r="I1" s="142"/>
      <c r="J1" s="142"/>
      <c r="K1" s="142"/>
      <c r="L1" s="142"/>
      <c r="M1" s="142"/>
      <c r="N1" s="142"/>
      <c r="O1" s="142"/>
      <c r="P1" s="142"/>
      <c r="Q1" s="142"/>
      <c r="R1" s="142"/>
      <c r="S1" s="142"/>
      <c r="T1" s="142"/>
      <c r="U1" s="142"/>
      <c r="V1" s="142"/>
      <c r="W1" s="142"/>
      <c r="X1" s="142"/>
    </row>
    <row r="2" spans="1:24" s="42" customFormat="1" ht="38.25" customHeight="1" x14ac:dyDescent="0.2">
      <c r="A2" s="141"/>
      <c r="B2" s="141"/>
      <c r="C2" s="141"/>
      <c r="D2" s="141"/>
      <c r="E2" s="141"/>
      <c r="F2" s="143" t="s">
        <v>1</v>
      </c>
      <c r="G2" s="143"/>
      <c r="H2" s="143"/>
      <c r="I2" s="143"/>
      <c r="J2" s="143"/>
      <c r="K2" s="143"/>
      <c r="L2" s="143"/>
      <c r="M2" s="143"/>
      <c r="N2" s="143"/>
      <c r="O2" s="143"/>
      <c r="P2" s="143"/>
      <c r="Q2" s="143"/>
      <c r="R2" s="143"/>
      <c r="S2" s="143"/>
      <c r="T2" s="143"/>
      <c r="U2" s="143"/>
      <c r="V2" s="143"/>
      <c r="W2" s="143"/>
      <c r="X2" s="143"/>
    </row>
    <row r="3" spans="1:24" s="42" customFormat="1" ht="42" customHeight="1" thickBot="1" x14ac:dyDescent="0.25">
      <c r="A3" s="141"/>
      <c r="B3" s="141"/>
      <c r="C3" s="141"/>
      <c r="D3" s="141"/>
      <c r="E3" s="141"/>
      <c r="F3" s="144" t="s">
        <v>2</v>
      </c>
      <c r="G3" s="144"/>
      <c r="H3" s="144"/>
      <c r="I3" s="144"/>
      <c r="J3" s="144"/>
      <c r="K3" s="144"/>
      <c r="L3" s="144" t="s">
        <v>3</v>
      </c>
      <c r="M3" s="144"/>
      <c r="N3" s="144"/>
      <c r="O3" s="144"/>
      <c r="P3" s="144"/>
      <c r="Q3" s="144"/>
      <c r="R3" s="144" t="s">
        <v>4</v>
      </c>
      <c r="S3" s="144"/>
      <c r="T3" s="144"/>
      <c r="U3" s="144"/>
      <c r="V3" s="144"/>
      <c r="W3" s="144"/>
      <c r="X3" s="144"/>
    </row>
    <row r="4" spans="1:24" ht="65.25" customHeight="1" thickBot="1" x14ac:dyDescent="0.25">
      <c r="A4" s="138" t="s">
        <v>5</v>
      </c>
      <c r="B4" s="129" t="s">
        <v>6</v>
      </c>
      <c r="C4" s="129" t="s">
        <v>7</v>
      </c>
      <c r="D4" s="129" t="s">
        <v>8</v>
      </c>
      <c r="E4" s="129" t="s">
        <v>9</v>
      </c>
      <c r="F4" s="129" t="s">
        <v>10</v>
      </c>
      <c r="G4" s="129" t="s">
        <v>11</v>
      </c>
      <c r="H4" s="129" t="s">
        <v>12</v>
      </c>
      <c r="I4" s="129" t="s">
        <v>13</v>
      </c>
      <c r="J4" s="129" t="s">
        <v>14</v>
      </c>
      <c r="K4" s="129" t="s">
        <v>15</v>
      </c>
      <c r="L4" s="122" t="s">
        <v>16</v>
      </c>
      <c r="M4" s="122" t="s">
        <v>17</v>
      </c>
      <c r="N4" s="125" t="s">
        <v>18</v>
      </c>
      <c r="O4" s="136"/>
      <c r="P4" s="136"/>
      <c r="Q4" s="137"/>
      <c r="R4" s="122" t="s">
        <v>110</v>
      </c>
      <c r="S4" s="122" t="s">
        <v>19</v>
      </c>
      <c r="T4" s="122" t="s">
        <v>20</v>
      </c>
      <c r="U4" s="122" t="s">
        <v>21</v>
      </c>
      <c r="V4" s="125" t="s">
        <v>22</v>
      </c>
      <c r="W4" s="126"/>
      <c r="X4" s="2"/>
    </row>
    <row r="5" spans="1:24" ht="37.5" customHeight="1" thickTop="1" x14ac:dyDescent="0.2">
      <c r="A5" s="139"/>
      <c r="B5" s="130"/>
      <c r="C5" s="130"/>
      <c r="D5" s="130"/>
      <c r="E5" s="130"/>
      <c r="F5" s="130"/>
      <c r="G5" s="130"/>
      <c r="H5" s="130"/>
      <c r="I5" s="130"/>
      <c r="J5" s="130"/>
      <c r="K5" s="130"/>
      <c r="L5" s="123"/>
      <c r="M5" s="123"/>
      <c r="N5" s="127" t="s">
        <v>12</v>
      </c>
      <c r="O5" s="127" t="s">
        <v>13</v>
      </c>
      <c r="P5" s="132" t="s">
        <v>23</v>
      </c>
      <c r="Q5" s="132" t="s">
        <v>15</v>
      </c>
      <c r="R5" s="123"/>
      <c r="S5" s="123"/>
      <c r="T5" s="123"/>
      <c r="U5" s="123"/>
      <c r="V5" s="132" t="s">
        <v>24</v>
      </c>
      <c r="W5" s="133" t="s">
        <v>25</v>
      </c>
      <c r="X5" s="2"/>
    </row>
    <row r="6" spans="1:24" ht="60" customHeight="1" thickBot="1" x14ac:dyDescent="0.25">
      <c r="A6" s="140"/>
      <c r="B6" s="131"/>
      <c r="C6" s="131"/>
      <c r="D6" s="131"/>
      <c r="E6" s="131"/>
      <c r="F6" s="131"/>
      <c r="G6" s="131"/>
      <c r="H6" s="131"/>
      <c r="I6" s="131"/>
      <c r="J6" s="131"/>
      <c r="K6" s="131"/>
      <c r="L6" s="124"/>
      <c r="M6" s="124"/>
      <c r="N6" s="128"/>
      <c r="O6" s="128"/>
      <c r="P6" s="124"/>
      <c r="Q6" s="124"/>
      <c r="R6" s="124"/>
      <c r="S6" s="124"/>
      <c r="T6" s="124"/>
      <c r="U6" s="124"/>
      <c r="V6" s="124"/>
      <c r="W6" s="134"/>
      <c r="X6" s="2"/>
    </row>
    <row r="7" spans="1:24" s="79" customFormat="1" ht="157.5" customHeight="1" thickBot="1" x14ac:dyDescent="0.25">
      <c r="A7" s="78">
        <v>1</v>
      </c>
      <c r="B7" s="46" t="s">
        <v>26</v>
      </c>
      <c r="C7" s="46" t="s">
        <v>27</v>
      </c>
      <c r="D7" s="48" t="s">
        <v>28</v>
      </c>
      <c r="E7" s="80" t="s">
        <v>126</v>
      </c>
      <c r="F7" s="81" t="s">
        <v>57</v>
      </c>
      <c r="G7" s="82" t="s">
        <v>189</v>
      </c>
      <c r="H7" s="50">
        <v>1</v>
      </c>
      <c r="I7" s="50">
        <v>4</v>
      </c>
      <c r="J7" s="47">
        <f t="shared" ref="J7:J13" si="0">H7+I7</f>
        <v>5</v>
      </c>
      <c r="K7" s="47" t="str">
        <f t="shared" ref="K7:K13" si="1">IF(J7=0,"",IF(J7&gt;7,"EXTREMO",IF(J7&gt;5,"ALTO",IF(J7&gt;4,"MEDIO",IF(J7&gt;1,"BAJO","MUY BAJO")))))</f>
        <v>MEDIO</v>
      </c>
      <c r="L7" s="49" t="s">
        <v>41</v>
      </c>
      <c r="M7" s="82" t="s">
        <v>99</v>
      </c>
      <c r="N7" s="51">
        <v>2</v>
      </c>
      <c r="O7" s="51">
        <v>3</v>
      </c>
      <c r="P7" s="47">
        <f t="shared" ref="P7:P13" si="2">N7+O7</f>
        <v>5</v>
      </c>
      <c r="Q7" s="47" t="str">
        <f t="shared" ref="Q7:Q13" si="3">IF(P7=0,"",IF(P7&gt;7,"EXTREMO",IF(P7&gt;5,"ALTO",IF(P7&gt;4,"MEDIO",IF(P7&gt;1,"BAJO","MUY BAJO")))))</f>
        <v>MEDIO</v>
      </c>
      <c r="R7" s="49" t="s">
        <v>30</v>
      </c>
      <c r="S7" s="46" t="s">
        <v>41</v>
      </c>
      <c r="T7" s="52" t="s">
        <v>101</v>
      </c>
      <c r="U7" s="53" t="s">
        <v>114</v>
      </c>
      <c r="V7" s="82" t="s">
        <v>58</v>
      </c>
      <c r="W7" s="48" t="s">
        <v>31</v>
      </c>
    </row>
    <row r="8" spans="1:24" s="79" customFormat="1" ht="294" customHeight="1" thickBot="1" x14ac:dyDescent="0.25">
      <c r="A8" s="78">
        <v>2</v>
      </c>
      <c r="B8" s="43" t="s">
        <v>26</v>
      </c>
      <c r="C8" s="43" t="s">
        <v>27</v>
      </c>
      <c r="D8" s="43" t="s">
        <v>28</v>
      </c>
      <c r="E8" s="83" t="s">
        <v>126</v>
      </c>
      <c r="F8" s="84" t="s">
        <v>178</v>
      </c>
      <c r="G8" s="98" t="s">
        <v>191</v>
      </c>
      <c r="H8" s="44">
        <v>1</v>
      </c>
      <c r="I8" s="44">
        <v>4</v>
      </c>
      <c r="J8" s="45">
        <f t="shared" si="0"/>
        <v>5</v>
      </c>
      <c r="K8" s="45" t="str">
        <f t="shared" si="1"/>
        <v>MEDIO</v>
      </c>
      <c r="L8" s="49" t="s">
        <v>167</v>
      </c>
      <c r="M8" s="85" t="s">
        <v>136</v>
      </c>
      <c r="N8" s="61">
        <v>2</v>
      </c>
      <c r="O8" s="61">
        <v>3</v>
      </c>
      <c r="P8" s="45">
        <f t="shared" si="2"/>
        <v>5</v>
      </c>
      <c r="Q8" s="45" t="str">
        <f t="shared" si="3"/>
        <v>MEDIO</v>
      </c>
      <c r="R8" s="62" t="s">
        <v>30</v>
      </c>
      <c r="S8" s="102" t="s">
        <v>195</v>
      </c>
      <c r="T8" s="63" t="s">
        <v>101</v>
      </c>
      <c r="U8" s="63" t="s">
        <v>114</v>
      </c>
      <c r="V8" s="85" t="s">
        <v>59</v>
      </c>
      <c r="W8" s="43" t="s">
        <v>31</v>
      </c>
    </row>
    <row r="9" spans="1:24" ht="297.75" customHeight="1" thickBot="1" x14ac:dyDescent="0.25">
      <c r="A9" s="78">
        <v>3</v>
      </c>
      <c r="B9" s="36" t="s">
        <v>26</v>
      </c>
      <c r="C9" s="36" t="s">
        <v>27</v>
      </c>
      <c r="D9" s="36" t="s">
        <v>28</v>
      </c>
      <c r="E9" s="67" t="s">
        <v>127</v>
      </c>
      <c r="F9" s="99" t="s">
        <v>193</v>
      </c>
      <c r="G9" s="56" t="s">
        <v>53</v>
      </c>
      <c r="H9" s="37">
        <v>2</v>
      </c>
      <c r="I9" s="37">
        <v>4</v>
      </c>
      <c r="J9" s="38">
        <f t="shared" si="0"/>
        <v>6</v>
      </c>
      <c r="K9" s="38" t="str">
        <f t="shared" si="1"/>
        <v>ALTO</v>
      </c>
      <c r="L9" s="49" t="s">
        <v>167</v>
      </c>
      <c r="M9" s="100" t="s">
        <v>192</v>
      </c>
      <c r="N9" s="65">
        <v>3</v>
      </c>
      <c r="O9" s="65">
        <v>3</v>
      </c>
      <c r="P9" s="38">
        <f t="shared" si="2"/>
        <v>6</v>
      </c>
      <c r="Q9" s="38" t="str">
        <f t="shared" si="3"/>
        <v>ALTO</v>
      </c>
      <c r="R9" s="64" t="s">
        <v>30</v>
      </c>
      <c r="S9" s="36" t="s">
        <v>167</v>
      </c>
      <c r="T9" s="66" t="s">
        <v>103</v>
      </c>
      <c r="U9" s="66" t="s">
        <v>102</v>
      </c>
      <c r="V9" s="56" t="s">
        <v>185</v>
      </c>
      <c r="W9" s="39" t="s">
        <v>31</v>
      </c>
    </row>
    <row r="10" spans="1:24" ht="256.5" customHeight="1" thickBot="1" x14ac:dyDescent="0.25">
      <c r="A10" s="78">
        <v>4</v>
      </c>
      <c r="B10" s="46" t="s">
        <v>26</v>
      </c>
      <c r="C10" s="46" t="s">
        <v>27</v>
      </c>
      <c r="D10" s="48" t="s">
        <v>28</v>
      </c>
      <c r="E10" s="58" t="s">
        <v>127</v>
      </c>
      <c r="F10" s="81" t="s">
        <v>117</v>
      </c>
      <c r="G10" s="82" t="s">
        <v>149</v>
      </c>
      <c r="H10" s="50">
        <v>3</v>
      </c>
      <c r="I10" s="50">
        <v>3</v>
      </c>
      <c r="J10" s="47">
        <f t="shared" si="0"/>
        <v>6</v>
      </c>
      <c r="K10" s="47" t="str">
        <f t="shared" si="1"/>
        <v>ALTO</v>
      </c>
      <c r="L10" s="49" t="s">
        <v>168</v>
      </c>
      <c r="M10" s="82" t="s">
        <v>186</v>
      </c>
      <c r="N10" s="51">
        <v>2</v>
      </c>
      <c r="O10" s="51">
        <v>3</v>
      </c>
      <c r="P10" s="47">
        <f t="shared" si="2"/>
        <v>5</v>
      </c>
      <c r="Q10" s="47" t="str">
        <f t="shared" si="3"/>
        <v>MEDIO</v>
      </c>
      <c r="R10" s="49" t="s">
        <v>30</v>
      </c>
      <c r="S10" s="49" t="s">
        <v>168</v>
      </c>
      <c r="T10" s="52" t="s">
        <v>103</v>
      </c>
      <c r="U10" s="53" t="s">
        <v>104</v>
      </c>
      <c r="V10" s="82" t="s">
        <v>54</v>
      </c>
      <c r="W10" s="48" t="s">
        <v>32</v>
      </c>
    </row>
    <row r="11" spans="1:24" ht="333" customHeight="1" thickBot="1" x14ac:dyDescent="0.25">
      <c r="A11" s="78">
        <v>5</v>
      </c>
      <c r="B11" s="46" t="s">
        <v>37</v>
      </c>
      <c r="C11" s="46" t="s">
        <v>27</v>
      </c>
      <c r="D11" s="48" t="s">
        <v>28</v>
      </c>
      <c r="E11" s="60" t="s">
        <v>118</v>
      </c>
      <c r="F11" s="86" t="s">
        <v>137</v>
      </c>
      <c r="G11" s="56" t="s">
        <v>45</v>
      </c>
      <c r="H11" s="50">
        <v>4</v>
      </c>
      <c r="I11" s="50">
        <v>4</v>
      </c>
      <c r="J11" s="47">
        <f t="shared" si="0"/>
        <v>8</v>
      </c>
      <c r="K11" s="47" t="str">
        <f t="shared" si="1"/>
        <v>EXTREMO</v>
      </c>
      <c r="L11" s="49" t="s">
        <v>179</v>
      </c>
      <c r="M11" s="56" t="s">
        <v>180</v>
      </c>
      <c r="N11" s="51">
        <v>2</v>
      </c>
      <c r="O11" s="51">
        <v>3</v>
      </c>
      <c r="P11" s="47">
        <f t="shared" si="2"/>
        <v>5</v>
      </c>
      <c r="Q11" s="47" t="str">
        <f t="shared" si="3"/>
        <v>MEDIO</v>
      </c>
      <c r="R11" s="49" t="s">
        <v>30</v>
      </c>
      <c r="S11" s="101" t="s">
        <v>168</v>
      </c>
      <c r="T11" s="52" t="s">
        <v>103</v>
      </c>
      <c r="U11" s="53" t="s">
        <v>102</v>
      </c>
      <c r="V11" s="56" t="s">
        <v>169</v>
      </c>
      <c r="W11" s="48" t="s">
        <v>31</v>
      </c>
    </row>
    <row r="12" spans="1:24" ht="236.25" customHeight="1" thickBot="1" x14ac:dyDescent="0.25">
      <c r="A12" s="78">
        <v>6</v>
      </c>
      <c r="B12" s="46" t="s">
        <v>26</v>
      </c>
      <c r="C12" s="46" t="s">
        <v>27</v>
      </c>
      <c r="D12" s="48" t="s">
        <v>28</v>
      </c>
      <c r="E12" s="58" t="s">
        <v>127</v>
      </c>
      <c r="F12" s="86" t="s">
        <v>50</v>
      </c>
      <c r="G12" s="56" t="s">
        <v>51</v>
      </c>
      <c r="H12" s="50">
        <v>2</v>
      </c>
      <c r="I12" s="50">
        <v>4</v>
      </c>
      <c r="J12" s="47">
        <f t="shared" si="0"/>
        <v>6</v>
      </c>
      <c r="K12" s="47" t="str">
        <f t="shared" si="1"/>
        <v>ALTO</v>
      </c>
      <c r="L12" s="49" t="s">
        <v>170</v>
      </c>
      <c r="M12" s="56" t="s">
        <v>171</v>
      </c>
      <c r="N12" s="51">
        <v>2</v>
      </c>
      <c r="O12" s="51">
        <v>4</v>
      </c>
      <c r="P12" s="47">
        <f t="shared" si="2"/>
        <v>6</v>
      </c>
      <c r="Q12" s="47" t="str">
        <f t="shared" si="3"/>
        <v>ALTO</v>
      </c>
      <c r="R12" s="49" t="s">
        <v>30</v>
      </c>
      <c r="S12" s="101" t="s">
        <v>194</v>
      </c>
      <c r="T12" s="52" t="s">
        <v>105</v>
      </c>
      <c r="U12" s="53" t="s">
        <v>102</v>
      </c>
      <c r="V12" s="56" t="s">
        <v>52</v>
      </c>
      <c r="W12" s="48" t="s">
        <v>32</v>
      </c>
    </row>
    <row r="13" spans="1:24" ht="229.5" customHeight="1" thickBot="1" x14ac:dyDescent="0.25">
      <c r="A13" s="78">
        <v>7</v>
      </c>
      <c r="B13" s="46" t="s">
        <v>26</v>
      </c>
      <c r="C13" s="46" t="s">
        <v>27</v>
      </c>
      <c r="D13" s="48" t="s">
        <v>28</v>
      </c>
      <c r="E13" s="58" t="s">
        <v>127</v>
      </c>
      <c r="F13" s="86" t="s">
        <v>55</v>
      </c>
      <c r="G13" s="56" t="s">
        <v>56</v>
      </c>
      <c r="H13" s="50">
        <v>2</v>
      </c>
      <c r="I13" s="50">
        <v>4</v>
      </c>
      <c r="J13" s="47">
        <f t="shared" si="0"/>
        <v>6</v>
      </c>
      <c r="K13" s="47" t="str">
        <f t="shared" si="1"/>
        <v>ALTO</v>
      </c>
      <c r="L13" s="49" t="s">
        <v>170</v>
      </c>
      <c r="M13" s="56" t="s">
        <v>171</v>
      </c>
      <c r="N13" s="51">
        <v>2</v>
      </c>
      <c r="O13" s="51">
        <v>3</v>
      </c>
      <c r="P13" s="47">
        <f t="shared" si="2"/>
        <v>5</v>
      </c>
      <c r="Q13" s="47" t="str">
        <f t="shared" si="3"/>
        <v>MEDIO</v>
      </c>
      <c r="R13" s="49" t="s">
        <v>30</v>
      </c>
      <c r="S13" s="48" t="s">
        <v>170</v>
      </c>
      <c r="T13" s="52" t="s">
        <v>105</v>
      </c>
      <c r="U13" s="53" t="s">
        <v>102</v>
      </c>
      <c r="V13" s="56" t="s">
        <v>52</v>
      </c>
      <c r="W13" s="48" t="s">
        <v>32</v>
      </c>
    </row>
    <row r="14" spans="1:24" ht="150.75" customHeight="1" thickBot="1" x14ac:dyDescent="0.25">
      <c r="A14" s="78">
        <v>8</v>
      </c>
      <c r="B14" s="36" t="s">
        <v>26</v>
      </c>
      <c r="C14" s="36" t="s">
        <v>27</v>
      </c>
      <c r="D14" s="36" t="s">
        <v>28</v>
      </c>
      <c r="E14" s="60" t="s">
        <v>118</v>
      </c>
      <c r="F14" s="99" t="s">
        <v>197</v>
      </c>
      <c r="G14" s="56" t="s">
        <v>111</v>
      </c>
      <c r="H14" s="37">
        <v>3</v>
      </c>
      <c r="I14" s="37">
        <v>5</v>
      </c>
      <c r="J14" s="38">
        <f t="shared" ref="J14:J18" si="4">H14+I14</f>
        <v>8</v>
      </c>
      <c r="K14" s="38" t="str">
        <f t="shared" ref="K14:K17" si="5">IF(J14=0,"",IF(J14&gt;7,"EXTREMO",IF(J14&gt;5,"ALTO",IF(J14&gt;4,"MEDIO",IF(J14&gt;1,"BAJO","MUY BAJO")))))</f>
        <v>EXTREMO</v>
      </c>
      <c r="L14" s="49" t="s">
        <v>190</v>
      </c>
      <c r="M14" s="56" t="s">
        <v>150</v>
      </c>
      <c r="N14" s="37">
        <v>1</v>
      </c>
      <c r="O14" s="37">
        <v>4</v>
      </c>
      <c r="P14" s="38">
        <f t="shared" ref="P14:P18" si="6">N14+O14</f>
        <v>5</v>
      </c>
      <c r="Q14" s="38" t="str">
        <f t="shared" ref="Q14:Q18" si="7">IF(P14=0,"",IF(P14&gt;7,"EXTREMO",IF(P14&gt;5,"ALTO",IF(P14&gt;4,"MEDIO",IF(P14&gt;1,"BAJO","MUY BAJO")))))</f>
        <v>MEDIO</v>
      </c>
      <c r="R14" s="36" t="s">
        <v>30</v>
      </c>
      <c r="S14" s="36" t="s">
        <v>41</v>
      </c>
      <c r="T14" s="36" t="s">
        <v>42</v>
      </c>
      <c r="U14" s="36" t="s">
        <v>102</v>
      </c>
      <c r="V14" s="56" t="s">
        <v>43</v>
      </c>
      <c r="W14" s="39" t="s">
        <v>32</v>
      </c>
      <c r="X14" s="57"/>
    </row>
    <row r="15" spans="1:24" ht="236.45" customHeight="1" thickBot="1" x14ac:dyDescent="0.25">
      <c r="A15" s="78">
        <f>+A14+1</f>
        <v>9</v>
      </c>
      <c r="B15" s="36" t="s">
        <v>26</v>
      </c>
      <c r="C15" s="36" t="s">
        <v>27</v>
      </c>
      <c r="D15" s="36" t="s">
        <v>28</v>
      </c>
      <c r="E15" s="60" t="s">
        <v>118</v>
      </c>
      <c r="F15" s="99" t="s">
        <v>198</v>
      </c>
      <c r="G15" s="56" t="s">
        <v>108</v>
      </c>
      <c r="H15" s="37">
        <v>1</v>
      </c>
      <c r="I15" s="37">
        <v>4</v>
      </c>
      <c r="J15" s="38">
        <f t="shared" si="4"/>
        <v>5</v>
      </c>
      <c r="K15" s="38" t="str">
        <f t="shared" si="5"/>
        <v>MEDIO</v>
      </c>
      <c r="L15" s="49" t="s">
        <v>196</v>
      </c>
      <c r="M15" s="56" t="s">
        <v>109</v>
      </c>
      <c r="N15" s="37">
        <v>1</v>
      </c>
      <c r="O15" s="37">
        <v>4</v>
      </c>
      <c r="P15" s="38">
        <f t="shared" si="6"/>
        <v>5</v>
      </c>
      <c r="Q15" s="38" t="str">
        <f t="shared" si="7"/>
        <v>MEDIO</v>
      </c>
      <c r="R15" s="36" t="s">
        <v>30</v>
      </c>
      <c r="S15" s="36" t="s">
        <v>172</v>
      </c>
      <c r="T15" s="36" t="s">
        <v>187</v>
      </c>
      <c r="U15" s="36" t="s">
        <v>187</v>
      </c>
      <c r="V15" s="56" t="s">
        <v>173</v>
      </c>
      <c r="W15" s="39" t="s">
        <v>32</v>
      </c>
    </row>
    <row r="16" spans="1:24" ht="162" customHeight="1" thickBot="1" x14ac:dyDescent="0.25">
      <c r="A16" s="78">
        <f t="shared" ref="A16:A33" si="8">+A15+1</f>
        <v>10</v>
      </c>
      <c r="B16" s="36" t="s">
        <v>37</v>
      </c>
      <c r="C16" s="36" t="s">
        <v>27</v>
      </c>
      <c r="D16" s="36" t="s">
        <v>28</v>
      </c>
      <c r="E16" s="60" t="s">
        <v>118</v>
      </c>
      <c r="F16" s="86" t="s">
        <v>201</v>
      </c>
      <c r="G16" s="56" t="s">
        <v>138</v>
      </c>
      <c r="H16" s="37">
        <v>2</v>
      </c>
      <c r="I16" s="37">
        <v>4</v>
      </c>
      <c r="J16" s="38">
        <f t="shared" si="4"/>
        <v>6</v>
      </c>
      <c r="K16" s="38" t="str">
        <f t="shared" si="5"/>
        <v>ALTO</v>
      </c>
      <c r="L16" s="49" t="s">
        <v>179</v>
      </c>
      <c r="M16" s="100" t="s">
        <v>199</v>
      </c>
      <c r="N16" s="37">
        <v>2</v>
      </c>
      <c r="O16" s="37">
        <v>2</v>
      </c>
      <c r="P16" s="38">
        <f t="shared" si="6"/>
        <v>4</v>
      </c>
      <c r="Q16" s="38" t="str">
        <f t="shared" si="7"/>
        <v>BAJO</v>
      </c>
      <c r="R16" s="36" t="s">
        <v>30</v>
      </c>
      <c r="S16" s="36" t="s">
        <v>168</v>
      </c>
      <c r="T16" s="36" t="s">
        <v>112</v>
      </c>
      <c r="U16" s="36" t="s">
        <v>113</v>
      </c>
      <c r="V16" s="56" t="s">
        <v>44</v>
      </c>
      <c r="W16" s="39" t="s">
        <v>31</v>
      </c>
    </row>
    <row r="17" spans="1:23" ht="196.35" customHeight="1" thickBot="1" x14ac:dyDescent="0.25">
      <c r="A17" s="78">
        <f t="shared" si="8"/>
        <v>11</v>
      </c>
      <c r="B17" s="36" t="s">
        <v>37</v>
      </c>
      <c r="C17" s="36" t="s">
        <v>27</v>
      </c>
      <c r="D17" s="36" t="s">
        <v>28</v>
      </c>
      <c r="E17" s="60" t="s">
        <v>118</v>
      </c>
      <c r="F17" s="86" t="s">
        <v>46</v>
      </c>
      <c r="G17" s="100" t="s">
        <v>200</v>
      </c>
      <c r="H17" s="37">
        <v>3</v>
      </c>
      <c r="I17" s="37">
        <v>3</v>
      </c>
      <c r="J17" s="38">
        <f t="shared" si="4"/>
        <v>6</v>
      </c>
      <c r="K17" s="38" t="str">
        <f t="shared" si="5"/>
        <v>ALTO</v>
      </c>
      <c r="L17" s="49" t="s">
        <v>179</v>
      </c>
      <c r="M17" s="56" t="s">
        <v>174</v>
      </c>
      <c r="N17" s="37">
        <v>2</v>
      </c>
      <c r="O17" s="37">
        <v>2</v>
      </c>
      <c r="P17" s="38">
        <f t="shared" si="6"/>
        <v>4</v>
      </c>
      <c r="Q17" s="38" t="str">
        <f t="shared" si="7"/>
        <v>BAJO</v>
      </c>
      <c r="R17" s="36" t="s">
        <v>30</v>
      </c>
      <c r="S17" s="36" t="s">
        <v>168</v>
      </c>
      <c r="T17" s="36" t="s">
        <v>103</v>
      </c>
      <c r="U17" s="36" t="s">
        <v>102</v>
      </c>
      <c r="V17" s="56" t="s">
        <v>47</v>
      </c>
      <c r="W17" s="39" t="s">
        <v>31</v>
      </c>
    </row>
    <row r="18" spans="1:23" ht="317.25" customHeight="1" thickBot="1" x14ac:dyDescent="0.25">
      <c r="A18" s="78">
        <f t="shared" si="8"/>
        <v>12</v>
      </c>
      <c r="B18" s="46" t="s">
        <v>37</v>
      </c>
      <c r="C18" s="46" t="s">
        <v>27</v>
      </c>
      <c r="D18" s="46" t="s">
        <v>28</v>
      </c>
      <c r="E18" s="60" t="s">
        <v>118</v>
      </c>
      <c r="F18" s="99" t="s">
        <v>203</v>
      </c>
      <c r="G18" s="100" t="s">
        <v>202</v>
      </c>
      <c r="H18" s="54">
        <v>2</v>
      </c>
      <c r="I18" s="54">
        <v>3</v>
      </c>
      <c r="J18" s="38">
        <f t="shared" si="4"/>
        <v>5</v>
      </c>
      <c r="K18" s="38" t="str">
        <f t="shared" ref="K18" si="9">IF(J18=0,"",IF(J18&gt;7,"EXTREMO",IF(J18&gt;5,"ALTO",IF(J18&gt;4,"MEDIO",IF(J18&gt;1,"BAJO","MUY BAJO")))))</f>
        <v>MEDIO</v>
      </c>
      <c r="L18" s="49" t="s">
        <v>179</v>
      </c>
      <c r="M18" s="56" t="s">
        <v>139</v>
      </c>
      <c r="N18" s="54">
        <v>2</v>
      </c>
      <c r="O18" s="54">
        <v>2</v>
      </c>
      <c r="P18" s="38">
        <f t="shared" si="6"/>
        <v>4</v>
      </c>
      <c r="Q18" s="38" t="str">
        <f t="shared" si="7"/>
        <v>BAJO</v>
      </c>
      <c r="R18" s="46" t="s">
        <v>30</v>
      </c>
      <c r="S18" s="36" t="s">
        <v>167</v>
      </c>
      <c r="T18" s="46" t="s">
        <v>140</v>
      </c>
      <c r="U18" s="46" t="s">
        <v>102</v>
      </c>
      <c r="V18" s="56" t="s">
        <v>175</v>
      </c>
      <c r="W18" s="55" t="s">
        <v>48</v>
      </c>
    </row>
    <row r="19" spans="1:23" s="79" customFormat="1" ht="219" customHeight="1" thickBot="1" x14ac:dyDescent="0.25">
      <c r="A19" s="78">
        <f t="shared" si="8"/>
        <v>13</v>
      </c>
      <c r="B19" s="46" t="s">
        <v>26</v>
      </c>
      <c r="C19" s="46" t="s">
        <v>27</v>
      </c>
      <c r="D19" s="48" t="s">
        <v>28</v>
      </c>
      <c r="E19" s="60" t="s">
        <v>118</v>
      </c>
      <c r="F19" s="86" t="s">
        <v>207</v>
      </c>
      <c r="G19" s="56" t="s">
        <v>141</v>
      </c>
      <c r="H19" s="50">
        <v>3</v>
      </c>
      <c r="I19" s="50">
        <v>4</v>
      </c>
      <c r="J19" s="47">
        <f t="shared" ref="J19:J20" si="10">H19+I19</f>
        <v>7</v>
      </c>
      <c r="K19" s="47" t="str">
        <f t="shared" ref="K19:K29" si="11">IF(J19=0,"",IF(J19&gt;7,"EXTREMO",IF(J19&gt;5,"ALTO",IF(J19&gt;4,"MEDIO",IF(J19&gt;1,"BAJO","MUY BAJO")))))</f>
        <v>ALTO</v>
      </c>
      <c r="L19" s="49" t="s">
        <v>179</v>
      </c>
      <c r="M19" s="56" t="s">
        <v>164</v>
      </c>
      <c r="N19" s="51">
        <v>2</v>
      </c>
      <c r="O19" s="51">
        <v>3</v>
      </c>
      <c r="P19" s="47">
        <f t="shared" ref="P19:P20" si="12">N19+O19</f>
        <v>5</v>
      </c>
      <c r="Q19" s="47" t="str">
        <f>IF(P19=0,"",IF(P19&gt;7,"EXTREMO",IF(P19&gt;5,"ALTO",IF(P19&gt;4,"MEDIO",IF(P19&gt;1,"BAJO","MUY BAJO")))))</f>
        <v>MEDIO</v>
      </c>
      <c r="R19" s="49" t="s">
        <v>30</v>
      </c>
      <c r="S19" s="48" t="s">
        <v>167</v>
      </c>
      <c r="T19" s="52" t="s">
        <v>101</v>
      </c>
      <c r="U19" s="53" t="s">
        <v>102</v>
      </c>
      <c r="V19" s="56" t="s">
        <v>100</v>
      </c>
      <c r="W19" s="48" t="s">
        <v>31</v>
      </c>
    </row>
    <row r="20" spans="1:23" ht="324.75" customHeight="1" thickBot="1" x14ac:dyDescent="0.25">
      <c r="A20" s="78">
        <f t="shared" si="8"/>
        <v>14</v>
      </c>
      <c r="B20" s="46" t="s">
        <v>115</v>
      </c>
      <c r="C20" s="46" t="s">
        <v>49</v>
      </c>
      <c r="D20" s="48" t="s">
        <v>28</v>
      </c>
      <c r="E20" s="60" t="s">
        <v>118</v>
      </c>
      <c r="F20" s="86" t="s">
        <v>151</v>
      </c>
      <c r="G20" s="56" t="s">
        <v>121</v>
      </c>
      <c r="H20" s="50">
        <v>3</v>
      </c>
      <c r="I20" s="50">
        <v>5</v>
      </c>
      <c r="J20" s="47">
        <f t="shared" si="10"/>
        <v>8</v>
      </c>
      <c r="K20" s="47" t="str">
        <f t="shared" si="11"/>
        <v>EXTREMO</v>
      </c>
      <c r="L20" s="49" t="s">
        <v>179</v>
      </c>
      <c r="M20" s="100" t="s">
        <v>204</v>
      </c>
      <c r="N20" s="51">
        <v>3</v>
      </c>
      <c r="O20" s="51">
        <v>3</v>
      </c>
      <c r="P20" s="47">
        <f t="shared" si="12"/>
        <v>6</v>
      </c>
      <c r="Q20" s="47" t="str">
        <f t="shared" ref="Q20:Q23" si="13">IF(P20=0,"",IF(P20&gt;7,"EXTREMO",IF(P20&gt;5,"ALTO",IF(P20&gt;4,"MEDIO",IF(P20&gt;1,"BAJO","MUY BAJO")))))</f>
        <v>ALTO</v>
      </c>
      <c r="R20" s="49" t="s">
        <v>30</v>
      </c>
      <c r="S20" s="48" t="str">
        <f t="shared" ref="S20:S33" si="14">+L20</f>
        <v xml:space="preserve">OAC </v>
      </c>
      <c r="T20" s="52" t="s">
        <v>116</v>
      </c>
      <c r="U20" s="53" t="s">
        <v>119</v>
      </c>
      <c r="V20" s="56" t="s">
        <v>205</v>
      </c>
      <c r="W20" s="48" t="s">
        <v>120</v>
      </c>
    </row>
    <row r="21" spans="1:23" ht="261.75" customHeight="1" thickBot="1" x14ac:dyDescent="0.25">
      <c r="A21" s="78">
        <f t="shared" si="8"/>
        <v>15</v>
      </c>
      <c r="B21" s="46" t="s">
        <v>37</v>
      </c>
      <c r="C21" s="46" t="s">
        <v>27</v>
      </c>
      <c r="D21" s="48" t="s">
        <v>28</v>
      </c>
      <c r="E21" s="60" t="s">
        <v>118</v>
      </c>
      <c r="F21" s="99" t="s">
        <v>144</v>
      </c>
      <c r="G21" s="56" t="s">
        <v>142</v>
      </c>
      <c r="H21" s="50">
        <v>3</v>
      </c>
      <c r="I21" s="50">
        <v>4</v>
      </c>
      <c r="J21" s="47">
        <f t="shared" ref="J21" si="15">H21+I21</f>
        <v>7</v>
      </c>
      <c r="K21" s="47" t="str">
        <f t="shared" si="11"/>
        <v>ALTO</v>
      </c>
      <c r="L21" s="49" t="s">
        <v>179</v>
      </c>
      <c r="M21" s="56" t="s">
        <v>143</v>
      </c>
      <c r="N21" s="51">
        <v>2</v>
      </c>
      <c r="O21" s="51">
        <v>3</v>
      </c>
      <c r="P21" s="47">
        <f t="shared" ref="P21" si="16">N21+O21</f>
        <v>5</v>
      </c>
      <c r="Q21" s="47" t="str">
        <f t="shared" si="13"/>
        <v>MEDIO</v>
      </c>
      <c r="R21" s="49" t="s">
        <v>30</v>
      </c>
      <c r="S21" s="48" t="str">
        <f t="shared" si="14"/>
        <v xml:space="preserve">OAC </v>
      </c>
      <c r="T21" s="52" t="s">
        <v>116</v>
      </c>
      <c r="U21" s="53" t="s">
        <v>122</v>
      </c>
      <c r="V21" s="56" t="s">
        <v>123</v>
      </c>
      <c r="W21" s="48" t="s">
        <v>31</v>
      </c>
    </row>
    <row r="22" spans="1:23" ht="205.5" customHeight="1" thickBot="1" x14ac:dyDescent="0.25">
      <c r="A22" s="78">
        <f t="shared" si="8"/>
        <v>16</v>
      </c>
      <c r="B22" s="43" t="s">
        <v>37</v>
      </c>
      <c r="C22" s="43" t="s">
        <v>27</v>
      </c>
      <c r="D22" s="43" t="s">
        <v>28</v>
      </c>
      <c r="E22" s="76" t="s">
        <v>118</v>
      </c>
      <c r="F22" s="84" t="s">
        <v>124</v>
      </c>
      <c r="G22" s="85" t="s">
        <v>125</v>
      </c>
      <c r="H22" s="44">
        <v>3</v>
      </c>
      <c r="I22" s="44">
        <v>4</v>
      </c>
      <c r="J22" s="45">
        <f t="shared" ref="J22:J23" si="17">H22+I22</f>
        <v>7</v>
      </c>
      <c r="K22" s="45" t="str">
        <f t="shared" si="11"/>
        <v>ALTO</v>
      </c>
      <c r="L22" s="49" t="s">
        <v>179</v>
      </c>
      <c r="M22" s="85" t="s">
        <v>152</v>
      </c>
      <c r="N22" s="61">
        <v>2</v>
      </c>
      <c r="O22" s="61">
        <v>3</v>
      </c>
      <c r="P22" s="45">
        <f t="shared" ref="P22:P23" si="18">N22+O22</f>
        <v>5</v>
      </c>
      <c r="Q22" s="45" t="str">
        <f t="shared" si="13"/>
        <v>MEDIO</v>
      </c>
      <c r="R22" s="62" t="s">
        <v>30</v>
      </c>
      <c r="S22" s="48" t="str">
        <f t="shared" si="14"/>
        <v xml:space="preserve">OAC </v>
      </c>
      <c r="T22" s="63" t="s">
        <v>153</v>
      </c>
      <c r="U22" s="63" t="s">
        <v>122</v>
      </c>
      <c r="V22" s="85" t="s">
        <v>145</v>
      </c>
      <c r="W22" s="43" t="s">
        <v>31</v>
      </c>
    </row>
    <row r="23" spans="1:23" ht="258" customHeight="1" thickBot="1" x14ac:dyDescent="0.25">
      <c r="A23" s="78">
        <f t="shared" si="8"/>
        <v>17</v>
      </c>
      <c r="B23" s="36" t="s">
        <v>26</v>
      </c>
      <c r="C23" s="36" t="s">
        <v>27</v>
      </c>
      <c r="D23" s="36" t="s">
        <v>28</v>
      </c>
      <c r="E23" s="76" t="s">
        <v>118</v>
      </c>
      <c r="F23" s="86" t="s">
        <v>146</v>
      </c>
      <c r="G23" s="56" t="s">
        <v>147</v>
      </c>
      <c r="H23" s="37">
        <v>2</v>
      </c>
      <c r="I23" s="37">
        <v>4</v>
      </c>
      <c r="J23" s="38">
        <f t="shared" si="17"/>
        <v>6</v>
      </c>
      <c r="K23" s="38" t="str">
        <f t="shared" si="11"/>
        <v>ALTO</v>
      </c>
      <c r="L23" s="49" t="s">
        <v>181</v>
      </c>
      <c r="M23" s="86" t="s">
        <v>154</v>
      </c>
      <c r="N23" s="65">
        <v>1</v>
      </c>
      <c r="O23" s="65">
        <v>3</v>
      </c>
      <c r="P23" s="45">
        <f t="shared" si="18"/>
        <v>4</v>
      </c>
      <c r="Q23" s="45" t="str">
        <f t="shared" si="13"/>
        <v>BAJO</v>
      </c>
      <c r="R23" s="64" t="s">
        <v>30</v>
      </c>
      <c r="S23" s="48" t="str">
        <f t="shared" si="14"/>
        <v>OAC  /
AEROCIVIL</v>
      </c>
      <c r="T23" s="66" t="s">
        <v>103</v>
      </c>
      <c r="U23" s="66" t="s">
        <v>122</v>
      </c>
      <c r="V23" s="85" t="s">
        <v>148</v>
      </c>
      <c r="W23" s="66" t="s">
        <v>31</v>
      </c>
    </row>
    <row r="24" spans="1:23" ht="178.5" customHeight="1" thickBot="1" x14ac:dyDescent="0.25">
      <c r="A24" s="78">
        <f t="shared" si="8"/>
        <v>18</v>
      </c>
      <c r="B24" s="36" t="s">
        <v>26</v>
      </c>
      <c r="C24" s="36" t="s">
        <v>27</v>
      </c>
      <c r="D24" s="36" t="s">
        <v>28</v>
      </c>
      <c r="E24" s="77" t="s">
        <v>128</v>
      </c>
      <c r="F24" s="86" t="s">
        <v>155</v>
      </c>
      <c r="G24" s="56" t="s">
        <v>156</v>
      </c>
      <c r="H24" s="37">
        <v>2</v>
      </c>
      <c r="I24" s="37">
        <v>3</v>
      </c>
      <c r="J24" s="38">
        <f t="shared" ref="J24" si="19">H24+I24</f>
        <v>5</v>
      </c>
      <c r="K24" s="38" t="str">
        <f t="shared" si="11"/>
        <v>MEDIO</v>
      </c>
      <c r="L24" s="49" t="s">
        <v>41</v>
      </c>
      <c r="M24" s="56" t="s">
        <v>157</v>
      </c>
      <c r="N24" s="65">
        <v>1</v>
      </c>
      <c r="O24" s="65">
        <v>2</v>
      </c>
      <c r="P24" s="38">
        <f t="shared" ref="P24" si="20">N24+O24</f>
        <v>3</v>
      </c>
      <c r="Q24" s="38" t="str">
        <f t="shared" ref="Q24:Q29" si="21">IF(P24=0,"",IF(P24&gt;7,"EXTREMO",IF(P24&gt;5,"ALTO",IF(P24&gt;4,"MEDIO",IF(P24&gt;1,"BAJO","MUY BAJO")))))</f>
        <v>BAJO</v>
      </c>
      <c r="R24" s="64" t="s">
        <v>30</v>
      </c>
      <c r="S24" s="48" t="str">
        <f t="shared" si="14"/>
        <v>AEROCIVIL</v>
      </c>
      <c r="T24" s="66" t="s">
        <v>103</v>
      </c>
      <c r="U24" s="66" t="s">
        <v>102</v>
      </c>
      <c r="V24" s="56" t="s">
        <v>158</v>
      </c>
      <c r="W24" s="39" t="s">
        <v>32</v>
      </c>
    </row>
    <row r="25" spans="1:23" ht="192.6" customHeight="1" thickBot="1" x14ac:dyDescent="0.25">
      <c r="A25" s="78">
        <f t="shared" si="8"/>
        <v>19</v>
      </c>
      <c r="B25" s="36" t="s">
        <v>26</v>
      </c>
      <c r="C25" s="36" t="s">
        <v>27</v>
      </c>
      <c r="D25" s="36" t="s">
        <v>28</v>
      </c>
      <c r="E25" s="59" t="s">
        <v>188</v>
      </c>
      <c r="F25" s="99" t="s">
        <v>206</v>
      </c>
      <c r="G25" s="56" t="s">
        <v>211</v>
      </c>
      <c r="H25" s="37">
        <v>5</v>
      </c>
      <c r="I25" s="37">
        <v>5</v>
      </c>
      <c r="J25" s="38">
        <f>H25+I25</f>
        <v>10</v>
      </c>
      <c r="K25" s="38" t="str">
        <f t="shared" si="11"/>
        <v>EXTREMO</v>
      </c>
      <c r="L25" s="49" t="s">
        <v>181</v>
      </c>
      <c r="M25" s="56" t="s">
        <v>212</v>
      </c>
      <c r="N25" s="37">
        <v>2</v>
      </c>
      <c r="O25" s="37">
        <v>3</v>
      </c>
      <c r="P25" s="38">
        <f>N25+O25</f>
        <v>5</v>
      </c>
      <c r="Q25" s="38" t="str">
        <f t="shared" si="21"/>
        <v>MEDIO</v>
      </c>
      <c r="R25" s="36" t="s">
        <v>30</v>
      </c>
      <c r="S25" s="48" t="str">
        <f t="shared" si="14"/>
        <v>OAC  /
AEROCIVIL</v>
      </c>
      <c r="T25" s="36" t="s">
        <v>103</v>
      </c>
      <c r="U25" s="36" t="s">
        <v>104</v>
      </c>
      <c r="V25" s="56" t="s">
        <v>33</v>
      </c>
      <c r="W25" s="39" t="s">
        <v>32</v>
      </c>
    </row>
    <row r="26" spans="1:23" ht="256.35000000000002" customHeight="1" thickBot="1" x14ac:dyDescent="0.25">
      <c r="A26" s="78">
        <f t="shared" si="8"/>
        <v>20</v>
      </c>
      <c r="B26" s="46" t="s">
        <v>26</v>
      </c>
      <c r="C26" s="46" t="s">
        <v>27</v>
      </c>
      <c r="D26" s="46" t="s">
        <v>28</v>
      </c>
      <c r="E26" s="75" t="s">
        <v>188</v>
      </c>
      <c r="F26" s="81" t="s">
        <v>34</v>
      </c>
      <c r="G26" s="82" t="s">
        <v>210</v>
      </c>
      <c r="H26" s="54">
        <v>5</v>
      </c>
      <c r="I26" s="54">
        <v>4</v>
      </c>
      <c r="J26" s="47">
        <f>H26+I26</f>
        <v>9</v>
      </c>
      <c r="K26" s="47" t="str">
        <f t="shared" si="11"/>
        <v>EXTREMO</v>
      </c>
      <c r="L26" s="49" t="s">
        <v>41</v>
      </c>
      <c r="M26" s="82" t="s">
        <v>209</v>
      </c>
      <c r="N26" s="54">
        <v>3</v>
      </c>
      <c r="O26" s="54">
        <v>2</v>
      </c>
      <c r="P26" s="47">
        <f>N26+O26</f>
        <v>5</v>
      </c>
      <c r="Q26" s="47" t="str">
        <f t="shared" si="21"/>
        <v>MEDIO</v>
      </c>
      <c r="R26" s="74" t="s">
        <v>30</v>
      </c>
      <c r="S26" s="48" t="str">
        <f t="shared" si="14"/>
        <v>AEROCIVIL</v>
      </c>
      <c r="T26" s="74" t="s">
        <v>103</v>
      </c>
      <c r="U26" s="74" t="s">
        <v>35</v>
      </c>
      <c r="V26" s="81" t="s">
        <v>159</v>
      </c>
      <c r="W26" s="87" t="s">
        <v>32</v>
      </c>
    </row>
    <row r="27" spans="1:23" ht="156.75" customHeight="1" thickBot="1" x14ac:dyDescent="0.25">
      <c r="A27" s="78">
        <f t="shared" si="8"/>
        <v>21</v>
      </c>
      <c r="B27" s="36" t="s">
        <v>26</v>
      </c>
      <c r="C27" s="36" t="s">
        <v>27</v>
      </c>
      <c r="D27" s="36" t="s">
        <v>28</v>
      </c>
      <c r="E27" s="59" t="s">
        <v>188</v>
      </c>
      <c r="F27" s="86" t="s">
        <v>36</v>
      </c>
      <c r="G27" s="56" t="s">
        <v>208</v>
      </c>
      <c r="H27" s="37">
        <v>5</v>
      </c>
      <c r="I27" s="37">
        <v>4</v>
      </c>
      <c r="J27" s="38">
        <f>H27+I27</f>
        <v>9</v>
      </c>
      <c r="K27" s="38" t="str">
        <f t="shared" si="11"/>
        <v>EXTREMO</v>
      </c>
      <c r="L27" s="49" t="s">
        <v>41</v>
      </c>
      <c r="M27" s="56" t="s">
        <v>213</v>
      </c>
      <c r="N27" s="37">
        <v>3</v>
      </c>
      <c r="O27" s="37">
        <v>2</v>
      </c>
      <c r="P27" s="38">
        <f>N27+O27</f>
        <v>5</v>
      </c>
      <c r="Q27" s="38" t="str">
        <f t="shared" si="21"/>
        <v>MEDIO</v>
      </c>
      <c r="R27" s="36" t="s">
        <v>30</v>
      </c>
      <c r="S27" s="48" t="str">
        <f t="shared" si="14"/>
        <v>AEROCIVIL</v>
      </c>
      <c r="T27" s="36" t="s">
        <v>105</v>
      </c>
      <c r="U27" s="36" t="s">
        <v>102</v>
      </c>
      <c r="V27" s="56" t="s">
        <v>33</v>
      </c>
      <c r="W27" s="39" t="s">
        <v>32</v>
      </c>
    </row>
    <row r="28" spans="1:23" ht="199.5" customHeight="1" thickBot="1" x14ac:dyDescent="0.25">
      <c r="A28" s="78">
        <f t="shared" si="8"/>
        <v>22</v>
      </c>
      <c r="B28" s="46" t="s">
        <v>37</v>
      </c>
      <c r="C28" s="46" t="s">
        <v>27</v>
      </c>
      <c r="D28" s="46" t="s">
        <v>28</v>
      </c>
      <c r="E28" s="75" t="s">
        <v>188</v>
      </c>
      <c r="F28" s="81" t="s">
        <v>106</v>
      </c>
      <c r="G28" s="82" t="s">
        <v>214</v>
      </c>
      <c r="H28" s="54">
        <v>5</v>
      </c>
      <c r="I28" s="54">
        <v>4</v>
      </c>
      <c r="J28" s="47">
        <f>H28+I28</f>
        <v>9</v>
      </c>
      <c r="K28" s="47" t="str">
        <f t="shared" si="11"/>
        <v>EXTREMO</v>
      </c>
      <c r="L28" s="49" t="s">
        <v>107</v>
      </c>
      <c r="M28" s="82" t="s">
        <v>215</v>
      </c>
      <c r="N28" s="54">
        <v>1</v>
      </c>
      <c r="O28" s="54">
        <v>3</v>
      </c>
      <c r="P28" s="47">
        <f>N28+O28</f>
        <v>4</v>
      </c>
      <c r="Q28" s="47" t="str">
        <f t="shared" si="21"/>
        <v>BAJO</v>
      </c>
      <c r="R28" s="46" t="s">
        <v>30</v>
      </c>
      <c r="S28" s="48" t="str">
        <f t="shared" si="14"/>
        <v xml:space="preserve">AEROCIVIL </v>
      </c>
      <c r="T28" s="46" t="s">
        <v>103</v>
      </c>
      <c r="U28" s="46" t="s">
        <v>102</v>
      </c>
      <c r="V28" s="82" t="s">
        <v>38</v>
      </c>
      <c r="W28" s="55" t="s">
        <v>32</v>
      </c>
    </row>
    <row r="29" spans="1:23" ht="156" customHeight="1" thickBot="1" x14ac:dyDescent="0.25">
      <c r="A29" s="78">
        <f t="shared" si="8"/>
        <v>23</v>
      </c>
      <c r="B29" s="36" t="s">
        <v>26</v>
      </c>
      <c r="C29" s="36" t="s">
        <v>27</v>
      </c>
      <c r="D29" s="36" t="s">
        <v>28</v>
      </c>
      <c r="E29" s="59" t="s">
        <v>188</v>
      </c>
      <c r="F29" s="86" t="s">
        <v>39</v>
      </c>
      <c r="G29" s="56" t="s">
        <v>176</v>
      </c>
      <c r="H29" s="37">
        <v>4</v>
      </c>
      <c r="I29" s="37">
        <v>4</v>
      </c>
      <c r="J29" s="38">
        <f>H29+I29</f>
        <v>8</v>
      </c>
      <c r="K29" s="38" t="str">
        <f t="shared" si="11"/>
        <v>EXTREMO</v>
      </c>
      <c r="L29" s="49" t="s">
        <v>179</v>
      </c>
      <c r="M29" s="86" t="s">
        <v>98</v>
      </c>
      <c r="N29" s="37">
        <v>2</v>
      </c>
      <c r="O29" s="37">
        <v>3</v>
      </c>
      <c r="P29" s="38">
        <f>N29+O29</f>
        <v>5</v>
      </c>
      <c r="Q29" s="38" t="str">
        <f t="shared" si="21"/>
        <v>MEDIO</v>
      </c>
      <c r="R29" s="36" t="s">
        <v>30</v>
      </c>
      <c r="S29" s="48" t="str">
        <f t="shared" si="14"/>
        <v xml:space="preserve">OAC </v>
      </c>
      <c r="T29" s="36" t="s">
        <v>105</v>
      </c>
      <c r="U29" s="36" t="s">
        <v>102</v>
      </c>
      <c r="V29" s="56" t="s">
        <v>40</v>
      </c>
      <c r="W29" s="39" t="s">
        <v>32</v>
      </c>
    </row>
    <row r="30" spans="1:23" ht="156" customHeight="1" thickBot="1" x14ac:dyDescent="0.25">
      <c r="A30" s="78">
        <f t="shared" si="8"/>
        <v>24</v>
      </c>
      <c r="B30" s="74" t="s">
        <v>26</v>
      </c>
      <c r="C30" s="46" t="s">
        <v>27</v>
      </c>
      <c r="D30" s="46" t="s">
        <v>28</v>
      </c>
      <c r="E30" s="75" t="s">
        <v>188</v>
      </c>
      <c r="F30" s="81" t="s">
        <v>129</v>
      </c>
      <c r="G30" s="82" t="s">
        <v>130</v>
      </c>
      <c r="H30" s="54">
        <v>2</v>
      </c>
      <c r="I30" s="54">
        <v>2</v>
      </c>
      <c r="J30" s="47">
        <f t="shared" ref="J30:J33" si="22">H30+I30</f>
        <v>4</v>
      </c>
      <c r="K30" s="47" t="str">
        <f t="shared" ref="K30:K33" si="23">IF(J30=0,"",IF(J30&gt;7,"EXTREMO",IF(J30&gt;5,"ALTO",IF(J30&gt;4,"MEDIO",IF(J30&gt;1,"BAJO","MUY BAJO")))))</f>
        <v>BAJO</v>
      </c>
      <c r="L30" s="49" t="s">
        <v>182</v>
      </c>
      <c r="M30" s="81" t="s">
        <v>165</v>
      </c>
      <c r="N30" s="54">
        <v>1</v>
      </c>
      <c r="O30" s="54">
        <v>1</v>
      </c>
      <c r="P30" s="47">
        <f t="shared" ref="P30:P33" si="24">N30+O30</f>
        <v>2</v>
      </c>
      <c r="Q30" s="47" t="str">
        <f t="shared" ref="Q30:Q33" si="25">IF(P30=0,"",IF(P30&gt;7,"EXTREMO",IF(P30&gt;5,"ALTO",IF(P30&gt;4,"MEDIO",IF(P30&gt;1,"BAJO","MUY BAJO")))))</f>
        <v>BAJO</v>
      </c>
      <c r="R30" s="46" t="s">
        <v>30</v>
      </c>
      <c r="S30" s="48" t="str">
        <f t="shared" si="14"/>
        <v>OAC  / 
AEROCIVIL</v>
      </c>
      <c r="T30" s="46" t="s">
        <v>116</v>
      </c>
      <c r="U30" s="36" t="s">
        <v>102</v>
      </c>
      <c r="V30" s="82" t="s">
        <v>131</v>
      </c>
      <c r="W30" s="55" t="s">
        <v>32</v>
      </c>
    </row>
    <row r="31" spans="1:23" ht="156" customHeight="1" thickBot="1" x14ac:dyDescent="0.25">
      <c r="A31" s="78">
        <f t="shared" si="8"/>
        <v>25</v>
      </c>
      <c r="B31" s="68" t="s">
        <v>26</v>
      </c>
      <c r="C31" s="69" t="s">
        <v>27</v>
      </c>
      <c r="D31" s="69" t="s">
        <v>28</v>
      </c>
      <c r="E31" s="70" t="s">
        <v>188</v>
      </c>
      <c r="F31" s="84" t="s">
        <v>177</v>
      </c>
      <c r="G31" s="85" t="s">
        <v>132</v>
      </c>
      <c r="H31" s="71">
        <v>3</v>
      </c>
      <c r="I31" s="71">
        <v>3</v>
      </c>
      <c r="J31" s="72">
        <f t="shared" si="22"/>
        <v>6</v>
      </c>
      <c r="K31" s="72" t="str">
        <f t="shared" si="23"/>
        <v>ALTO</v>
      </c>
      <c r="L31" s="49" t="s">
        <v>179</v>
      </c>
      <c r="M31" s="84" t="s">
        <v>160</v>
      </c>
      <c r="N31" s="71">
        <v>2</v>
      </c>
      <c r="O31" s="71">
        <v>2</v>
      </c>
      <c r="P31" s="72">
        <f t="shared" si="24"/>
        <v>4</v>
      </c>
      <c r="Q31" s="72" t="str">
        <f t="shared" si="25"/>
        <v>BAJO</v>
      </c>
      <c r="R31" s="69" t="s">
        <v>30</v>
      </c>
      <c r="S31" s="48" t="str">
        <f t="shared" si="14"/>
        <v xml:space="preserve">OAC </v>
      </c>
      <c r="T31" s="69" t="s">
        <v>153</v>
      </c>
      <c r="U31" s="36" t="s">
        <v>102</v>
      </c>
      <c r="V31" s="85" t="s">
        <v>161</v>
      </c>
      <c r="W31" s="73" t="s">
        <v>32</v>
      </c>
    </row>
    <row r="32" spans="1:23" ht="156" customHeight="1" thickBot="1" x14ac:dyDescent="0.25">
      <c r="A32" s="88">
        <f t="shared" si="8"/>
        <v>26</v>
      </c>
      <c r="B32" s="89" t="s">
        <v>37</v>
      </c>
      <c r="C32" s="69" t="s">
        <v>27</v>
      </c>
      <c r="D32" s="69" t="s">
        <v>28</v>
      </c>
      <c r="E32" s="90" t="s">
        <v>133</v>
      </c>
      <c r="F32" s="84" t="s">
        <v>134</v>
      </c>
      <c r="G32" s="85" t="s">
        <v>135</v>
      </c>
      <c r="H32" s="71">
        <v>4</v>
      </c>
      <c r="I32" s="71">
        <v>3</v>
      </c>
      <c r="J32" s="72">
        <f t="shared" si="22"/>
        <v>7</v>
      </c>
      <c r="K32" s="72" t="str">
        <f t="shared" si="23"/>
        <v>ALTO</v>
      </c>
      <c r="L32" s="62" t="s">
        <v>182</v>
      </c>
      <c r="M32" s="84" t="s">
        <v>162</v>
      </c>
      <c r="N32" s="71">
        <v>2</v>
      </c>
      <c r="O32" s="71">
        <v>1</v>
      </c>
      <c r="P32" s="72">
        <f t="shared" si="24"/>
        <v>3</v>
      </c>
      <c r="Q32" s="72" t="str">
        <f t="shared" si="25"/>
        <v>BAJO</v>
      </c>
      <c r="R32" s="69" t="s">
        <v>29</v>
      </c>
      <c r="S32" s="43" t="str">
        <f t="shared" si="14"/>
        <v>OAC  / 
AEROCIVIL</v>
      </c>
      <c r="T32" s="69" t="s">
        <v>116</v>
      </c>
      <c r="U32" s="36" t="s">
        <v>102</v>
      </c>
      <c r="V32" s="85" t="s">
        <v>163</v>
      </c>
      <c r="W32" s="73" t="s">
        <v>32</v>
      </c>
    </row>
    <row r="33" spans="1:23" ht="305.25" customHeight="1" thickBot="1" x14ac:dyDescent="0.25">
      <c r="A33" s="78">
        <f t="shared" si="8"/>
        <v>27</v>
      </c>
      <c r="B33" s="93" t="s">
        <v>26</v>
      </c>
      <c r="C33" s="36" t="s">
        <v>27</v>
      </c>
      <c r="D33" s="36" t="s">
        <v>28</v>
      </c>
      <c r="E33" s="94" t="s">
        <v>188</v>
      </c>
      <c r="F33" s="95" t="s">
        <v>183</v>
      </c>
      <c r="G33" s="92" t="s">
        <v>216</v>
      </c>
      <c r="H33" s="96">
        <v>4</v>
      </c>
      <c r="I33" s="37">
        <v>5</v>
      </c>
      <c r="J33" s="38">
        <f t="shared" si="22"/>
        <v>9</v>
      </c>
      <c r="K33" s="97" t="str">
        <f t="shared" si="23"/>
        <v>EXTREMO</v>
      </c>
      <c r="L33" s="49" t="s">
        <v>107</v>
      </c>
      <c r="M33" s="91" t="s">
        <v>217</v>
      </c>
      <c r="N33" s="96">
        <v>2</v>
      </c>
      <c r="O33" s="37">
        <v>3</v>
      </c>
      <c r="P33" s="38">
        <f t="shared" si="24"/>
        <v>5</v>
      </c>
      <c r="Q33" s="38" t="str">
        <f t="shared" si="25"/>
        <v>MEDIO</v>
      </c>
      <c r="R33" s="36" t="s">
        <v>30</v>
      </c>
      <c r="S33" s="36" t="str">
        <f t="shared" si="14"/>
        <v xml:space="preserve">AEROCIVIL </v>
      </c>
      <c r="T33" s="36" t="s">
        <v>116</v>
      </c>
      <c r="U33" s="36" t="s">
        <v>102</v>
      </c>
      <c r="V33" s="56" t="s">
        <v>184</v>
      </c>
      <c r="W33" s="39" t="s">
        <v>32</v>
      </c>
    </row>
    <row r="34" spans="1:23" ht="25.5" customHeight="1" x14ac:dyDescent="0.2">
      <c r="A34" s="135" t="s">
        <v>60</v>
      </c>
      <c r="B34" s="135"/>
      <c r="C34" s="135"/>
      <c r="D34" s="135"/>
      <c r="E34" s="135"/>
      <c r="F34" s="135"/>
      <c r="G34" s="135"/>
      <c r="H34" s="135"/>
      <c r="I34" s="135"/>
      <c r="J34" s="135"/>
      <c r="K34" s="135"/>
      <c r="L34" s="135"/>
      <c r="M34" s="135"/>
      <c r="N34" s="135"/>
      <c r="O34" s="135"/>
      <c r="P34" s="135"/>
      <c r="Q34" s="135"/>
      <c r="R34" s="135"/>
      <c r="S34" s="135"/>
      <c r="T34" s="135"/>
      <c r="U34" s="135"/>
      <c r="V34" s="135"/>
      <c r="W34" s="135"/>
    </row>
    <row r="35" spans="1:23" ht="33" customHeight="1" x14ac:dyDescent="0.2">
      <c r="A35" s="121" t="s">
        <v>166</v>
      </c>
      <c r="B35" s="121"/>
      <c r="C35" s="121"/>
      <c r="D35" s="121"/>
      <c r="E35" s="121"/>
      <c r="F35" s="121"/>
      <c r="G35" s="121"/>
      <c r="H35" s="121"/>
      <c r="I35" s="121"/>
      <c r="J35" s="121"/>
      <c r="K35" s="121"/>
      <c r="L35" s="121"/>
      <c r="M35" s="121"/>
      <c r="N35" s="121"/>
      <c r="O35" s="121"/>
      <c r="P35" s="121"/>
      <c r="Q35" s="121"/>
      <c r="R35" s="121"/>
      <c r="S35" s="121"/>
      <c r="T35" s="121"/>
      <c r="U35" s="121"/>
      <c r="V35" s="121"/>
      <c r="W35" s="121"/>
    </row>
    <row r="36" spans="1:23" ht="22.5" customHeight="1" x14ac:dyDescent="0.25"/>
  </sheetData>
  <mergeCells count="33">
    <mergeCell ref="A1:E3"/>
    <mergeCell ref="F1:X1"/>
    <mergeCell ref="F2:X2"/>
    <mergeCell ref="F3:K3"/>
    <mergeCell ref="L3:Q3"/>
    <mergeCell ref="R3:X3"/>
    <mergeCell ref="M4:M6"/>
    <mergeCell ref="N4:Q4"/>
    <mergeCell ref="R4:R6"/>
    <mergeCell ref="A4:A6"/>
    <mergeCell ref="B4:B6"/>
    <mergeCell ref="C4:C6"/>
    <mergeCell ref="D4:D6"/>
    <mergeCell ref="E4:E6"/>
    <mergeCell ref="F4:F6"/>
    <mergeCell ref="G4:G6"/>
    <mergeCell ref="H4:H6"/>
    <mergeCell ref="A35:W35"/>
    <mergeCell ref="U4:U6"/>
    <mergeCell ref="V4:W4"/>
    <mergeCell ref="N5:N6"/>
    <mergeCell ref="O5:O6"/>
    <mergeCell ref="I4:I6"/>
    <mergeCell ref="V5:V6"/>
    <mergeCell ref="W5:W6"/>
    <mergeCell ref="S4:S6"/>
    <mergeCell ref="T4:T6"/>
    <mergeCell ref="A34:W34"/>
    <mergeCell ref="P5:P6"/>
    <mergeCell ref="Q5:Q6"/>
    <mergeCell ref="J4:J6"/>
    <mergeCell ref="K4:K6"/>
    <mergeCell ref="L4:L6"/>
  </mergeCells>
  <conditionalFormatting sqref="J7:J33 P7:P33">
    <cfRule type="cellIs" dxfId="7" priority="2" stopIfTrue="1" operator="between">
      <formula>6</formula>
      <formula>7</formula>
    </cfRule>
    <cfRule type="cellIs" dxfId="6" priority="4" stopIfTrue="1" operator="equal">
      <formula>5</formula>
    </cfRule>
    <cfRule type="cellIs" dxfId="5" priority="6" stopIfTrue="1" operator="between">
      <formula>2</formula>
      <formula>4</formula>
    </cfRule>
    <cfRule type="cellIs" dxfId="4" priority="7" stopIfTrue="1" operator="between">
      <formula>8</formula>
      <formula>10</formula>
    </cfRule>
  </conditionalFormatting>
  <conditionalFormatting sqref="K7:K33 Q7:Q33">
    <cfRule type="containsText" dxfId="3" priority="1" stopIfTrue="1" operator="containsText" text="ALTO">
      <formula>NOT(ISERROR(SEARCH("ALTO",K7)))</formula>
    </cfRule>
    <cfRule type="cellIs" dxfId="2" priority="3" stopIfTrue="1" operator="equal">
      <formula>"MEDIO"</formula>
    </cfRule>
    <cfRule type="containsText" dxfId="1" priority="5" stopIfTrue="1" operator="containsText" text="BAJO">
      <formula>NOT(ISERROR(SEARCH("BAJO",K7)))</formula>
    </cfRule>
    <cfRule type="containsText" dxfId="0" priority="8" stopIfTrue="1" operator="containsText" text="EXTREMO">
      <formula>NOT(ISERROR(SEARCH("EXTREMO",K7)))</formula>
    </cfRule>
  </conditionalFormatting>
  <printOptions verticalCentered="1"/>
  <pageMargins left="0.15748031496062992" right="0.15748031496062992" top="0.39370078740157483" bottom="0.19685039370078741" header="0.31496062992125984" footer="0.31496062992125984"/>
  <pageSetup scale="32" fitToHeight="0" orientation="landscape" r:id="rId1"/>
  <headerFooter>
    <oddFooter>&amp;RPágina 1 de 1</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7CA8C0E13A5A846B21860F6F5C466BA" ma:contentTypeVersion="8" ma:contentTypeDescription="Crear nuevo documento." ma:contentTypeScope="" ma:versionID="085a8f617d875dea10be9dcfdefbf041">
  <xsd:schema xmlns:xsd="http://www.w3.org/2001/XMLSchema" xmlns:xs="http://www.w3.org/2001/XMLSchema" xmlns:p="http://schemas.microsoft.com/office/2006/metadata/properties" xmlns:ns2="9b2fd03f-a7d9-4bfd-8800-8ae6d3bac5c8" targetNamespace="http://schemas.microsoft.com/office/2006/metadata/properties" ma:root="true" ma:fieldsID="3798c69efea8fc2315bc3cdf86cb5b7a" ns2:_="">
    <xsd:import namespace="9b2fd03f-a7d9-4bfd-8800-8ae6d3bac5c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fd03f-a7d9-4bfd-8800-8ae6d3bac5c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EA9D495-C0A5-4278-91A8-D1B7B90EBC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fd03f-a7d9-4bfd-8800-8ae6d3bac5c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1202F5F-5A4D-43D5-A697-2A9B4D69DE1D}">
  <ds:schemaRefs>
    <ds:schemaRef ds:uri="http://purl.org/dc/dcmitype/"/>
    <ds:schemaRef ds:uri="http://schemas.microsoft.com/office/2006/metadata/properties"/>
    <ds:schemaRef ds:uri="9b2fd03f-a7d9-4bfd-8800-8ae6d3bac5c8"/>
    <ds:schemaRef ds:uri="http://purl.org/dc/terms/"/>
    <ds:schemaRef ds:uri="http://purl.org/dc/elements/1.1/"/>
    <ds:schemaRef ds:uri="http://schemas.microsoft.com/office/infopath/2007/PartnerControls"/>
    <ds:schemaRef ds:uri="http://schemas.microsoft.com/office/2006/documentManagement/type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9357E3DC-642C-41EB-AC56-87D1A6AD59C6}">
  <ds:schemaRefs>
    <ds:schemaRef ds:uri="http://schemas.microsoft.com/sharepoint/v3/contenttype/forms"/>
  </ds:schemaRefs>
</ds:datastoreItem>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NOMENCLATURAS </vt:lpstr>
      <vt:lpstr>MATRIZ </vt:lpstr>
      <vt:lpstr>'MATRIZ '!Área_de_impresión</vt:lpstr>
      <vt:lpstr>'NOMENCLATURAS '!Área_de_impresión</vt:lpstr>
      <vt:lpstr>'MATRIZ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Restrepo</dc:creator>
  <cp:keywords/>
  <dc:description/>
  <cp:lastModifiedBy>Wilmar Coronel Gomez</cp:lastModifiedBy>
  <cp:revision/>
  <cp:lastPrinted>2023-06-28T13:40:12Z</cp:lastPrinted>
  <dcterms:created xsi:type="dcterms:W3CDTF">2014-09-12T17:49:54Z</dcterms:created>
  <dcterms:modified xsi:type="dcterms:W3CDTF">2025-06-13T00:51:11Z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0x01010027CA8C0E13A5A846B21860F6F5C466BA</vt:lpwstr>
  </property>
</Properties>
</file>