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anmgovco-my.sharepoint.com/personal/yoana_munoz_anm_gov_co/Documents/USUARIO YOANA/AGENCIA 2026/CARPETA VIGILANCIA/VIGILANCIA/"/>
    </mc:Choice>
  </mc:AlternateContent>
  <xr:revisionPtr revIDLastSave="0" documentId="8_{1A8A35CF-058C-46AF-9059-9B5E58A51F68}" xr6:coauthVersionLast="47" xr6:coauthVersionMax="47" xr10:uidLastSave="{00000000-0000-0000-0000-000000000000}"/>
  <bookViews>
    <workbookView xWindow="10" yWindow="720" windowWidth="19190" windowHeight="11280" firstSheet="1" activeTab="1" xr2:uid="{00000000-000D-0000-FFFF-FFFF00000000}"/>
  </bookViews>
  <sheets>
    <sheet name="OFERTA ECONOMICA " sheetId="2" r:id="rId1"/>
    <sheet name="Seguro Vigilancia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5" i="3" l="1"/>
  <c r="F35" i="3"/>
  <c r="H34" i="3"/>
  <c r="F34" i="3"/>
  <c r="H33" i="3"/>
  <c r="F33" i="3"/>
  <c r="H32" i="3"/>
  <c r="F32" i="3"/>
  <c r="H31" i="3"/>
  <c r="F31" i="3"/>
  <c r="H30" i="3"/>
  <c r="F30" i="3"/>
  <c r="H29" i="3"/>
  <c r="F29" i="3"/>
  <c r="H28" i="3"/>
  <c r="F28" i="3"/>
  <c r="H27" i="3"/>
  <c r="F27" i="3"/>
  <c r="H26" i="3"/>
  <c r="F26" i="3"/>
  <c r="H25" i="3"/>
  <c r="F25" i="3"/>
  <c r="H24" i="3"/>
  <c r="F24" i="3"/>
  <c r="H23" i="3"/>
  <c r="F23" i="3"/>
  <c r="H22" i="3"/>
  <c r="F22" i="3"/>
  <c r="H21" i="3"/>
  <c r="F21" i="3"/>
  <c r="H20" i="3"/>
  <c r="F20" i="3"/>
  <c r="H19" i="3"/>
  <c r="F19" i="3"/>
  <c r="H18" i="3"/>
  <c r="F18" i="3"/>
  <c r="H17" i="3"/>
  <c r="F17" i="3"/>
  <c r="H16" i="3"/>
  <c r="F16" i="3"/>
  <c r="H15" i="3"/>
  <c r="F15" i="3"/>
  <c r="H13" i="3"/>
  <c r="H12" i="3"/>
  <c r="H11" i="3"/>
  <c r="F11" i="3"/>
  <c r="H10" i="3"/>
  <c r="F10" i="3"/>
  <c r="H9" i="3"/>
  <c r="F9" i="3"/>
  <c r="H8" i="3"/>
  <c r="F8" i="3"/>
  <c r="H7" i="3"/>
  <c r="F7" i="3"/>
  <c r="F9" i="2" l="1"/>
  <c r="G6" i="2"/>
  <c r="H6" i="2" s="1"/>
  <c r="G7" i="2"/>
  <c r="H7" i="2" s="1"/>
  <c r="G8" i="2"/>
  <c r="H8" i="2" s="1"/>
  <c r="G5" i="2"/>
  <c r="H5" i="2" s="1"/>
  <c r="H9" i="2" l="1"/>
  <c r="G9" i="2"/>
</calcChain>
</file>

<file path=xl/sharedStrings.xml><?xml version="1.0" encoding="utf-8"?>
<sst xmlns="http://schemas.openxmlformats.org/spreadsheetml/2006/main" count="170" uniqueCount="76">
  <si>
    <t>AGENCIA NACIONAL DE MINERÍA</t>
  </si>
  <si>
    <t>SERVICIOS DE VIGILANCIA Y SEGURIDAD PRIVADA</t>
  </si>
  <si>
    <t>Servicios de vigilancia y seguridad privada con medios tecnológicos para las sedes de la agencia a nivel nacional incluidas las sedes de fiscalización.</t>
  </si>
  <si>
    <t>RESUMEN VALOR OFERTA SERVICIOS TECNOLÓGICOS POR CONCEPTO</t>
  </si>
  <si>
    <t>PERIOCIDAD</t>
  </si>
  <si>
    <t xml:space="preserve">CANTIDAD </t>
  </si>
  <si>
    <t>VALOR TECHO  (INCLUIDO IVA)</t>
  </si>
  <si>
    <t xml:space="preserve">VALOR UNITARIO  ANTES DE IVA </t>
  </si>
  <si>
    <t xml:space="preserve">IVA  (19 %) </t>
  </si>
  <si>
    <t>VALOR TOTAL OFERTADO ( IVA )</t>
  </si>
  <si>
    <t xml:space="preserve">MANTENIMIENTO DE ALARMAS ACTUALES </t>
  </si>
  <si>
    <t>1 VEZ DURANTE LA VIGENCIA DEL CONTRATO</t>
  </si>
  <si>
    <t>MONITOREO DE ALARMAS</t>
  </si>
  <si>
    <t>MENSUAL</t>
  </si>
  <si>
    <t>SUMINISTRO  E INSTALACION DE ALARMAS (FIJAS)</t>
  </si>
  <si>
    <t>CUÁNDO SE REQUIERA (UNIDAD)</t>
  </si>
  <si>
    <t>SUMINISTRO E INSTALACION  DE ALARMAS (INHALÁMBRICAS)</t>
  </si>
  <si>
    <t>TOTAL PROPUESTA SERVICIOS TECNOLÓGICOS</t>
  </si>
  <si>
    <t xml:space="preserve">NOTA 1: Cada oferente deberá diligenciar la oferta económica sin superar el valor unitario techo de mercado, establecido en el anexo estudio de mercado.				
NOTA 2: Se deberá diligenciar el valor unitario incluido IVA  y demás impuestos a que haya lugar.				
NOTA 3: El proponente deberá diligenciar en SECOP II, el valor del presupuesto oficial que corresponde a la suma de DOS MIL TRESCIENTOS TREINTA Y TRES MILLONES OCHOCIENTOS CINCUENTA Y SEIS MIL CINCUENTA Y UN PESOS M/CTE ($2.333.856.051,00) incluido IVA y todos los costos directos e indirectos y demás impuestos, tasas y contribuciones a que hubiere lugar. 
Nota 4:  La oferta presentada deberá contemplar todos los aspectos técnicos establecidos en el 	anexo de “ESPECIFICACIONES Y REQUERIMIENTOS TÉCNICOS MÍNIMOS”				
NOTA  6: Quien no diligencie el Excel de oferta económica incurrira causal de RECHAZO	</t>
  </si>
  <si>
    <t>COTIZACIÓN SEGURO DE VIGILANCIA</t>
  </si>
  <si>
    <t>UBICACIÓN</t>
  </si>
  <si>
    <t>CANTIDAD</t>
  </si>
  <si>
    <t>DESCRIPCIÓN DE LOS SERVICIOS</t>
  </si>
  <si>
    <t>ESPECIFICACIÓN</t>
  </si>
  <si>
    <t>TURNO</t>
  </si>
  <si>
    <t>HORAS X TURNO</t>
  </si>
  <si>
    <t>HORARIO</t>
  </si>
  <si>
    <t>HORAS BASE</t>
  </si>
  <si>
    <t>DIAS</t>
  </si>
  <si>
    <t>SEGURO DE VIGILANCIA</t>
  </si>
  <si>
    <t>BOGOTÁ SEDE PRINCIPAL ANM</t>
  </si>
  <si>
    <t>Turno de vigilancia sin arma 12 horas lunes a viernes sin festivo</t>
  </si>
  <si>
    <t>SIN ARMA</t>
  </si>
  <si>
    <t>12 HORAS</t>
  </si>
  <si>
    <t>DIURNO</t>
  </si>
  <si>
    <t xml:space="preserve">1 Turno diurno de 12 horas lunes a viernes (sin festivos) (1 recepcionistas). Piso 9.  </t>
  </si>
  <si>
    <t>1 Turno diurno de 12 horas lunes a viernes (sin festivos) (1 recepcionista). Piso 10.</t>
  </si>
  <si>
    <t>1 Turno diurno de 12 horas lunes a viernes (sin festivos) (1 recepcionista). Piso 8.</t>
  </si>
  <si>
    <t xml:space="preserve">1 Turno de 12 horas diurnas permanentes (Operador de medios tecnológicos). </t>
  </si>
  <si>
    <t>1 Turno de 12 horas diurnas permanentes (Operador de medios tecnológicos) 3 Horas Diurnas</t>
  </si>
  <si>
    <t>1 Turno nocturno de 12 horas permanentes (Operador de medios tecnológicos) 9 horas nocturnas</t>
  </si>
  <si>
    <t>NOCTURNO</t>
  </si>
  <si>
    <t>1 Turno diurno de 12 horas Lunes a Sábado (con festivos)  (Supervisor Nacional)</t>
  </si>
  <si>
    <t>BOGOTÁ, BODEGA ARCHIVO</t>
  </si>
  <si>
    <t>1 Turno de vigilancia armada 24 horas (12 horas diurnas y 12 horas nocturnas).</t>
  </si>
  <si>
    <t>CON ARMA</t>
  </si>
  <si>
    <t>24 HORAS</t>
  </si>
  <si>
    <t>N/A</t>
  </si>
  <si>
    <t>BOGOTÁ ANM CAN (Esmeraldas)</t>
  </si>
  <si>
    <t>1 Turno de vigilancia armada 24 horas permanentes (12 horas diurnas y 12 horas nocturnas)</t>
  </si>
  <si>
    <t>CARTAGENA</t>
  </si>
  <si>
    <t xml:space="preserve">1 Turno diurno de 12 horas lunes a viernes (sin festivos) </t>
  </si>
  <si>
    <t>BUCARAMANGA</t>
  </si>
  <si>
    <t xml:space="preserve">1 Turno de vigilancia armada 24 horas </t>
  </si>
  <si>
    <t>CÚCUTA - ESSM UFPS</t>
  </si>
  <si>
    <t>1 Turno de vigilancia armada 24 horas. Salvamento Minero.</t>
  </si>
  <si>
    <t>CÚCUTA</t>
  </si>
  <si>
    <t>1 Turno de vigilancia armada 24 horas</t>
  </si>
  <si>
    <t>IBAGUÉ</t>
  </si>
  <si>
    <t>MEDELLÍN</t>
  </si>
  <si>
    <t>1 Turno de vigilancia armada 24 horas.</t>
  </si>
  <si>
    <t>CALI</t>
  </si>
  <si>
    <t>NOBSA (PAR y ESSM)</t>
  </si>
  <si>
    <t>AMAGA (PASSM)</t>
  </si>
  <si>
    <t>1 Turno de vigilancia armada 24 horas. Nueva Sede Salvamento Minero.</t>
  </si>
  <si>
    <t>VALLEDUPAR</t>
  </si>
  <si>
    <t>JAMUNDÍ ESSM</t>
  </si>
  <si>
    <t>2 Turnos de vigilancia armada 24 horas. Salvamento Minero.</t>
  </si>
  <si>
    <t>QUIBDÓ</t>
  </si>
  <si>
    <t>MANIZALES</t>
  </si>
  <si>
    <t>PASTO</t>
  </si>
  <si>
    <t>MARMATO, CALDAS,  PASSM</t>
  </si>
  <si>
    <t>REMEDIOS, ANTIOQUIA, PASSM</t>
  </si>
  <si>
    <t>UBATÉ ESSM</t>
  </si>
  <si>
    <t>1 Turnos de vigilancia armada 24 horas. Salvamento Minero.</t>
  </si>
  <si>
    <t>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</si>
</sst>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$&quot;\ * #,##0_-;\-&quot;$&quot;\ * #,##0_-;_-&quot;$&quot;\ * &quot;-&quot;_-;_-@_-"/>
    <numFmt numFmtId="165" formatCode="_(* #,##0.00_);_(* \(#,##0.00\);_(* &quot;-&quot;??_);_(@_)"/>
    <numFmt numFmtId="166" formatCode="_(&quot;$&quot;* #,##0.00_);_(&quot;$&quot;* \(#,##0.00\);_(&quot;$&quot;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2"/>
      <name val="Verdana"/>
      <family val="2"/>
    </font>
    <font>
      <b/>
      <sz val="22"/>
      <name val="Verdana"/>
      <family val="2"/>
    </font>
    <font>
      <b/>
      <sz val="8"/>
      <name val="Verdana"/>
      <family val="2"/>
    </font>
    <font>
      <b/>
      <sz val="1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  <font>
      <b/>
      <sz val="14"/>
      <color rgb="FF00B050"/>
      <name val="Verdana"/>
      <family val="2"/>
    </font>
    <font>
      <sz val="11"/>
      <color rgb="FF0061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FCE"/>
      </patternFill>
    </fill>
    <fill>
      <patternFill patternType="solid">
        <fgColor rgb="FFFBFF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5" borderId="0" applyNumberFormat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5" fillId="2" borderId="3" xfId="1" applyFont="1" applyFill="1" applyBorder="1" applyAlignment="1">
      <alignment vertical="center"/>
    </xf>
    <xf numFmtId="165" fontId="4" fillId="2" borderId="0" xfId="2" applyFont="1" applyFill="1" applyBorder="1" applyAlignment="1">
      <alignment vertical="center"/>
    </xf>
    <xf numFmtId="165" fontId="7" fillId="0" borderId="0" xfId="2" applyFont="1" applyFill="1" applyBorder="1" applyAlignment="1">
      <alignment vertical="center"/>
    </xf>
    <xf numFmtId="3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vertical="center"/>
      <protection locked="0"/>
    </xf>
    <xf numFmtId="0" fontId="10" fillId="0" borderId="12" xfId="0" applyFont="1" applyBorder="1" applyAlignment="1" applyProtection="1">
      <alignment horizontal="left" vertical="center" wrapText="1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164" fontId="10" fillId="0" borderId="12" xfId="5" applyFont="1" applyBorder="1" applyAlignment="1" applyProtection="1">
      <alignment horizontal="center" vertical="center"/>
      <protection locked="0"/>
    </xf>
    <xf numFmtId="3" fontId="9" fillId="0" borderId="12" xfId="0" applyNumberFormat="1" applyFont="1" applyBorder="1" applyAlignment="1">
      <alignment horizontal="center" vertical="center"/>
    </xf>
    <xf numFmtId="0" fontId="9" fillId="0" borderId="9" xfId="0" applyFont="1" applyBorder="1" applyAlignment="1" applyProtection="1">
      <alignment vertical="center"/>
      <protection locked="0"/>
    </xf>
    <xf numFmtId="0" fontId="9" fillId="0" borderId="8" xfId="0" applyFont="1" applyBorder="1" applyAlignment="1" applyProtection="1">
      <alignment horizontal="left" vertical="center" wrapText="1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3" fontId="9" fillId="0" borderId="8" xfId="0" applyNumberFormat="1" applyFont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vertical="center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16" fillId="4" borderId="18" xfId="0" applyFont="1" applyFill="1" applyBorder="1" applyAlignment="1">
      <alignment horizontal="center"/>
    </xf>
    <xf numFmtId="0" fontId="16" fillId="4" borderId="19" xfId="0" applyFont="1" applyFill="1" applyBorder="1" applyAlignment="1">
      <alignment horizontal="center"/>
    </xf>
    <xf numFmtId="0" fontId="16" fillId="4" borderId="20" xfId="0" applyFont="1" applyFill="1" applyBorder="1" applyAlignment="1">
      <alignment horizontal="center"/>
    </xf>
    <xf numFmtId="0" fontId="17" fillId="3" borderId="21" xfId="1" applyFont="1" applyFill="1" applyBorder="1" applyAlignment="1">
      <alignment horizontal="center" vertical="center" wrapText="1"/>
    </xf>
    <xf numFmtId="3" fontId="17" fillId="3" borderId="22" xfId="1" applyNumberFormat="1" applyFont="1" applyFill="1" applyBorder="1" applyAlignment="1">
      <alignment horizontal="center" vertical="center" wrapText="1"/>
    </xf>
    <xf numFmtId="3" fontId="17" fillId="3" borderId="23" xfId="1" applyNumberFormat="1" applyFont="1" applyFill="1" applyBorder="1" applyAlignment="1">
      <alignment horizontal="center" vertical="center" wrapText="1"/>
    </xf>
    <xf numFmtId="3" fontId="18" fillId="0" borderId="25" xfId="1" applyNumberFormat="1" applyFont="1" applyBorder="1" applyAlignment="1">
      <alignment horizontal="center" vertical="center"/>
    </xf>
    <xf numFmtId="3" fontId="18" fillId="6" borderId="25" xfId="1" applyNumberFormat="1" applyFont="1" applyFill="1" applyBorder="1" applyAlignment="1">
      <alignment horizontal="left" vertical="center" wrapText="1"/>
    </xf>
    <xf numFmtId="3" fontId="18" fillId="6" borderId="25" xfId="1" applyNumberFormat="1" applyFont="1" applyFill="1" applyBorder="1" applyAlignment="1">
      <alignment horizontal="center" vertical="center" wrapText="1"/>
    </xf>
    <xf numFmtId="3" fontId="18" fillId="0" borderId="25" xfId="1" applyNumberFormat="1" applyFont="1" applyBorder="1" applyAlignment="1">
      <alignment horizontal="center" vertical="center" wrapText="1"/>
    </xf>
    <xf numFmtId="3" fontId="19" fillId="0" borderId="25" xfId="0" applyNumberFormat="1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7" fillId="6" borderId="27" xfId="1" applyFont="1" applyFill="1" applyBorder="1" applyAlignment="1">
      <alignment horizontal="left" vertical="center" wrapText="1"/>
    </xf>
    <xf numFmtId="3" fontId="18" fillId="0" borderId="1" xfId="1" applyNumberFormat="1" applyFont="1" applyBorder="1" applyAlignment="1">
      <alignment horizontal="center" vertical="center"/>
    </xf>
    <xf numFmtId="0" fontId="19" fillId="0" borderId="1" xfId="0" applyFont="1" applyBorder="1" applyAlignment="1">
      <alignment wrapText="1"/>
    </xf>
    <xf numFmtId="3" fontId="18" fillId="6" borderId="1" xfId="1" applyNumberFormat="1" applyFont="1" applyFill="1" applyBorder="1" applyAlignment="1">
      <alignment horizontal="center" vertical="center" wrapText="1"/>
    </xf>
    <xf numFmtId="3" fontId="18" fillId="0" borderId="1" xfId="1" applyNumberFormat="1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3" fontId="18" fillId="0" borderId="1" xfId="6" applyNumberFormat="1" applyFont="1" applyFill="1" applyBorder="1" applyAlignment="1">
      <alignment horizontal="left" vertical="center" wrapText="1"/>
    </xf>
    <xf numFmtId="0" fontId="17" fillId="0" borderId="27" xfId="1" applyFont="1" applyBorder="1" applyAlignment="1">
      <alignment horizontal="left" vertical="center" wrapText="1"/>
    </xf>
    <xf numFmtId="3" fontId="18" fillId="6" borderId="1" xfId="1" applyNumberFormat="1" applyFont="1" applyFill="1" applyBorder="1" applyAlignment="1">
      <alignment horizontal="left" vertical="center" wrapText="1"/>
    </xf>
    <xf numFmtId="3" fontId="18" fillId="0" borderId="1" xfId="1" applyNumberFormat="1" applyFont="1" applyBorder="1" applyAlignment="1">
      <alignment horizontal="left" vertical="center" wrapText="1"/>
    </xf>
    <xf numFmtId="0" fontId="17" fillId="0" borderId="27" xfId="1" applyFont="1" applyBorder="1" applyAlignment="1">
      <alignment horizontal="left" vertical="center"/>
    </xf>
    <xf numFmtId="0" fontId="19" fillId="0" borderId="1" xfId="0" applyFont="1" applyBorder="1" applyAlignment="1">
      <alignment vertical="center"/>
    </xf>
    <xf numFmtId="3" fontId="19" fillId="6" borderId="1" xfId="1" applyNumberFormat="1" applyFont="1" applyFill="1" applyBorder="1" applyAlignment="1">
      <alignment horizontal="center" vertical="center" wrapText="1"/>
    </xf>
    <xf numFmtId="3" fontId="19" fillId="0" borderId="1" xfId="1" applyNumberFormat="1" applyFont="1" applyBorder="1" applyAlignment="1">
      <alignment horizontal="center" vertical="center" wrapText="1"/>
    </xf>
    <xf numFmtId="0" fontId="17" fillId="6" borderId="27" xfId="1" applyFont="1" applyFill="1" applyBorder="1" applyAlignment="1">
      <alignment vertical="center" wrapText="1"/>
    </xf>
    <xf numFmtId="0" fontId="17" fillId="6" borderId="27" xfId="1" applyFont="1" applyFill="1" applyBorder="1" applyAlignment="1">
      <alignment horizontal="left" vertical="center"/>
    </xf>
    <xf numFmtId="0" fontId="17" fillId="0" borderId="27" xfId="1" applyFont="1" applyBorder="1" applyAlignment="1">
      <alignment vertical="center"/>
    </xf>
    <xf numFmtId="0" fontId="17" fillId="6" borderId="27" xfId="1" applyFont="1" applyFill="1" applyBorder="1" applyAlignment="1">
      <alignment vertical="center"/>
    </xf>
    <xf numFmtId="0" fontId="17" fillId="0" borderId="27" xfId="1" applyFont="1" applyBorder="1" applyAlignment="1">
      <alignment vertical="center" wrapText="1"/>
    </xf>
    <xf numFmtId="0" fontId="17" fillId="0" borderId="29" xfId="1" applyFont="1" applyBorder="1" applyAlignment="1">
      <alignment vertical="center" wrapText="1"/>
    </xf>
    <xf numFmtId="3" fontId="18" fillId="0" borderId="30" xfId="1" applyNumberFormat="1" applyFont="1" applyBorder="1" applyAlignment="1">
      <alignment horizontal="center" vertical="center"/>
    </xf>
    <xf numFmtId="3" fontId="19" fillId="0" borderId="30" xfId="1" applyNumberFormat="1" applyFont="1" applyBorder="1" applyAlignment="1">
      <alignment horizontal="left" vertical="center" wrapText="1"/>
    </xf>
    <xf numFmtId="3" fontId="18" fillId="0" borderId="30" xfId="1" applyNumberFormat="1" applyFont="1" applyBorder="1" applyAlignment="1">
      <alignment horizontal="center" vertical="center" wrapText="1"/>
    </xf>
    <xf numFmtId="3" fontId="19" fillId="0" borderId="30" xfId="0" applyNumberFormat="1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1" fillId="2" borderId="0" xfId="1" applyFont="1" applyFill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/>
    </xf>
    <xf numFmtId="0" fontId="4" fillId="4" borderId="13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7" fillId="0" borderId="27" xfId="1" applyFont="1" applyBorder="1" applyAlignment="1">
      <alignment horizontal="left" vertical="center" wrapText="1"/>
    </xf>
    <xf numFmtId="0" fontId="13" fillId="4" borderId="14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0" fontId="14" fillId="4" borderId="16" xfId="0" applyFont="1" applyFill="1" applyBorder="1" applyAlignment="1">
      <alignment horizontal="center"/>
    </xf>
    <xf numFmtId="0" fontId="14" fillId="4" borderId="0" xfId="0" applyFont="1" applyFill="1" applyAlignment="1">
      <alignment horizontal="center"/>
    </xf>
    <xf numFmtId="0" fontId="14" fillId="4" borderId="17" xfId="0" applyFont="1" applyFill="1" applyBorder="1" applyAlignment="1">
      <alignment horizontal="center"/>
    </xf>
    <xf numFmtId="0" fontId="15" fillId="4" borderId="16" xfId="0" applyFont="1" applyFill="1" applyBorder="1" applyAlignment="1">
      <alignment horizontal="center"/>
    </xf>
    <xf numFmtId="0" fontId="15" fillId="4" borderId="0" xfId="0" applyFont="1" applyFill="1" applyAlignment="1">
      <alignment horizontal="center"/>
    </xf>
    <xf numFmtId="0" fontId="15" fillId="4" borderId="17" xfId="0" applyFont="1" applyFill="1" applyBorder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0" fontId="14" fillId="3" borderId="17" xfId="0" applyFont="1" applyFill="1" applyBorder="1" applyAlignment="1">
      <alignment horizontal="center"/>
    </xf>
    <xf numFmtId="0" fontId="17" fillId="6" borderId="24" xfId="1" applyFont="1" applyFill="1" applyBorder="1" applyAlignment="1">
      <alignment horizontal="left" vertical="center" wrapText="1"/>
    </xf>
    <xf numFmtId="0" fontId="17" fillId="6" borderId="27" xfId="1" applyFont="1" applyFill="1" applyBorder="1" applyAlignment="1">
      <alignment horizontal="left" vertical="center" wrapText="1"/>
    </xf>
  </cellXfs>
  <cellStyles count="7">
    <cellStyle name="Bueno" xfId="6" builtinId="26"/>
    <cellStyle name="Millares [0] 2" xfId="3" xr:uid="{00000000-0005-0000-0000-000002000000}"/>
    <cellStyle name="Millares 2" xfId="2" xr:uid="{00000000-0005-0000-0000-000003000000}"/>
    <cellStyle name="Moneda [0]" xfId="5" builtinId="7"/>
    <cellStyle name="Moneda 2" xfId="4" xr:uid="{00000000-0005-0000-0000-000004000000}"/>
    <cellStyle name="Normal" xfId="0" builtinId="0"/>
    <cellStyle name="Normal 2" xfId="1" xr:uid="{00000000-0005-0000-0000-000006000000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973667</xdr:colOff>
      <xdr:row>0</xdr:row>
      <xdr:rowOff>0</xdr:rowOff>
    </xdr:from>
    <xdr:to>
      <xdr:col>1</xdr:col>
      <xdr:colOff>2688167</xdr:colOff>
      <xdr:row>2</xdr:row>
      <xdr:rowOff>291877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DAD2B77-0EC4-7FD1-DB91-DD36B8FB0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667" y="0"/>
          <a:ext cx="1714500" cy="8422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365125</xdr:colOff>
      <xdr:row>0</xdr:row>
      <xdr:rowOff>142875</xdr:rowOff>
    </xdr:from>
    <xdr:to>
      <xdr:col>0</xdr:col>
      <xdr:colOff>2571749</xdr:colOff>
      <xdr:row>3</xdr:row>
      <xdr:rowOff>131456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E2F252-FBC7-452F-A699-69BFB7592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125" y="142875"/>
          <a:ext cx="2206624" cy="10744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"/>
  <sheetViews>
    <sheetView showGridLines="0" zoomScale="90" zoomScaleNormal="90" workbookViewId="0">
      <selection activeCell="B12" sqref="B12:H15"/>
    </sheetView>
  </sheetViews>
  <sheetFormatPr baseColWidth="10" defaultColWidth="11.453125" defaultRowHeight="13.5" x14ac:dyDescent="0.25"/>
  <cols>
    <col min="1" max="1" width="11.453125" style="1"/>
    <col min="2" max="2" width="56.1796875" style="1" customWidth="1"/>
    <col min="3" max="7" width="35.54296875" style="1" customWidth="1"/>
    <col min="8" max="9" width="35.7265625" style="1" customWidth="1"/>
    <col min="10" max="16384" width="11.453125" style="1"/>
  </cols>
  <sheetData>
    <row r="1" spans="2:12" ht="27.5" thickBot="1" x14ac:dyDescent="0.3">
      <c r="B1" s="63"/>
      <c r="C1" s="59" t="s">
        <v>0</v>
      </c>
      <c r="D1" s="59"/>
      <c r="E1" s="59"/>
      <c r="F1" s="59"/>
      <c r="G1" s="59"/>
      <c r="H1" s="60"/>
      <c r="I1" s="2"/>
      <c r="J1" s="2"/>
      <c r="K1" s="2"/>
      <c r="L1" s="2"/>
    </row>
    <row r="2" spans="2:12" ht="15.5" thickBot="1" x14ac:dyDescent="0.3">
      <c r="B2" s="64"/>
      <c r="C2" s="59" t="s">
        <v>1</v>
      </c>
      <c r="D2" s="59"/>
      <c r="E2" s="59"/>
      <c r="F2" s="59"/>
      <c r="G2" s="59"/>
      <c r="H2" s="60"/>
      <c r="I2" s="3"/>
      <c r="J2" s="3"/>
      <c r="K2" s="3"/>
      <c r="L2" s="3"/>
    </row>
    <row r="3" spans="2:12" ht="32.15" customHeight="1" thickBot="1" x14ac:dyDescent="0.3">
      <c r="B3" s="65"/>
      <c r="C3" s="61" t="s">
        <v>2</v>
      </c>
      <c r="D3" s="61"/>
      <c r="E3" s="61"/>
      <c r="F3" s="61"/>
      <c r="G3" s="61"/>
      <c r="H3" s="62"/>
      <c r="I3" s="4"/>
      <c r="J3" s="4"/>
      <c r="K3" s="4"/>
      <c r="L3" s="4"/>
    </row>
    <row r="4" spans="2:12" ht="37" customHeight="1" thickBot="1" x14ac:dyDescent="0.3"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</row>
    <row r="5" spans="2:12" ht="20" x14ac:dyDescent="0.25">
      <c r="B5" s="7" t="s">
        <v>10</v>
      </c>
      <c r="C5" s="8" t="s">
        <v>11</v>
      </c>
      <c r="D5" s="9">
        <v>1</v>
      </c>
      <c r="E5" s="15">
        <v>556373</v>
      </c>
      <c r="F5" s="10"/>
      <c r="G5" s="9">
        <f>ROUND(+F5*19%,0)</f>
        <v>0</v>
      </c>
      <c r="H5" s="11">
        <f>+F5+G5</f>
        <v>0</v>
      </c>
    </row>
    <row r="6" spans="2:12" x14ac:dyDescent="0.25">
      <c r="B6" s="12" t="s">
        <v>12</v>
      </c>
      <c r="C6" s="13" t="s">
        <v>13</v>
      </c>
      <c r="D6" s="14">
        <v>1</v>
      </c>
      <c r="E6" s="15">
        <v>182192</v>
      </c>
      <c r="F6" s="14"/>
      <c r="G6" s="9">
        <f t="shared" ref="G6:G8" si="0">ROUND(+F6*19%,0)</f>
        <v>0</v>
      </c>
      <c r="H6" s="11">
        <f t="shared" ref="H6:H8" si="1">+F6+G6</f>
        <v>0</v>
      </c>
    </row>
    <row r="7" spans="2:12" x14ac:dyDescent="0.25">
      <c r="B7" s="12" t="s">
        <v>14</v>
      </c>
      <c r="C7" s="13" t="s">
        <v>15</v>
      </c>
      <c r="D7" s="14">
        <v>1</v>
      </c>
      <c r="E7" s="15">
        <v>3778133</v>
      </c>
      <c r="F7" s="14"/>
      <c r="G7" s="9">
        <f t="shared" si="0"/>
        <v>0</v>
      </c>
      <c r="H7" s="11">
        <f t="shared" si="1"/>
        <v>0</v>
      </c>
    </row>
    <row r="8" spans="2:12" ht="14" thickBot="1" x14ac:dyDescent="0.3">
      <c r="B8" s="12" t="s">
        <v>16</v>
      </c>
      <c r="C8" s="13" t="s">
        <v>15</v>
      </c>
      <c r="D8" s="14">
        <v>1</v>
      </c>
      <c r="E8" s="15">
        <v>8511585</v>
      </c>
      <c r="F8" s="10"/>
      <c r="G8" s="9">
        <f t="shared" si="0"/>
        <v>0</v>
      </c>
      <c r="H8" s="11">
        <f t="shared" si="1"/>
        <v>0</v>
      </c>
    </row>
    <row r="9" spans="2:12" ht="14" thickBot="1" x14ac:dyDescent="0.3">
      <c r="B9" s="16" t="s">
        <v>17</v>
      </c>
      <c r="C9" s="17"/>
      <c r="D9" s="17"/>
      <c r="E9" s="17"/>
      <c r="F9" s="17">
        <f>SUM(F5:F8)</f>
        <v>0</v>
      </c>
      <c r="G9" s="17">
        <f t="shared" ref="G9:H9" si="2">SUM(G5:G8)</f>
        <v>0</v>
      </c>
      <c r="H9" s="17">
        <f t="shared" si="2"/>
        <v>0</v>
      </c>
    </row>
    <row r="10" spans="2:12" x14ac:dyDescent="0.25">
      <c r="B10" s="18"/>
      <c r="C10" s="18"/>
      <c r="D10" s="18"/>
      <c r="E10" s="18"/>
      <c r="F10" s="18"/>
      <c r="G10" s="18"/>
      <c r="H10" s="18"/>
    </row>
    <row r="12" spans="2:12" x14ac:dyDescent="0.25">
      <c r="B12" s="66" t="s">
        <v>18</v>
      </c>
      <c r="C12" s="66"/>
      <c r="D12" s="66"/>
      <c r="E12" s="66"/>
      <c r="F12" s="66"/>
      <c r="G12" s="66"/>
      <c r="H12" s="66"/>
    </row>
    <row r="13" spans="2:12" x14ac:dyDescent="0.25">
      <c r="B13" s="66"/>
      <c r="C13" s="66"/>
      <c r="D13" s="66"/>
      <c r="E13" s="66"/>
      <c r="F13" s="66"/>
      <c r="G13" s="66"/>
      <c r="H13" s="66"/>
    </row>
    <row r="14" spans="2:12" x14ac:dyDescent="0.25">
      <c r="B14" s="66"/>
      <c r="C14" s="66"/>
      <c r="D14" s="66"/>
      <c r="E14" s="66"/>
      <c r="F14" s="66"/>
      <c r="G14" s="66"/>
      <c r="H14" s="66"/>
    </row>
    <row r="15" spans="2:12" ht="80.25" customHeight="1" x14ac:dyDescent="0.25">
      <c r="B15" s="66"/>
      <c r="C15" s="66"/>
      <c r="D15" s="66"/>
      <c r="E15" s="66"/>
      <c r="F15" s="66"/>
      <c r="G15" s="66"/>
      <c r="H15" s="66"/>
    </row>
    <row r="20" spans="1:12" ht="17.5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</row>
  </sheetData>
  <mergeCells count="6">
    <mergeCell ref="A20:L20"/>
    <mergeCell ref="C1:H1"/>
    <mergeCell ref="C2:H2"/>
    <mergeCell ref="C3:H3"/>
    <mergeCell ref="B1:B3"/>
    <mergeCell ref="B12:H15"/>
  </mergeCells>
  <pageMargins left="0.7" right="0.7" top="0.75" bottom="0.75" header="0.3" footer="0.3"/>
  <headerFooter>
    <oddFooter>&amp;L_x000D_&amp;1#&amp;"Aptos"&amp;10&amp;K000000 Informacion publica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8EE64-423C-4B3F-A40D-B576D765CFB9}">
  <dimension ref="A1:J35"/>
  <sheetViews>
    <sheetView showGridLines="0" tabSelected="1" zoomScale="60" zoomScaleNormal="60" workbookViewId="0">
      <selection activeCell="C9" sqref="C9"/>
    </sheetView>
  </sheetViews>
  <sheetFormatPr baseColWidth="10" defaultColWidth="11.453125" defaultRowHeight="14.5" x14ac:dyDescent="0.35"/>
  <cols>
    <col min="1" max="1" width="45.7265625" customWidth="1"/>
    <col min="2" max="2" width="16.453125" customWidth="1"/>
    <col min="3" max="3" width="81.453125" customWidth="1"/>
    <col min="4" max="4" width="26.1796875" customWidth="1"/>
    <col min="5" max="5" width="20" customWidth="1"/>
    <col min="6" max="6" width="14.7265625" customWidth="1"/>
    <col min="7" max="7" width="15.26953125" customWidth="1"/>
    <col min="8" max="8" width="13.1796875" customWidth="1"/>
    <col min="10" max="10" width="40.81640625" customWidth="1"/>
  </cols>
  <sheetData>
    <row r="1" spans="1:10" ht="36" x14ac:dyDescent="0.8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70"/>
    </row>
    <row r="2" spans="1:10" ht="26" x14ac:dyDescent="0.6">
      <c r="A2" s="71" t="s">
        <v>1</v>
      </c>
      <c r="B2" s="72"/>
      <c r="C2" s="72"/>
      <c r="D2" s="72"/>
      <c r="E2" s="72"/>
      <c r="F2" s="72"/>
      <c r="G2" s="72"/>
      <c r="H2" s="72"/>
      <c r="I2" s="72"/>
      <c r="J2" s="73"/>
    </row>
    <row r="3" spans="1:10" ht="23.5" x14ac:dyDescent="0.55000000000000004">
      <c r="A3" s="74"/>
      <c r="B3" s="75"/>
      <c r="C3" s="75"/>
      <c r="D3" s="75"/>
      <c r="E3" s="75"/>
      <c r="F3" s="75"/>
      <c r="G3" s="75"/>
      <c r="H3" s="75"/>
      <c r="I3" s="75"/>
      <c r="J3" s="76"/>
    </row>
    <row r="4" spans="1:10" ht="24" thickBot="1" x14ac:dyDescent="0.6">
      <c r="A4" s="19"/>
      <c r="B4" s="20"/>
      <c r="C4" s="20"/>
      <c r="D4" s="20"/>
      <c r="E4" s="20"/>
      <c r="F4" s="20"/>
      <c r="G4" s="20"/>
      <c r="H4" s="20"/>
      <c r="I4" s="20"/>
      <c r="J4" s="21"/>
    </row>
    <row r="5" spans="1:10" ht="26.5" thickBot="1" x14ac:dyDescent="0.65">
      <c r="A5" s="77" t="s">
        <v>19</v>
      </c>
      <c r="B5" s="78"/>
      <c r="C5" s="78"/>
      <c r="D5" s="78"/>
      <c r="E5" s="78"/>
      <c r="F5" s="78"/>
      <c r="G5" s="78"/>
      <c r="H5" s="78"/>
      <c r="I5" s="78"/>
      <c r="J5" s="79"/>
    </row>
    <row r="6" spans="1:10" ht="42" customHeight="1" thickBot="1" x14ac:dyDescent="0.4">
      <c r="A6" s="22" t="s">
        <v>20</v>
      </c>
      <c r="B6" s="23" t="s">
        <v>21</v>
      </c>
      <c r="C6" s="23" t="s">
        <v>22</v>
      </c>
      <c r="D6" s="23" t="s">
        <v>23</v>
      </c>
      <c r="E6" s="23" t="s">
        <v>24</v>
      </c>
      <c r="F6" s="23" t="s">
        <v>25</v>
      </c>
      <c r="G6" s="23" t="s">
        <v>26</v>
      </c>
      <c r="H6" s="23" t="s">
        <v>27</v>
      </c>
      <c r="I6" s="23" t="s">
        <v>28</v>
      </c>
      <c r="J6" s="24" t="s">
        <v>29</v>
      </c>
    </row>
    <row r="7" spans="1:10" ht="30.75" customHeight="1" x14ac:dyDescent="0.35">
      <c r="A7" s="80" t="s">
        <v>30</v>
      </c>
      <c r="B7" s="25">
        <v>2</v>
      </c>
      <c r="C7" s="26" t="s">
        <v>31</v>
      </c>
      <c r="D7" s="27" t="s">
        <v>32</v>
      </c>
      <c r="E7" s="27" t="s">
        <v>33</v>
      </c>
      <c r="F7" s="27">
        <f>IF(E7="24 HORAS",24,IF(E7="12 HORAS",12,0))</f>
        <v>12</v>
      </c>
      <c r="G7" s="27" t="s">
        <v>34</v>
      </c>
      <c r="H7" s="28">
        <f>IF(G7="N/A",1,IF(G7="NOCTURNO",9,IF(G7="DIURNO",15,0)))</f>
        <v>15</v>
      </c>
      <c r="I7" s="29">
        <v>22</v>
      </c>
      <c r="J7" s="30"/>
    </row>
    <row r="8" spans="1:10" ht="30.75" customHeight="1" x14ac:dyDescent="0.35">
      <c r="A8" s="81"/>
      <c r="B8" s="32">
        <v>1</v>
      </c>
      <c r="C8" s="33" t="s">
        <v>35</v>
      </c>
      <c r="D8" s="34" t="s">
        <v>32</v>
      </c>
      <c r="E8" s="34" t="s">
        <v>33</v>
      </c>
      <c r="F8" s="34">
        <f t="shared" ref="F8:F35" si="0">IF(E8="24 HORAS",24,IF(E8="12 HORAS",12,0))</f>
        <v>12</v>
      </c>
      <c r="G8" s="34" t="s">
        <v>34</v>
      </c>
      <c r="H8" s="35">
        <f t="shared" ref="H8:H35" si="1">IF(G8="N/A",1,IF(G8="NOCTURNO",9,IF(G8="DIURNO",15,0)))</f>
        <v>15</v>
      </c>
      <c r="I8" s="36">
        <v>22</v>
      </c>
      <c r="J8" s="37"/>
    </row>
    <row r="9" spans="1:10" ht="30.75" customHeight="1" x14ac:dyDescent="0.35">
      <c r="A9" s="81"/>
      <c r="B9" s="32">
        <v>1</v>
      </c>
      <c r="C9" s="33" t="s">
        <v>36</v>
      </c>
      <c r="D9" s="34" t="s">
        <v>32</v>
      </c>
      <c r="E9" s="34" t="s">
        <v>33</v>
      </c>
      <c r="F9" s="34">
        <f t="shared" si="0"/>
        <v>12</v>
      </c>
      <c r="G9" s="34" t="s">
        <v>34</v>
      </c>
      <c r="H9" s="35">
        <f t="shared" si="1"/>
        <v>15</v>
      </c>
      <c r="I9" s="36">
        <v>22</v>
      </c>
      <c r="J9" s="37"/>
    </row>
    <row r="10" spans="1:10" ht="30.75" customHeight="1" x14ac:dyDescent="0.35">
      <c r="A10" s="81"/>
      <c r="B10" s="32">
        <v>1</v>
      </c>
      <c r="C10" s="33" t="s">
        <v>37</v>
      </c>
      <c r="D10" s="34" t="s">
        <v>32</v>
      </c>
      <c r="E10" s="34" t="s">
        <v>33</v>
      </c>
      <c r="F10" s="34">
        <f t="shared" si="0"/>
        <v>12</v>
      </c>
      <c r="G10" s="34" t="s">
        <v>34</v>
      </c>
      <c r="H10" s="35">
        <f t="shared" si="1"/>
        <v>15</v>
      </c>
      <c r="I10" s="36">
        <v>22</v>
      </c>
      <c r="J10" s="37"/>
    </row>
    <row r="11" spans="1:10" ht="30.75" customHeight="1" x14ac:dyDescent="0.35">
      <c r="A11" s="81"/>
      <c r="B11" s="32">
        <v>1</v>
      </c>
      <c r="C11" s="33" t="s">
        <v>38</v>
      </c>
      <c r="D11" s="35" t="s">
        <v>32</v>
      </c>
      <c r="E11" s="35" t="s">
        <v>33</v>
      </c>
      <c r="F11" s="35">
        <f t="shared" si="0"/>
        <v>12</v>
      </c>
      <c r="G11" s="35" t="s">
        <v>34</v>
      </c>
      <c r="H11" s="35">
        <f t="shared" si="1"/>
        <v>15</v>
      </c>
      <c r="I11" s="38">
        <v>30</v>
      </c>
      <c r="J11" s="37"/>
    </row>
    <row r="12" spans="1:10" ht="30.75" customHeight="1" x14ac:dyDescent="0.35">
      <c r="A12" s="81"/>
      <c r="B12" s="32">
        <v>1</v>
      </c>
      <c r="C12" s="33" t="s">
        <v>39</v>
      </c>
      <c r="D12" s="35" t="s">
        <v>32</v>
      </c>
      <c r="E12" s="35" t="s">
        <v>33</v>
      </c>
      <c r="F12" s="35">
        <v>3</v>
      </c>
      <c r="G12" s="35" t="s">
        <v>34</v>
      </c>
      <c r="H12" s="35">
        <f t="shared" si="1"/>
        <v>15</v>
      </c>
      <c r="I12" s="38">
        <v>30</v>
      </c>
      <c r="J12" s="37"/>
    </row>
    <row r="13" spans="1:10" ht="30.75" customHeight="1" x14ac:dyDescent="0.35">
      <c r="A13" s="81"/>
      <c r="B13" s="32">
        <v>1</v>
      </c>
      <c r="C13" s="33" t="s">
        <v>40</v>
      </c>
      <c r="D13" s="35" t="s">
        <v>32</v>
      </c>
      <c r="E13" s="35" t="s">
        <v>33</v>
      </c>
      <c r="F13" s="35">
        <v>9</v>
      </c>
      <c r="G13" s="35" t="s">
        <v>41</v>
      </c>
      <c r="H13" s="35">
        <f t="shared" si="1"/>
        <v>9</v>
      </c>
      <c r="I13" s="38">
        <v>30</v>
      </c>
      <c r="J13" s="37"/>
    </row>
    <row r="14" spans="1:10" ht="30.75" customHeight="1" x14ac:dyDescent="0.35">
      <c r="A14" s="81"/>
      <c r="B14" s="32">
        <v>1</v>
      </c>
      <c r="C14" s="39" t="s">
        <v>42</v>
      </c>
      <c r="D14" s="35" t="s">
        <v>32</v>
      </c>
      <c r="E14" s="35" t="s">
        <v>33</v>
      </c>
      <c r="F14" s="35">
        <v>12</v>
      </c>
      <c r="G14" s="35" t="s">
        <v>34</v>
      </c>
      <c r="H14" s="35">
        <v>15</v>
      </c>
      <c r="I14" s="38">
        <v>26</v>
      </c>
      <c r="J14" s="37"/>
    </row>
    <row r="15" spans="1:10" ht="30.75" customHeight="1" x14ac:dyDescent="0.35">
      <c r="A15" s="40" t="s">
        <v>43</v>
      </c>
      <c r="B15" s="32">
        <v>1</v>
      </c>
      <c r="C15" s="41" t="s">
        <v>44</v>
      </c>
      <c r="D15" s="34" t="s">
        <v>45</v>
      </c>
      <c r="E15" s="34" t="s">
        <v>46</v>
      </c>
      <c r="F15" s="34">
        <f t="shared" si="0"/>
        <v>24</v>
      </c>
      <c r="G15" s="34" t="s">
        <v>47</v>
      </c>
      <c r="H15" s="35">
        <f>IF(G15="N/A",1,IF(G15="NOCTURNO",9,IF(G15="DIURNO",15,0)))</f>
        <v>1</v>
      </c>
      <c r="I15" s="36">
        <v>30</v>
      </c>
      <c r="J15" s="37"/>
    </row>
    <row r="16" spans="1:10" ht="30.75" customHeight="1" x14ac:dyDescent="0.35">
      <c r="A16" s="40" t="s">
        <v>48</v>
      </c>
      <c r="B16" s="32">
        <v>1</v>
      </c>
      <c r="C16" s="42" t="s">
        <v>49</v>
      </c>
      <c r="D16" s="35" t="s">
        <v>45</v>
      </c>
      <c r="E16" s="35" t="s">
        <v>46</v>
      </c>
      <c r="F16" s="35">
        <f t="shared" si="0"/>
        <v>24</v>
      </c>
      <c r="G16" s="34" t="s">
        <v>47</v>
      </c>
      <c r="H16" s="35">
        <f t="shared" si="1"/>
        <v>1</v>
      </c>
      <c r="I16" s="36">
        <v>30</v>
      </c>
      <c r="J16" s="37"/>
    </row>
    <row r="17" spans="1:10" ht="30.75" customHeight="1" x14ac:dyDescent="0.35">
      <c r="A17" s="43" t="s">
        <v>50</v>
      </c>
      <c r="B17" s="32">
        <v>1</v>
      </c>
      <c r="C17" s="44" t="s">
        <v>51</v>
      </c>
      <c r="D17" s="45" t="s">
        <v>32</v>
      </c>
      <c r="E17" s="45" t="s">
        <v>33</v>
      </c>
      <c r="F17" s="45">
        <f>IF(E17="24 HORAS",24,IF(E17="12 HORAS",12,0))</f>
        <v>12</v>
      </c>
      <c r="G17" s="45" t="s">
        <v>34</v>
      </c>
      <c r="H17" s="46">
        <f>IF(G17="N/A",1,IF(G17="NOCTURNO",9,IF(G17="DIURNO",15,0)))</f>
        <v>15</v>
      </c>
      <c r="I17" s="36">
        <v>22</v>
      </c>
      <c r="J17" s="37"/>
    </row>
    <row r="18" spans="1:10" ht="30.75" customHeight="1" x14ac:dyDescent="0.35">
      <c r="A18" s="43" t="s">
        <v>52</v>
      </c>
      <c r="B18" s="32">
        <v>1</v>
      </c>
      <c r="C18" s="41" t="s">
        <v>53</v>
      </c>
      <c r="D18" s="34" t="s">
        <v>45</v>
      </c>
      <c r="E18" s="34" t="s">
        <v>46</v>
      </c>
      <c r="F18" s="34">
        <f t="shared" si="0"/>
        <v>24</v>
      </c>
      <c r="G18" s="34" t="s">
        <v>47</v>
      </c>
      <c r="H18" s="35">
        <f t="shared" si="1"/>
        <v>1</v>
      </c>
      <c r="I18" s="36">
        <v>30</v>
      </c>
      <c r="J18" s="37"/>
    </row>
    <row r="19" spans="1:10" ht="30.75" customHeight="1" x14ac:dyDescent="0.35">
      <c r="A19" s="40" t="s">
        <v>54</v>
      </c>
      <c r="B19" s="32">
        <v>1</v>
      </c>
      <c r="C19" s="42" t="s">
        <v>55</v>
      </c>
      <c r="D19" s="35" t="s">
        <v>45</v>
      </c>
      <c r="E19" s="35" t="s">
        <v>46</v>
      </c>
      <c r="F19" s="35">
        <f t="shared" si="0"/>
        <v>24</v>
      </c>
      <c r="G19" s="35" t="s">
        <v>47</v>
      </c>
      <c r="H19" s="35">
        <f t="shared" si="1"/>
        <v>1</v>
      </c>
      <c r="I19" s="36">
        <v>30</v>
      </c>
      <c r="J19" s="37"/>
    </row>
    <row r="20" spans="1:10" ht="30.75" customHeight="1" x14ac:dyDescent="0.35">
      <c r="A20" s="43" t="s">
        <v>56</v>
      </c>
      <c r="B20" s="32">
        <v>1</v>
      </c>
      <c r="C20" s="41" t="s">
        <v>57</v>
      </c>
      <c r="D20" s="34" t="s">
        <v>45</v>
      </c>
      <c r="E20" s="34" t="s">
        <v>46</v>
      </c>
      <c r="F20" s="34">
        <f t="shared" si="0"/>
        <v>24</v>
      </c>
      <c r="G20" s="34" t="s">
        <v>47</v>
      </c>
      <c r="H20" s="35">
        <f t="shared" si="1"/>
        <v>1</v>
      </c>
      <c r="I20" s="36">
        <v>30</v>
      </c>
      <c r="J20" s="37"/>
    </row>
    <row r="21" spans="1:10" ht="30.75" customHeight="1" x14ac:dyDescent="0.35">
      <c r="A21" s="43" t="s">
        <v>58</v>
      </c>
      <c r="B21" s="32">
        <v>1</v>
      </c>
      <c r="C21" s="42" t="s">
        <v>57</v>
      </c>
      <c r="D21" s="35" t="s">
        <v>45</v>
      </c>
      <c r="E21" s="35" t="s">
        <v>46</v>
      </c>
      <c r="F21" s="35">
        <f t="shared" si="0"/>
        <v>24</v>
      </c>
      <c r="G21" s="35" t="s">
        <v>47</v>
      </c>
      <c r="H21" s="35">
        <f t="shared" si="1"/>
        <v>1</v>
      </c>
      <c r="I21" s="36">
        <v>30</v>
      </c>
      <c r="J21" s="37"/>
    </row>
    <row r="22" spans="1:10" ht="30.75" customHeight="1" x14ac:dyDescent="0.35">
      <c r="A22" s="43" t="s">
        <v>59</v>
      </c>
      <c r="B22" s="32">
        <v>1</v>
      </c>
      <c r="C22" s="41" t="s">
        <v>60</v>
      </c>
      <c r="D22" s="34" t="s">
        <v>45</v>
      </c>
      <c r="E22" s="34" t="s">
        <v>46</v>
      </c>
      <c r="F22" s="34">
        <f t="shared" si="0"/>
        <v>24</v>
      </c>
      <c r="G22" s="34" t="s">
        <v>47</v>
      </c>
      <c r="H22" s="34">
        <f t="shared" si="1"/>
        <v>1</v>
      </c>
      <c r="I22" s="36">
        <v>30</v>
      </c>
      <c r="J22" s="37"/>
    </row>
    <row r="23" spans="1:10" ht="30.75" customHeight="1" x14ac:dyDescent="0.35">
      <c r="A23" s="43" t="s">
        <v>61</v>
      </c>
      <c r="B23" s="32">
        <v>1</v>
      </c>
      <c r="C23" s="42" t="s">
        <v>57</v>
      </c>
      <c r="D23" s="35" t="s">
        <v>45</v>
      </c>
      <c r="E23" s="35" t="s">
        <v>46</v>
      </c>
      <c r="F23" s="35">
        <f t="shared" si="0"/>
        <v>24</v>
      </c>
      <c r="G23" s="35" t="s">
        <v>47</v>
      </c>
      <c r="H23" s="35">
        <f t="shared" si="1"/>
        <v>1</v>
      </c>
      <c r="I23" s="36">
        <v>30</v>
      </c>
      <c r="J23" s="37"/>
    </row>
    <row r="24" spans="1:10" ht="30.75" customHeight="1" x14ac:dyDescent="0.35">
      <c r="A24" s="67" t="s">
        <v>62</v>
      </c>
      <c r="B24" s="32">
        <v>1</v>
      </c>
      <c r="C24" s="41" t="s">
        <v>57</v>
      </c>
      <c r="D24" s="34" t="s">
        <v>45</v>
      </c>
      <c r="E24" s="34" t="s">
        <v>46</v>
      </c>
      <c r="F24" s="34">
        <f t="shared" si="0"/>
        <v>24</v>
      </c>
      <c r="G24" s="34" t="s">
        <v>47</v>
      </c>
      <c r="H24" s="34">
        <f t="shared" si="1"/>
        <v>1</v>
      </c>
      <c r="I24" s="36">
        <v>30</v>
      </c>
      <c r="J24" s="37"/>
    </row>
    <row r="25" spans="1:10" ht="30.75" customHeight="1" x14ac:dyDescent="0.35">
      <c r="A25" s="67"/>
      <c r="B25" s="32">
        <v>1</v>
      </c>
      <c r="C25" s="41" t="s">
        <v>57</v>
      </c>
      <c r="D25" s="34" t="s">
        <v>45</v>
      </c>
      <c r="E25" s="34" t="s">
        <v>46</v>
      </c>
      <c r="F25" s="34">
        <f t="shared" si="0"/>
        <v>24</v>
      </c>
      <c r="G25" s="34" t="s">
        <v>47</v>
      </c>
      <c r="H25" s="34">
        <f t="shared" si="1"/>
        <v>1</v>
      </c>
      <c r="I25" s="36">
        <v>30</v>
      </c>
      <c r="J25" s="37"/>
    </row>
    <row r="26" spans="1:10" ht="30.75" customHeight="1" x14ac:dyDescent="0.35">
      <c r="A26" s="47" t="s">
        <v>63</v>
      </c>
      <c r="B26" s="32">
        <v>2</v>
      </c>
      <c r="C26" s="41" t="s">
        <v>64</v>
      </c>
      <c r="D26" s="34" t="s">
        <v>45</v>
      </c>
      <c r="E26" s="34" t="s">
        <v>46</v>
      </c>
      <c r="F26" s="34">
        <f t="shared" si="0"/>
        <v>24</v>
      </c>
      <c r="G26" s="34" t="s">
        <v>47</v>
      </c>
      <c r="H26" s="34">
        <f t="shared" si="1"/>
        <v>1</v>
      </c>
      <c r="I26" s="36">
        <v>30</v>
      </c>
      <c r="J26" s="37"/>
    </row>
    <row r="27" spans="1:10" ht="30.75" customHeight="1" x14ac:dyDescent="0.35">
      <c r="A27" s="43" t="s">
        <v>65</v>
      </c>
      <c r="B27" s="32">
        <v>1</v>
      </c>
      <c r="C27" s="42" t="s">
        <v>53</v>
      </c>
      <c r="D27" s="35" t="s">
        <v>45</v>
      </c>
      <c r="E27" s="35" t="s">
        <v>46</v>
      </c>
      <c r="F27" s="35">
        <f t="shared" si="0"/>
        <v>24</v>
      </c>
      <c r="G27" s="35" t="s">
        <v>47</v>
      </c>
      <c r="H27" s="35">
        <f t="shared" si="1"/>
        <v>1</v>
      </c>
      <c r="I27" s="36">
        <v>30</v>
      </c>
      <c r="J27" s="37"/>
    </row>
    <row r="28" spans="1:10" ht="30.75" customHeight="1" x14ac:dyDescent="0.35">
      <c r="A28" s="48" t="s">
        <v>66</v>
      </c>
      <c r="B28" s="32">
        <v>2</v>
      </c>
      <c r="C28" s="41" t="s">
        <v>67</v>
      </c>
      <c r="D28" s="34" t="s">
        <v>45</v>
      </c>
      <c r="E28" s="34" t="s">
        <v>46</v>
      </c>
      <c r="F28" s="34">
        <f t="shared" si="0"/>
        <v>24</v>
      </c>
      <c r="G28" s="34" t="s">
        <v>47</v>
      </c>
      <c r="H28" s="34">
        <f t="shared" si="1"/>
        <v>1</v>
      </c>
      <c r="I28" s="36">
        <v>30</v>
      </c>
      <c r="J28" s="37"/>
    </row>
    <row r="29" spans="1:10" ht="30.75" customHeight="1" x14ac:dyDescent="0.35">
      <c r="A29" s="49" t="s">
        <v>68</v>
      </c>
      <c r="B29" s="32">
        <v>1</v>
      </c>
      <c r="C29" s="42" t="s">
        <v>57</v>
      </c>
      <c r="D29" s="35" t="s">
        <v>45</v>
      </c>
      <c r="E29" s="35" t="s">
        <v>46</v>
      </c>
      <c r="F29" s="35">
        <f t="shared" si="0"/>
        <v>24</v>
      </c>
      <c r="G29" s="35" t="s">
        <v>47</v>
      </c>
      <c r="H29" s="35">
        <f t="shared" si="1"/>
        <v>1</v>
      </c>
      <c r="I29" s="36">
        <v>30</v>
      </c>
      <c r="J29" s="37"/>
    </row>
    <row r="30" spans="1:10" ht="30.75" customHeight="1" x14ac:dyDescent="0.35">
      <c r="A30" s="50" t="s">
        <v>69</v>
      </c>
      <c r="B30" s="32">
        <v>1</v>
      </c>
      <c r="C30" s="41" t="s">
        <v>53</v>
      </c>
      <c r="D30" s="34" t="s">
        <v>45</v>
      </c>
      <c r="E30" s="34" t="s">
        <v>46</v>
      </c>
      <c r="F30" s="34">
        <f t="shared" si="0"/>
        <v>24</v>
      </c>
      <c r="G30" s="34" t="s">
        <v>47</v>
      </c>
      <c r="H30" s="34">
        <f t="shared" si="1"/>
        <v>1</v>
      </c>
      <c r="I30" s="36">
        <v>30</v>
      </c>
      <c r="J30" s="37"/>
    </row>
    <row r="31" spans="1:10" ht="30.75" customHeight="1" x14ac:dyDescent="0.35">
      <c r="A31" s="43" t="s">
        <v>70</v>
      </c>
      <c r="B31" s="32">
        <v>1</v>
      </c>
      <c r="C31" s="42" t="s">
        <v>53</v>
      </c>
      <c r="D31" s="35" t="s">
        <v>45</v>
      </c>
      <c r="E31" s="35" t="s">
        <v>46</v>
      </c>
      <c r="F31" s="35">
        <f t="shared" si="0"/>
        <v>24</v>
      </c>
      <c r="G31" s="35" t="s">
        <v>47</v>
      </c>
      <c r="H31" s="35">
        <f t="shared" si="1"/>
        <v>1</v>
      </c>
      <c r="I31" s="36">
        <v>30</v>
      </c>
      <c r="J31" s="37"/>
    </row>
    <row r="32" spans="1:10" ht="30.75" customHeight="1" x14ac:dyDescent="0.35">
      <c r="A32" s="31" t="s">
        <v>71</v>
      </c>
      <c r="B32" s="32">
        <v>1</v>
      </c>
      <c r="C32" s="41" t="s">
        <v>55</v>
      </c>
      <c r="D32" s="34" t="s">
        <v>45</v>
      </c>
      <c r="E32" s="34" t="s">
        <v>46</v>
      </c>
      <c r="F32" s="34">
        <f t="shared" si="0"/>
        <v>24</v>
      </c>
      <c r="G32" s="34" t="s">
        <v>47</v>
      </c>
      <c r="H32" s="34">
        <f t="shared" si="1"/>
        <v>1</v>
      </c>
      <c r="I32" s="36">
        <v>30</v>
      </c>
      <c r="J32" s="37"/>
    </row>
    <row r="33" spans="1:10" ht="30.75" customHeight="1" x14ac:dyDescent="0.35">
      <c r="A33" s="51" t="s">
        <v>72</v>
      </c>
      <c r="B33" s="32">
        <v>1</v>
      </c>
      <c r="C33" s="42" t="s">
        <v>55</v>
      </c>
      <c r="D33" s="35" t="s">
        <v>45</v>
      </c>
      <c r="E33" s="35" t="s">
        <v>46</v>
      </c>
      <c r="F33" s="35">
        <f t="shared" si="0"/>
        <v>24</v>
      </c>
      <c r="G33" s="35" t="s">
        <v>47</v>
      </c>
      <c r="H33" s="35">
        <f t="shared" si="1"/>
        <v>1</v>
      </c>
      <c r="I33" s="36">
        <v>30</v>
      </c>
      <c r="J33" s="37"/>
    </row>
    <row r="34" spans="1:10" ht="30.75" customHeight="1" x14ac:dyDescent="0.35">
      <c r="A34" s="31" t="s">
        <v>73</v>
      </c>
      <c r="B34" s="32">
        <v>1</v>
      </c>
      <c r="C34" s="41" t="s">
        <v>74</v>
      </c>
      <c r="D34" s="34" t="s">
        <v>45</v>
      </c>
      <c r="E34" s="34" t="s">
        <v>46</v>
      </c>
      <c r="F34" s="34">
        <f t="shared" si="0"/>
        <v>24</v>
      </c>
      <c r="G34" s="34" t="s">
        <v>47</v>
      </c>
      <c r="H34" s="34">
        <f t="shared" si="1"/>
        <v>1</v>
      </c>
      <c r="I34" s="36">
        <v>30</v>
      </c>
      <c r="J34" s="37"/>
    </row>
    <row r="35" spans="1:10" ht="30.75" customHeight="1" thickBot="1" x14ac:dyDescent="0.4">
      <c r="A35" s="52" t="s">
        <v>75</v>
      </c>
      <c r="B35" s="53">
        <v>1</v>
      </c>
      <c r="C35" s="54" t="s">
        <v>60</v>
      </c>
      <c r="D35" s="55" t="s">
        <v>32</v>
      </c>
      <c r="E35" s="55" t="s">
        <v>46</v>
      </c>
      <c r="F35" s="55">
        <f t="shared" si="0"/>
        <v>24</v>
      </c>
      <c r="G35" s="55" t="s">
        <v>47</v>
      </c>
      <c r="H35" s="55">
        <f t="shared" si="1"/>
        <v>1</v>
      </c>
      <c r="I35" s="56">
        <v>30</v>
      </c>
      <c r="J35" s="57"/>
    </row>
  </sheetData>
  <mergeCells count="6">
    <mergeCell ref="A24:A25"/>
    <mergeCell ref="A1:J1"/>
    <mergeCell ref="A2:J2"/>
    <mergeCell ref="A3:J3"/>
    <mergeCell ref="A5:J5"/>
    <mergeCell ref="A7:A14"/>
  </mergeCells>
  <conditionalFormatting sqref="C6:C7 C14:C16 C18:C35">
    <cfRule type="containsText" dxfId="0" priority="1" operator="containsText" text=" lunes a viernes (sin festivos)">
      <formula>NOT(ISERROR(SEARCH(" lunes a viernes (sin festivos)",C6)))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FB5918975D9CD4A815CF9A8484D0A59" ma:contentTypeVersion="21" ma:contentTypeDescription="Crear nuevo documento." ma:contentTypeScope="" ma:versionID="8cc16c713545be319b46a8a502151382">
  <xsd:schema xmlns:xsd="http://www.w3.org/2001/XMLSchema" xmlns:xs="http://www.w3.org/2001/XMLSchema" xmlns:p="http://schemas.microsoft.com/office/2006/metadata/properties" xmlns:ns1="http://schemas.microsoft.com/sharepoint/v3" xmlns:ns2="b09d833b-118b-4c0e-a4e0-47accb4727ed" xmlns:ns3="699a629e-b1ab-433e-a7e5-e76d89fd4265" targetNamespace="http://schemas.microsoft.com/office/2006/metadata/properties" ma:root="true" ma:fieldsID="e7324db0c46e5e5c02ab799add0644a7" ns1:_="" ns2:_="" ns3:_="">
    <xsd:import namespace="http://schemas.microsoft.com/sharepoint/v3"/>
    <xsd:import namespace="b09d833b-118b-4c0e-a4e0-47accb4727ed"/>
    <xsd:import namespace="699a629e-b1ab-433e-a7e5-e76d89fd42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FIRMADO" minOccurs="0"/>
                <xsd:element ref="ns1:_ip_UnifiedCompliancePolicyProperties" minOccurs="0"/>
                <xsd:element ref="ns1:_ip_UnifiedCompliancePolicyUIAction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9d833b-118b-4c0e-a4e0-47accb472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674c45be-ea38-4724-9e42-a2e31b90b4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IRMADO" ma:index="25" nillable="true" ma:displayName="FIRMADO" ma:default="0" ma:description="COLOCAR UNA VEZ ESTE FIRMADO" ma:format="Dropdown" ma:internalName="FIRMADO">
      <xsd:simpleType>
        <xsd:restriction base="dms:Boolean"/>
      </xsd:simpleType>
    </xsd:element>
    <xsd:element name="fecha" ma:index="28" nillable="true" ma:displayName="fecha 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9a629e-b1ab-433e-a7e5-e76d89fd426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Columna global de taxonomía" ma:hidden="true" ma:list="{fe3e7145-9d06-4ac8-bb46-9d6f385b1959}" ma:internalName="TaxCatchAll" ma:showField="CatchAllData" ma:web="699a629e-b1ab-433e-a7e5-e76d89fd42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99a629e-b1ab-433e-a7e5-e76d89fd4265" xsi:nil="true"/>
    <fecha xmlns="b09d833b-118b-4c0e-a4e0-47accb4727ed" xsi:nil="true"/>
    <_ip_UnifiedCompliancePolicyProperties xmlns="http://schemas.microsoft.com/sharepoint/v3" xsi:nil="true"/>
    <FIRMADO xmlns="b09d833b-118b-4c0e-a4e0-47accb4727ed">false</FIRMADO>
    <lcf76f155ced4ddcb4097134ff3c332f xmlns="b09d833b-118b-4c0e-a4e0-47accb4727e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C4A91E-40AD-4258-A783-508F1DE9F7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94B42E-A414-42E5-B2F7-735E6D458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09d833b-118b-4c0e-a4e0-47accb4727ed"/>
    <ds:schemaRef ds:uri="699a629e-b1ab-433e-a7e5-e76d89fd42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1358A3-FCAE-478B-AB84-226176B1D20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9a629e-b1ab-433e-a7e5-e76d89fd4265"/>
    <ds:schemaRef ds:uri="b09d833b-118b-4c0e-a4e0-47accb4727ed"/>
  </ds:schemaRefs>
</ds:datastoreItem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 </vt:lpstr>
      <vt:lpstr>Seguro Vigilancia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Zulma Rocio Gil Albarracin</dc:creator>
  <cp:keywords/>
  <dc:description/>
  <cp:lastModifiedBy>Yoana Muñoz Avendaño</cp:lastModifiedBy>
  <cp:revision/>
  <dcterms:created xsi:type="dcterms:W3CDTF">2023-01-31T17:56:43Z</dcterms:created>
  <dcterms:modified xsi:type="dcterms:W3CDTF">2026-06-23T19:04:13Z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0x0101005FB5918975D9CD4A815CF9A8484D0A59</vt:lpwstr>
  </property>
  <property fmtid="{D5CDD505-2E9C-101B-9397-08002B2CF9AE}" pid="3" name="MediaServiceImageTags">
    <vt:lpwstr/>
  </property>
</Properties>
</file>