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\OneDrive\Desktop\emergencia frontino\"/>
    </mc:Choice>
  </mc:AlternateContent>
  <xr:revisionPtr revIDLastSave="0" documentId="13_ncr:1_{9504DB30-FC15-4D52-BDF1-96FFD0C403E8}" xr6:coauthVersionLast="47" xr6:coauthVersionMax="47" xr10:uidLastSave="{00000000-0000-0000-0000-000000000000}"/>
  <bookViews>
    <workbookView xWindow="0" yWindow="0" windowWidth="20490" windowHeight="10800" xr2:uid="{53118382-299E-4E0F-86EF-FEDAABFEE2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5" i="1" l="1"/>
  <c r="F92" i="1"/>
  <c r="F90" i="1"/>
  <c r="F89" i="1"/>
  <c r="F88" i="1"/>
  <c r="F20" i="1"/>
  <c r="F17" i="1"/>
  <c r="F14" i="1"/>
  <c r="F9" i="1"/>
  <c r="F10" i="1"/>
  <c r="F94" i="1"/>
  <c r="F91" i="1"/>
  <c r="F97" i="1"/>
  <c r="F7" i="1"/>
  <c r="F6" i="1"/>
  <c r="F98" i="1" l="1"/>
  <c r="F100" i="1" s="1"/>
  <c r="F102" i="1" s="1"/>
  <c r="F103" i="1" s="1"/>
  <c r="F101" i="1" l="1"/>
  <c r="F104" i="1" s="1"/>
</calcChain>
</file>

<file path=xl/sharedStrings.xml><?xml version="1.0" encoding="utf-8"?>
<sst xmlns="http://schemas.openxmlformats.org/spreadsheetml/2006/main" count="240" uniqueCount="172">
  <si>
    <t>MUNICIPIO DE FRONTINO</t>
  </si>
  <si>
    <t>URBANIZACION LAS BRISAS- NUTIBARA</t>
  </si>
  <si>
    <t>REPARACION TORRES 4 Y 5</t>
  </si>
  <si>
    <t>Ítem</t>
  </si>
  <si>
    <t>Descripción</t>
  </si>
  <si>
    <t>CONCRETOS</t>
  </si>
  <si>
    <t>UND</t>
  </si>
  <si>
    <t>CANT</t>
  </si>
  <si>
    <t>VR UNT 2026</t>
  </si>
  <si>
    <t>M2</t>
  </si>
  <si>
    <t>1.1</t>
  </si>
  <si>
    <t>2.1</t>
  </si>
  <si>
    <t>MT³</t>
  </si>
  <si>
    <t>3.1</t>
  </si>
  <si>
    <t>MT²</t>
  </si>
  <si>
    <t>4.1</t>
  </si>
  <si>
    <t>4.2</t>
  </si>
  <si>
    <t>Vaciado de GROUTING DOVELAS, 1500psi en mamposteria estructural</t>
  </si>
  <si>
    <t>1.2</t>
  </si>
  <si>
    <t>Construccion de VIGA DE AMARRE PERIMETRAL+ CINTA CULATA en concreto de 21 Mpa.  de 12 cm x 20 cm. Incluye suministro, transporte y vaciado de concreto, formaleta  de 19 mm. para acabado a la vista , toda la obra falsa necesaria para el correcto vaciado , vibrado, protección y curado para estructuras, de acuerdo a las diferentes dimensiones establecida en los planos y todos los demás elementos necesarios para su correcto vaciado. No incluye acero de refuerzo.</t>
  </si>
  <si>
    <t>4.6</t>
  </si>
  <si>
    <t>Construccion de ESCALERA Y LOSA DE DESCANSO  en concreto de 21 Mpa. Incluye suministro, transporte y colocación del concreto, mano de obra, formaleta completa, vibrado, protección, curado y todos los demás elementos necesario para su correcta construcción. No incluye acero de refuerzo.</t>
  </si>
  <si>
    <t>ACERO DE REFUERZO</t>
  </si>
  <si>
    <t>5.1</t>
  </si>
  <si>
    <t>Suministro, transporte, figuración e instalación de ACERO FY= 420 Mpa. para FUNDACIONES, incluye viga  de fundacion y placa contra piso</t>
  </si>
  <si>
    <t>KG</t>
  </si>
  <si>
    <t xml:space="preserve">Suministro, transporte, figuración e instalación de ACERO FY= 420 Mpa. para DOVELAS ESTRUCTURALES en mamposteria </t>
  </si>
  <si>
    <t>5.3</t>
  </si>
  <si>
    <t>Suministro, transporte, figuración e instalación de ACERO FY= 420 Mpa. Para tramos de ESCALERA</t>
  </si>
  <si>
    <t>5.4</t>
  </si>
  <si>
    <t>Suministro, transporte y colocación de Malla electrosoldada tipo D 131. Incluye todos los elementos necesarios para su correcta colocación. PLACA de ENTREPISO</t>
  </si>
  <si>
    <t>2.2</t>
  </si>
  <si>
    <t>Suministro, transporte, figuración e instalación de ACERO FY= 420 Mpa.para VIGA DE AMARRE PERIMETRAL + CINTA CULATA</t>
  </si>
  <si>
    <t>5.6</t>
  </si>
  <si>
    <t>Suministro, transporte y colocación de PERFIL METALICO de 76 mm x 38 mm X 2 MM para soporte de cubierta</t>
  </si>
  <si>
    <t>MAMPOSTERIA</t>
  </si>
  <si>
    <t>Construcción de MAMPOSTERIA EN BLOQUE DE CONCRETO DE 12 x 20 x 40 cm. Espesor 12. resistencia 12 Mpa. Incluye el suministro y transporte del bloque, el mortero de pega 0,25:1:5,(cal-cemento-arena) espesor max=0.012 m, estructural</t>
  </si>
  <si>
    <t>6.2</t>
  </si>
  <si>
    <t>Construcción de MAMPOSTERIA EN BLOQUE DE CONCRETO DE 10 x 20 x 40 cm. Espesor 10. resistencia 12 Mpa. Incluye el suministro y transporte del bloque, el mortero de pega 0,25:1:5,(cal-cemento-arena) espesor max=0.012 m, trabas,  Todos los cortes serán realizados a máquina. (Según norma Icontec 451, 296 y la Astm C-652 y C-34), contension primer piso, incluye construccion de cañuela y acabado superior</t>
  </si>
  <si>
    <t>INSTALACION HIDRAULICAS - RED DESAGUES</t>
  </si>
  <si>
    <t>7.1</t>
  </si>
  <si>
    <t>Suministro, transporte e instalación de SALIDA SANITARIA DE 4". Incluye todos los accesorios hasta el tapón de prueba. Se pagará dicha salida hasta un recorrido máximo de tubería no mayor a 2 m. Estos deberán estar correctamente pegados usando limpiador, soldadura y teflón apropiados, sin presentar fugas, fisuras o cualquier otra clase de anomalía. Incluye además las perforaciones (canchas) de paredes o pisos que lo requieran incluyendo cargue, transporte y botada de escombros en botaderos oficiales o donde indique la interventoría.</t>
  </si>
  <si>
    <t>7.2</t>
  </si>
  <si>
    <t>Suministro, transporte e instalación de SALIDA SANITARIA DE 2". Incluye todos los accesorios hasta el tapón de prueba. Se pagará dicha salida hasta un recorrido máximo de tubería no mayor a 2 m. Estos deberán estar correctamente pegados usando limpiador, soldadura y teflón apropiados, sin presentar fugas, fisuras o cualquier otra clase de anomalía. Incluye además las perforaciones (canchas) de paredes o pisos que lo requieran incluyendo cargue, transporte y botada de escombros en botaderos oficiales o donde indique la interventoría.</t>
  </si>
  <si>
    <t>7.3</t>
  </si>
  <si>
    <t>Colocación de TUBERÍA PVC-SANITARIA, COLGADA O EN BAJANTES con un DIÁMETRO DE 2", agua RESIDUAL. Incluye suministro y transporte de los materiales, bocas, accesorios, pegante, limpiador, wash primer, acabado en esmalte mate, color a definir por parte de interventoria, andamios, abrazaderas y todos los elementos necesarios para su correcta instalación y funcionamiento.</t>
  </si>
  <si>
    <t>MT</t>
  </si>
  <si>
    <t>7.4</t>
  </si>
  <si>
    <t>Colocación de TUBERÍA PVC-SANITARIA,COLGADA O EN BAJANTE con un DIÁMETRO DE 4",  de aguas residuales. Incluye suministro y transporte de los materiales, bocas, accesorios, pegante, limpiador, wash primer, acabado en esmalte mate, color a definir por parte de interventoria, andamios, abrazaderas y todos los elementos necesarios para su correcta instalación y funcionamiento.</t>
  </si>
  <si>
    <t>7.5</t>
  </si>
  <si>
    <t>Colocación de TUBERÍA PVC-SANITARIA, con un DIÁMETRO DE 6", para aguas residuales o lluvia ENTERRADA y/o EMPOTRADA por losas. Incluye suministro y transporte de los materiales, accesorios, pegante, limpiador y todos los elementos necesarios para su correcta instalación y funcionamiento. La excavación y los llenos se pagaran en su ítem respectivo.</t>
  </si>
  <si>
    <t>7.6</t>
  </si>
  <si>
    <t>Colocación de TUBERÍA PVC-VENTILACION, con un DIÁMETRO DE 2" para REVENTILACIONES verticales y horizontales (bajantes y colectores), incluye todos los accesorios en PVC de diámetro 2" incluyendo los accesorios reducidos y fijaciones que se requieran para su correcta instalación. Estos deberán estar correctamente pegados usando limpiador, soldadura y teflón apropiados, sin presentar fugas, fisuras o cualquier otra clase de anomalía. Incluye además las perforaciones (canchas) de paredes o pisos que lo requieran incluyendo cargue, transporte y botada de escombros en botaderos oficiales o donde indique la interventoría.</t>
  </si>
  <si>
    <t>RED DE AGUAS LLUVIAS</t>
  </si>
  <si>
    <t>8.1</t>
  </si>
  <si>
    <t>Colocación de TUBERÍA PVC-SANITARIA,COLGADA O EN BAJANTE con un DIÁMETRO DE 3",  de aguas lluvias. Incluye suministro y transporte de los materiales, bocas, accesorios, pegante, limpiador, wash primer, acabado en esmalte mate, color a definir por parte de interventoria, andamios, abrazaderas y todos los elementos necesarios para su correcta instalación y funcionamiento.</t>
  </si>
  <si>
    <t>8.2</t>
  </si>
  <si>
    <t>Colocación de TUBERÍA PVC-SANITARIA, con un DIÁMETRO DE 3", para aguas lluvia ENTERRADA y/o EMPOTRADA por losas. Incluye suministro y transporte de los materiales, accesorios, pegante, limpiador y todos los elementos necesarios para su correcta instalación y funcionamiento. La excavación y los llenos se pagaran en su ítem respectivo.</t>
  </si>
  <si>
    <t>8.3</t>
  </si>
  <si>
    <t>Construcción de cajas de registro de 60 x 60 x altura hasta 120 cm. en concreto de 21Mpa. con impermeabiIizante integral tipo Sika o equivalente, con concrefibra el piso y tapa en concreto, la tapa con su respectivo herraje. Incluye suministro y transporte de los materiales, formaleta, vibrado y todos los elementos necesarios apara su correcta construcción y funcionamiento. Según diseño y especificaciones de E.P.M. La excavación, llenos, entresuelo y acero de refuerzo se pagarán en su ítem respectivo.</t>
  </si>
  <si>
    <t>RED DE AGUA PRESION</t>
  </si>
  <si>
    <t>9.1</t>
  </si>
  <si>
    <t>SALIDA PRESION, punto de agua, que incluye el suministro de materiales y construccion de puntos hidraulicos  en tuberia PVC PRESION de diametro 1/2" de alta presion, desde  cada punto hasta la acometida vertical principal que va por el ducto. incluye hechura de regatas y los resanes correspondientes.</t>
  </si>
  <si>
    <t>9.2</t>
  </si>
  <si>
    <t>Suministro, transporte e instalación de tubería PVC-P, RDE 9, 500 PSI, diámetro 1/2", incluye todos los accesorios en PVC de diámetro 1/2" que se requieran para su correcta instalación. Estos deberán estar correctamente pegados usando limpiador, soldadura y teflón apropiados, sin presentar fugas, fisuras o cualquier otra clase de anomalía. Se debe garantizar la correcta instalación y funcionamiento. Incluye además las perforaciones (canchas) de paredes o pisos que lo requieran  incluyendo cargue, transporte y botada de escombros en botaderos oficiales o donde indique la interventoría.</t>
  </si>
  <si>
    <t>9.3</t>
  </si>
  <si>
    <t>Suministro, transporte e instalación de tubería PVC-P, RDE 11, 400 PSI, diámetro 3/4", incluye todos los accesorios en PVC de diámetro 3/4" incluyendo todos los accesorios reducidos que se requieran para su correcta  instalación. Estos deberán estar correctamente pegados usando limpiador, soldadura y teflón apropiados, sin presentar fugas, fisuras o cualquier otra clase de anomalía. Se debe garantizar la correcta instalación y funcionamiento. Incluye además las perforaciones (canchas) de paredes o pisos que lo requieran incluyendo cargue, transporte y botada de escombros en botaderos oficiales o donde indique la interventoría.</t>
  </si>
  <si>
    <t>9.4</t>
  </si>
  <si>
    <t>Suministro, transporte e instalación VALVULA DE BOLA 1/2". Se entregará debidamente instalada sin presencia de fugas ni fisuras, sometida al sistema ya presurizado.</t>
  </si>
  <si>
    <t>9.5</t>
  </si>
  <si>
    <t>Suministro, transporte e instalación LLAVE boca manguera  1/2". Se entregará debidamente instalada en el sentido de flujo requerido en los diseños sin presencia de fugas ni fisuras, sometida al sistema ya presurizado.</t>
  </si>
  <si>
    <t>9.6</t>
  </si>
  <si>
    <t>Suministro, transporte e instalación LLAVE DE REGULACION de  1/2". Se entregará debidamente instalada en el sentido de flujo requerido en los diseños sin presencia de fugas ni fisuras, sometida al sistema ya presurizado.</t>
  </si>
  <si>
    <t xml:space="preserve">Suministro, transporte e instalación de medidor en 1/2" con acometida de 1/2" (el item no incluye la tubería de acometida pues está en otro item) incluye caja de andén, tee partida o collar de derivación según como se requiera, válvula de incorporación, codos o medios codos de cobre, llave de corte universal, universal, machos cobre, filtro de 1",válvula de paso, cheque y accesorios necesarios para su adecuada instalación de acuerdo a las normas de EE.PP.M. Todos los accesorios serán en 1/2".  </t>
  </si>
  <si>
    <t>INSTALACIONES ELECTRICAS RED DE POTENCIA</t>
  </si>
  <si>
    <t>10.1</t>
  </si>
  <si>
    <t>Suministro, transporte e instalación de materiales para SALIDA ELECTRICA de  TOMA DOBLE con polo a tierra 15 A, .LEV  ref 5320,   125 V y según la norma NEMA 5-15R,  certificación RETIE y pruebas de conformidad UL.  Incluye  toma , la  tapa,   cajas 4"x4" con tapa suplemento, ducto pvc ,  conectores de conexión y empalme, adaptadores terminales, curvas, pega pvc,  tornillos,  conductores de cobre 12 AWG-CU-THHN/THWN-90ºC,  obra civil,  y demás accesorios y elementos  para su correcta instalación y funcionamiento.(Salida promedio de 4 mts)</t>
  </si>
  <si>
    <t>10.2</t>
  </si>
  <si>
    <t>Suministro, transporte e instalación de materiales para SALIDA ELECTRICA TOMA DOBLE con polo a tierra GFCI-15 A -  125 V , norma NEMA 5 - 15R,  con Led indicador de estado, que no dispare en falso en caso de ser expuesto a condiciones de radiofrecuencia,   REF LEV 7599-W, con certificado de conformidad RETIE ,  reconocido por la S.I.C  y certificación de Underwriters Laboratories Inc UL 1493,  por ducto pvc empotrado. Incluye  el tomacorriente con tapa, ducto pvc,  cajas 4"x4" con tapa suplemento, conectores de empalme y conexión, curvas, adaptadores terminales,  pega pvc, conductores de cobre 12 AWG-CU-THHN/THWN-90ºC, tornillos,  obra civil y demás accesorios y elementos  para su correcta instalación y funcionamiento. (salida promedio 4 mts)</t>
  </si>
  <si>
    <t>10.3</t>
  </si>
  <si>
    <t>Suministro, transporte e instalación de materiales para SALIDA ELECTRICA TOMA MONOFASICA  50A  por ducto pvc, . Incluye  toma trifilar,  cajas metálica galvanizada 10x10,  ducto pvc, conductores de cobre 2 No10 + 2No12 AWG-CU-THHN/THWN-90ºC, conectores de conexión y empalme, adaptadores terminales, curvas, pega pvc,   tornillos,  obra civil y demás accesorios y elementos  necesarios para su correcta instalación y funcionamiento. (salida promedio de 5 mts)</t>
  </si>
  <si>
    <t>10.4</t>
  </si>
  <si>
    <t>Suministro, transporte   e  instalación  de TABLERO ELECTRICO DE 5 CIRCUTOS BIFASICO 4H, 150 Amperios ,240/120 voltios, lamina de lamina cold rolled  calibre 18 ,pintura en polvo de aplicación electrostática ,tipo epoxipoliester, barraje en cobre electrolítico 99% de pureza ,barras de neutro y tierra, para interruptores tipo QUICK-LAG. Incluye puerta bisagrada, cerradura con llave ,tarjetero , obra civil ,botada de escombros y demás accesorios necesarios para su correcta  instalación. Certificación RETIE y UL 67</t>
  </si>
  <si>
    <t>10.5</t>
  </si>
  <si>
    <t>Suministro, transporte e instalación de INTERRUPTOR AUTOMATICO MONOPOLAR  enchufable (Breaker) de 15 - 50 Amp, tipo QUICK-LAG, THQL o equivalente-ICC=10 KA, no reparable ,sellado y contramarcado. Certificación RETIE, UL, SA.</t>
  </si>
  <si>
    <t>10.6</t>
  </si>
  <si>
    <t>Suministro, transporte e instalación de  INTERRUPTOR AUTOMATICO BIPOLAR enchufable (Breaker) de 15-50 Amp, tipo QUICK-LAG, THQL o equivalente-ICC=10 KA, no reparable ,sellado y contramarcado. Certificación RETIE, UL, SA.</t>
  </si>
  <si>
    <t>10.7</t>
  </si>
  <si>
    <t>Suministro, transporte e instalación de ACOMETIDA MONOFASICA en cables 2No8 (F)+2No8 (N) AWG-  cobre THHN/THWN-90ºC. Incluye conectores,  encintada y demás accesorios para su correcta instalación y funcionamiento según RETIE.</t>
  </si>
  <si>
    <t>10.8</t>
  </si>
  <si>
    <t>Suministro, transporte e instalación de PUESTA A TIERRA según norma RA6-013 de EE.PP.M con varilla copperweld de 2.4 metros(3 electrodos) . Incluye demás elementos necesarios para su correcta instalación.</t>
  </si>
  <si>
    <t>10.9</t>
  </si>
  <si>
    <t>Suministro, transporte e instalación de cable de cobre desnudo calibre No. 4 AWG,  cableado clase B, Cilíndrico, compactado, concéntrico, trenzado, formado con alambre cilíndrico sin revestimiento, construido con un núcleo central rodeado por una o más capas de hilos compactados, cableados  helicoidalmente, Norma B-8 de la ASTM.</t>
  </si>
  <si>
    <t>10.10</t>
  </si>
  <si>
    <t>Suministro, transporte e instalación de TUBERIA CONDUIT PVC  tipo DB de 1" . Incluye  obra civil ,  pega pvc, curvas, adaptadores,   y demás elementos necesarios para su correcta instalación .</t>
  </si>
  <si>
    <t>10.11</t>
  </si>
  <si>
    <t>Suministro, transporte e instalación de CONTADOR 15(100) calibrado  y aprobado por  EPM. Incluye accesorios de instalación.</t>
  </si>
  <si>
    <t>10.12</t>
  </si>
  <si>
    <t>Suministro, transporte e instalación de CAJA ANTIFRAUDE o gabinete para contador 10(60) ó 15(100.: incluye espacio con garra bifilar para totalizador. Debe cumplir con certificación RETIE.</t>
  </si>
  <si>
    <t>10.13</t>
  </si>
  <si>
    <t>Conexión neutro contador</t>
  </si>
  <si>
    <t>10.15</t>
  </si>
  <si>
    <t>Legalización de la energía. Incluye pago y certificación de las instalaciones eléctricas por un  ente certificador y trámites de legalización ante  el operador de la red de energía (EPM).</t>
  </si>
  <si>
    <t>GL</t>
  </si>
  <si>
    <t>RED DE ILUMINACION</t>
  </si>
  <si>
    <t>11.1</t>
  </si>
  <si>
    <t>Suministro, transporte e instalación  de materiales para salida eléctrica de  alumbrado con PLAFON sobre muro, en  ducto   pvc.  Incluye ducto pvc, plafón loza, conectores  de conexión y empalme, conductores  de cobre 12 AWG-CU-THHN/THNW-90ºC(incluyendo tierra), cajas metálica galvanizada 4"x4" con tapa suplemento,  curvas, adaptadores terminales, pega pvc,  tornillos, obra civil y demás accesorios y elementos necesarios para su correcta instalación y funcionamiento.(salida promedio de 4 metros)</t>
  </si>
  <si>
    <t>11.2</t>
  </si>
  <si>
    <t>Suministro, transporte e instalación de materiales para salida eléctrica de interruptor monopolar de alumbrado 15 A, SUICHE SENCILLO, TIPO LEV referencia 1451,  10A, 125 V, segun certificación RETIE y pruebas  de conformidad UL . Incluye el interruptor,  tapa,  ducto pvc , cajas 4"x4" con tapa suplemento,  adaptadores, curvas, pega pvc, conductores 12 AWG-CU-THHN/THWN-90ºC,  conectores de conexión y empalme, tornillos,  obra civil y demás elementos y  accesorios  para su correcta instalación y funcionamiento. (salida promedio  4 mts)</t>
  </si>
  <si>
    <t>11.3</t>
  </si>
  <si>
    <t>Suministro, transporte e instalación de materiales para salida eléctrica de  interruptor bipolar de alumbrado. SUICHE TRIPLE, TIPO LEV referencia ref 5224 según certificación  RETIE y pruebas de conformidad UL por ducto pvc . Incluye el interruptor, tapa, cajas 4"x4" con tapa suplemento,  conductores de cobre 12 AWG-CU-THHN-90ºC , conectores de conexión y empalme, tornillos, ducto pvc, adaptadores terminal,   obra civil y demás accesorios y elementos necesarios  para su correcta instalación y funcionamiento. (salida promedio 4 mts).</t>
  </si>
  <si>
    <t>RED TIC - TELECOMUNICACIONES</t>
  </si>
  <si>
    <t>12.1</t>
  </si>
  <si>
    <t xml:space="preserve">Suministro, transporte  e instalación de materiales para salida de TV . Incluye toma TV tipo luminex  o equivalente,  caja 4x4 con tapa suplemento, ducto PVC, curvas, adaptdores, tornillos y demás accesorios y elementos necesarios para su correcta instalación.(No incluye spliters, ni el cable). </t>
  </si>
  <si>
    <t>12.2</t>
  </si>
  <si>
    <t>Suministro, transporte e instalación de salida telefónica doble RJ-11 de la linea  KORE de luminex.  Incluye toma telefónico, plaqueta,  caja 4x4 con tapa suplemento, ducto PVC, curvas, adaptadores, pega pvc, obra civill y demás accesorios necesarios para su correcta instalación.(salida promedio 5 mts).</t>
  </si>
  <si>
    <t>12.3</t>
  </si>
  <si>
    <t>Suministro, transporte e instalación de tubería PVC  tipo DB de 3/4" . Incluye  obra civil ,  pega pvc, curvas, adaptadores,   y demás elementos necesarios para su correcta instalación .</t>
  </si>
  <si>
    <t>12.4</t>
  </si>
  <si>
    <t xml:space="preserve">Suministro, transporte   e  instalación  de caja de distribución  para empotrar,  con puerta,   para energía, sonido, imagen  y/o telecomunicaciones tipo metálico con lamina calibre 18 USG  con fondo en madera y pintura electrostática de 40x40x15 centímetros.Incluye chapa, llave, tarjetero, obra civil ,botada de escombros y demás accesorios necesarios para su correcta  instalación . </t>
  </si>
  <si>
    <t>12.5</t>
  </si>
  <si>
    <t>Suministro e instalación de regleta S66 M1-25 pares AMP aprobada por E.E.PP.M para instalar en tablero de distribución telefónico .incluye  fichos de puenteo, identificación  y marcación de pares de  telecomunicaciones.</t>
  </si>
  <si>
    <t>CARPINTERÍA METÁLICA</t>
  </si>
  <si>
    <t>13.1</t>
  </si>
  <si>
    <t>P1 Puerta ACCESO PRINCIPAL, de 0,90*2,05 en lámina calibre 20 , batiente + pintura electrostatica color blanco semibrillante. Incluye cerradura de seguridad, jaladera y bisagras.  Incluye suministro, transporte de los materiales y su instalación</t>
  </si>
  <si>
    <t>13.2</t>
  </si>
  <si>
    <t>V1 Ventana (0,12*0.114 corrediza de dos cuerpos en aluminio anodizado natural + vidrio  + montante superior con persiana de ventilacion + todos los elementos necesarios para su correcto funcionamiento AREA DE ROPAS .</t>
  </si>
  <si>
    <t>V2 Ventana (0,12* 0,114) corrediza de dos cuerpos en aluminio anodizado natural + vidrio  + todos los elementos necesarios para su correcto funcionamiento. ALCOBA 3</t>
  </si>
  <si>
    <t>Suministro, transporte e instalación de PASAMANOS BALCON en tubería calibre 16 de 1 1/2",  2 barras horizontales horizontales y una vertical cada 1 mt. Según detalle en planos. Incluye pintura anticorrosiva, acabado final en esmalte negro, pernos de expansión de 1 1/2"x3/8" rosca fina con acabado galvanizado, platinas de 1/4" x 2 1/2" y todo lo necesario para su correcto funcionamiento.</t>
  </si>
  <si>
    <t>Suministro, transporte e instalación de PASAMANOS ESCALERA en tubería calibre 16 de 1 1/2", 2 barrras horizontales y una vertical cada 1 mt. Según detalle en planos. Incluye pintura anticorrosiva, acabado final en esmalte negro, pernos de expansión de 1 1/2"x3/8" rosca fina con acabado galvanizado, platinas de 1/4" x 2 1/2" y todo lo necesario para su correcto funcionamiento. para ESCALERA INTERIOR</t>
  </si>
  <si>
    <t>CARPINTERIA MADERA</t>
  </si>
  <si>
    <t>Suministro e instalación de puertas en triplex entamboradas y pintadas, de 0,65 a 0,70 mts de ancho por 2,30 mts de altura para BAÑO PRINCIPAL,. Incluye  tope y bisagras. Cerradura tipo alcoba con pomo de madera. Tipo P2</t>
  </si>
  <si>
    <t>Suministro e instalación de barra en lamina melaminica de 36 mm de espesor, de 1.30 mt x 0,35 mt, incluye borde enchapados, anclajes y todo lo necesatrio para su correcto funcionamiento.</t>
  </si>
  <si>
    <t>ENCHAPES Y ACCESORIOS</t>
  </si>
  <si>
    <t>Instalación de ENCHAPE CERÁMICO PISO - PARED, tipo Egeo DE 30.5 x 20.5 cm. o su equivalente, color blanco. Incluye suministro y transporte de los materiales, mortero adhesivo para enchapes tipo pegacor o equivalente, lechada preparada (boquilla) tipo Concolor de sumicol o equivalente del mismo color del enchape, moldura PVC remates toro acolillada y todos los elementos necesarios para su correcta instalación y funcionamiento.</t>
  </si>
  <si>
    <t>Construcción de enchape en ceramica  de 40.5x40.5 para mesón cocina, con h=0.60 m + zona lavadero de 0,5* 0,6, suministro y transporte de los materiales, pica, lechada y todos los elementos necesarios para su correcta construcción.</t>
  </si>
  <si>
    <t xml:space="preserve">   APARATOS SANITARIOS</t>
  </si>
  <si>
    <t>Suministro, transporte e instalación de Sanitario, color blanco bajo consumo 4 lts por descarga o similar. Diseño de dos piezas, taza alongada, grifería antisifón, anilllo cerrado, abasto metálico, válvula de regulación y todo lo necesario para su correcto funcionamiento.</t>
  </si>
  <si>
    <t>Suministro e instalación lavamanos,  incluye grifería  4" cromo - y abasto metálico de 1/2".</t>
  </si>
  <si>
    <t>Suministro, transporte y colocación de LAVADERO EN GRANO O ENCHAPADO de 0.60 x 0.55, incluye soporte de anclaje al muro y todos los elementos necesarios apara su correcta construcción y funcionamiento.</t>
  </si>
  <si>
    <t>Llave cuello cisne cocina</t>
  </si>
  <si>
    <t>Suministro, transporte y colocación de MESON EN GRANO O ACERO INOXIDABLE de 1,20 x 0.5, incluye, soporte de anclaje al muro y todos los elementos necesarios apara su correcta construcción y funcionamiento.</t>
  </si>
  <si>
    <t>Colocación de DUCHA sencilla de Grival o equivalente. Incluye suministro y transporte de los materiales, regadera cromada, llave con escudo cromados, accesorios, válvula economizadora y todos los demás elementos necesarios para su correcta instalación y funcionamiento.</t>
  </si>
  <si>
    <t>Suministro, transporte y colocación de accesorios para baño tipo mancesa o equivalente. Incluye jabonera, papelera, toallera y todos los demás elementos necesarios para su correcta construcción y funcionamiento.</t>
  </si>
  <si>
    <t xml:space="preserve">Rejillas plásticas </t>
  </si>
  <si>
    <t>REVOQUE, CAÑUELAS Y PINTURA MUROS</t>
  </si>
  <si>
    <t>Aplicación de PINTURA ACRÍLICA en muros para exteriores (hidrorepelente) tipo koraza o equivalente de primera calidad que cumpla con la Norma NTC 1335, 2 manos o las que sean necesarias para obtener una superficie pareja y homogénea, Incluye suministro y transporte de los materiales, preparada y adecuación de la superficie a intervenir. Colores naranja y blanco. MUROS</t>
  </si>
  <si>
    <t>Aplicación de PINTURA ACRÍLICA en muros para interiores (hidrorepelente) tipo koraza o equivalente de primera calidad que cumpla con la Norma NTC 1335, 2 manos o las que sean necesarias para obtener una superficie pareja y homogénea, Incluye suministro y transporte de los materiales, preparada y adecuación de la superficie a intervenir. Color blaco hueso. MUROS</t>
  </si>
  <si>
    <t>4.3</t>
  </si>
  <si>
    <t>Colocación de REVOQUE con mortero 1:4 IMPERMEABILIZADO con sika 1 o equivalente, EN MUROS. Incluye suministro y transporte de los materiales, fajas, ranuras, filetes, y todos los demás elementos necesarios para su correcta construcción.</t>
  </si>
  <si>
    <t>4.5</t>
  </si>
  <si>
    <t xml:space="preserve">Cañuela perimetral </t>
  </si>
  <si>
    <t>Ml</t>
  </si>
  <si>
    <t>Revoque estructural para muros internos, mortero 1:4, malla electroslodada D84</t>
  </si>
  <si>
    <t>m2</t>
  </si>
  <si>
    <t>Descontaminación y retiro escombros</t>
  </si>
  <si>
    <t>4.7</t>
  </si>
  <si>
    <t>Reparación grietas y fisuras</t>
  </si>
  <si>
    <t>Gl</t>
  </si>
  <si>
    <t>CUBIERTA</t>
  </si>
  <si>
    <t>SUBTOTAL</t>
  </si>
  <si>
    <t>ADMINISTRACION</t>
  </si>
  <si>
    <t>UTILIDAD</t>
  </si>
  <si>
    <t>IVA SOBRE LA UTILIDAD</t>
  </si>
  <si>
    <t xml:space="preserve">TOTAL </t>
  </si>
  <si>
    <t>TOTAL</t>
  </si>
  <si>
    <t xml:space="preserve">DEMOLICIONES  </t>
  </si>
  <si>
    <t xml:space="preserve">Demolicion de muros en bloque </t>
  </si>
  <si>
    <t xml:space="preserve">Demolicion de revoques y estuco </t>
  </si>
  <si>
    <t xml:space="preserve">suministro, transporte e instalacion de tacos para soporte de estrctura de cubierta, para construccion de vigas </t>
  </si>
  <si>
    <t xml:space="preserve">Suministro transporte e istalacion de estuco acrilico,para muros interiores 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</si>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</sst>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([$$-240A]\ * #,##0_);_([$$-240A]\ * \(#,##0\);_([$$-240A]\ * &quot;-&quot;_);_(@_)"/>
    <numFmt numFmtId="165" formatCode="_-* #,##0_-;\-* #,##0_-;_-* &quot;-&quot;??_-;_-@_-"/>
    <numFmt numFmtId="166" formatCode="_-* #,##0.0000_-;\-* #,##0.0000_-;_-* &quot;-&quot;??_-;_-@_-"/>
    <numFmt numFmtId="167" formatCode="_-[$$-240A]\ * #,##0.0000_-;\-[$$-240A]\ * #,##0.0000_-;_-[$$-240A]\ * &quot;-&quot;??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u/>
      <sz val="8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2" borderId="0" xfId="0" applyFont="1" applyFill="1" applyAlignment="1">
      <alignment vertical="center"/>
    </xf>
    <xf numFmtId="0" fontId="5" fillId="3" borderId="2" xfId="4" applyFont="1" applyFill="1" applyBorder="1" applyAlignment="1">
      <alignment horizontal="center" vertical="center"/>
    </xf>
    <xf numFmtId="0" fontId="5" fillId="3" borderId="3" xfId="4" applyFont="1" applyFill="1" applyBorder="1" applyAlignment="1">
      <alignment horizontal="center" vertical="center"/>
    </xf>
    <xf numFmtId="0" fontId="7" fillId="4" borderId="6" xfId="5" applyFont="1" applyFill="1" applyBorder="1" applyAlignment="1" applyProtection="1">
      <alignment horizontal="center" vertical="center"/>
    </xf>
    <xf numFmtId="0" fontId="7" fillId="4" borderId="4" xfId="4" applyFont="1" applyFill="1" applyBorder="1" applyAlignment="1">
      <alignment horizontal="justify" vertical="center" wrapText="1"/>
    </xf>
    <xf numFmtId="0" fontId="7" fillId="4" borderId="4" xfId="4" applyFont="1" applyFill="1" applyBorder="1" applyAlignment="1">
      <alignment horizontal="center" vertical="center"/>
    </xf>
    <xf numFmtId="164" fontId="7" fillId="4" borderId="4" xfId="4" applyNumberFormat="1" applyFont="1" applyFill="1" applyBorder="1" applyAlignment="1">
      <alignment horizontal="right" vertical="center"/>
    </xf>
    <xf numFmtId="2" fontId="7" fillId="4" borderId="4" xfId="4" applyNumberFormat="1" applyFont="1" applyFill="1" applyBorder="1" applyAlignment="1">
      <alignment vertical="center"/>
    </xf>
    <xf numFmtId="164" fontId="7" fillId="4" borderId="7" xfId="4" applyNumberFormat="1" applyFont="1" applyFill="1" applyBorder="1" applyAlignment="1">
      <alignment horizontal="right" vertical="center"/>
    </xf>
    <xf numFmtId="0" fontId="4" fillId="0" borderId="6" xfId="5" applyFont="1" applyBorder="1" applyAlignment="1" applyProtection="1">
      <alignment horizontal="center" vertical="center"/>
    </xf>
    <xf numFmtId="0" fontId="4" fillId="0" borderId="4" xfId="4" applyBorder="1" applyAlignment="1">
      <alignment horizontal="justify" vertical="center" wrapText="1"/>
    </xf>
    <xf numFmtId="0" fontId="4" fillId="0" borderId="4" xfId="4" applyBorder="1" applyAlignment="1">
      <alignment horizontal="center" vertical="center"/>
    </xf>
    <xf numFmtId="164" fontId="4" fillId="0" borderId="4" xfId="4" applyNumberFormat="1" applyBorder="1" applyAlignment="1">
      <alignment horizontal="right" vertical="center"/>
    </xf>
    <xf numFmtId="2" fontId="4" fillId="0" borderId="4" xfId="4" applyNumberFormat="1" applyBorder="1" applyAlignment="1">
      <alignment vertical="center"/>
    </xf>
    <xf numFmtId="0" fontId="4" fillId="2" borderId="4" xfId="4" applyFill="1" applyBorder="1" applyAlignment="1">
      <alignment horizontal="justify" vertical="center" wrapText="1"/>
    </xf>
    <xf numFmtId="0" fontId="7" fillId="4" borderId="6" xfId="4" applyFont="1" applyFill="1" applyBorder="1" applyAlignment="1">
      <alignment horizontal="center" vertical="center"/>
    </xf>
    <xf numFmtId="0" fontId="4" fillId="2" borderId="6" xfId="5" applyFont="1" applyFill="1" applyBorder="1" applyAlignment="1" applyProtection="1">
      <alignment horizontal="center" vertical="center"/>
    </xf>
    <xf numFmtId="0" fontId="4" fillId="0" borderId="6" xfId="5" applyFont="1" applyFill="1" applyBorder="1" applyAlignment="1" applyProtection="1">
      <alignment horizontal="center" vertical="center"/>
    </xf>
    <xf numFmtId="0" fontId="4" fillId="0" borderId="6" xfId="4" applyBorder="1" applyAlignment="1">
      <alignment horizontal="center" vertical="center"/>
    </xf>
    <xf numFmtId="164" fontId="0" fillId="0" borderId="4" xfId="0" applyNumberFormat="1" applyBorder="1"/>
    <xf numFmtId="0" fontId="4" fillId="2" borderId="6" xfId="4" applyFill="1" applyBorder="1" applyAlignment="1">
      <alignment horizontal="center" vertical="center"/>
    </xf>
    <xf numFmtId="0" fontId="4" fillId="2" borderId="4" xfId="4" applyFill="1" applyBorder="1" applyAlignment="1">
      <alignment horizontal="center" vertical="center"/>
    </xf>
    <xf numFmtId="164" fontId="4" fillId="2" borderId="4" xfId="4" applyNumberFormat="1" applyFill="1" applyBorder="1" applyAlignment="1">
      <alignment horizontal="right" vertical="center"/>
    </xf>
    <xf numFmtId="2" fontId="4" fillId="2" borderId="4" xfId="4" applyNumberFormat="1" applyFill="1" applyBorder="1" applyAlignment="1">
      <alignment vertical="center"/>
    </xf>
    <xf numFmtId="165" fontId="0" fillId="0" borderId="4" xfId="1" applyNumberFormat="1" applyFont="1" applyBorder="1"/>
    <xf numFmtId="165" fontId="0" fillId="2" borderId="4" xfId="1" applyNumberFormat="1" applyFont="1" applyFill="1" applyBorder="1"/>
    <xf numFmtId="41" fontId="0" fillId="0" borderId="0" xfId="2" applyFont="1"/>
    <xf numFmtId="41" fontId="0" fillId="0" borderId="0" xfId="2" applyFont="1" applyAlignment="1"/>
    <xf numFmtId="165" fontId="0" fillId="0" borderId="0" xfId="1" applyNumberFormat="1" applyFont="1"/>
    <xf numFmtId="0" fontId="0" fillId="0" borderId="4" xfId="0" applyBorder="1"/>
    <xf numFmtId="9" fontId="0" fillId="0" borderId="4" xfId="3" applyFont="1" applyBorder="1"/>
    <xf numFmtId="164" fontId="7" fillId="0" borderId="4" xfId="0" applyNumberFormat="1" applyFont="1" applyBorder="1"/>
    <xf numFmtId="0" fontId="0" fillId="2" borderId="0" xfId="0" applyFill="1"/>
    <xf numFmtId="166" fontId="0" fillId="0" borderId="0" xfId="1" applyNumberFormat="1" applyFont="1" applyAlignment="1"/>
    <xf numFmtId="10" fontId="0" fillId="0" borderId="0" xfId="3" applyNumberFormat="1" applyFont="1" applyFill="1" applyBorder="1"/>
    <xf numFmtId="167" fontId="0" fillId="0" borderId="0" xfId="0" applyNumberFormat="1"/>
    <xf numFmtId="164" fontId="4" fillId="4" borderId="4" xfId="4" applyNumberFormat="1" applyFill="1" applyBorder="1" applyAlignment="1">
      <alignment horizontal="right" vertical="center"/>
    </xf>
    <xf numFmtId="0" fontId="0" fillId="3" borderId="0" xfId="0" applyFill="1"/>
    <xf numFmtId="10" fontId="6" fillId="3" borderId="4" xfId="3" applyNumberFormat="1" applyFont="1" applyFill="1" applyBorder="1" applyAlignment="1">
      <alignment horizontal="right" vertical="center"/>
    </xf>
    <xf numFmtId="10" fontId="4" fillId="3" borderId="4" xfId="3" applyNumberFormat="1" applyFont="1" applyFill="1" applyBorder="1" applyAlignment="1">
      <alignment vertical="center"/>
    </xf>
    <xf numFmtId="164" fontId="7" fillId="3" borderId="5" xfId="4" applyNumberFormat="1" applyFont="1" applyFill="1" applyBorder="1" applyAlignment="1">
      <alignment horizontal="center" vertical="center"/>
    </xf>
    <xf numFmtId="0" fontId="4" fillId="5" borderId="4" xfId="4" applyFill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4" fillId="0" borderId="4" xfId="4" applyNumberFormat="1" applyFill="1" applyBorder="1" applyAlignment="1">
      <alignment vertical="center"/>
    </xf>
  </cellXfs>
  <cellStyles count="6">
    <cellStyle name="Hipervínculo" xfId="5" builtinId="8"/>
    <cellStyle name="Millares" xfId="1" builtinId="3"/>
    <cellStyle name="Millares [0]" xfId="2" builtinId="6"/>
    <cellStyle name="Normal" xfId="0" builtinId="0"/>
    <cellStyle name="Normal 2" xfId="4" xr:uid="{5AE7C943-A0E8-4402-91CF-AE84A8BF60E5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CB9EF-7EF2-4ED8-BB16-874936D441E7}">
  <dimension ref="A1:G111"/>
  <sheetViews>
    <sheetView tabSelected="1" topLeftCell="A8" zoomScale="90" zoomScaleNormal="90" workbookViewId="0">
      <selection activeCell="J20" sqref="J20"/>
    </sheetView>
  </sheetViews>
  <sheetFormatPr baseColWidth="10" defaultRowHeight="15" x14ac:dyDescent="0.25"/>
  <cols>
    <col min="1" max="1" width="5.5703125" bestFit="1" customWidth="1"/>
    <col min="2" max="2" width="69.85546875" customWidth="1"/>
    <col min="3" max="3" width="5.28515625" bestFit="1" customWidth="1"/>
    <col min="4" max="4" width="14.85546875" bestFit="1" customWidth="1"/>
    <col min="5" max="5" width="15" style="28" bestFit="1" customWidth="1"/>
    <col min="6" max="6" width="18.85546875" bestFit="1" customWidth="1"/>
    <col min="7" max="7" width="13.28515625" bestFit="1" customWidth="1"/>
    <col min="235" max="235" width="5.5703125" bestFit="1" customWidth="1"/>
    <col min="236" max="236" width="60" bestFit="1" customWidth="1"/>
    <col min="237" max="237" width="5.28515625" bestFit="1" customWidth="1"/>
    <col min="238" max="238" width="9.28515625" bestFit="1" customWidth="1"/>
    <col min="239" max="239" width="13.28515625" bestFit="1" customWidth="1"/>
    <col min="240" max="240" width="18.140625" customWidth="1"/>
    <col min="241" max="241" width="15.42578125" bestFit="1" customWidth="1"/>
    <col min="242" max="242" width="20.140625" bestFit="1" customWidth="1"/>
    <col min="243" max="243" width="15.42578125" customWidth="1"/>
    <col min="244" max="244" width="15" bestFit="1" customWidth="1"/>
    <col min="245" max="246" width="18.5703125" customWidth="1"/>
    <col min="491" max="491" width="5.5703125" bestFit="1" customWidth="1"/>
    <col min="492" max="492" width="60" bestFit="1" customWidth="1"/>
    <col min="493" max="493" width="5.28515625" bestFit="1" customWidth="1"/>
    <col min="494" max="494" width="9.28515625" bestFit="1" customWidth="1"/>
    <col min="495" max="495" width="13.28515625" bestFit="1" customWidth="1"/>
    <col min="496" max="496" width="18.140625" customWidth="1"/>
    <col min="497" max="497" width="15.42578125" bestFit="1" customWidth="1"/>
    <col min="498" max="498" width="20.140625" bestFit="1" customWidth="1"/>
    <col min="499" max="499" width="15.42578125" customWidth="1"/>
    <col min="500" max="500" width="15" bestFit="1" customWidth="1"/>
    <col min="501" max="502" width="18.5703125" customWidth="1"/>
    <col min="747" max="747" width="5.5703125" bestFit="1" customWidth="1"/>
    <col min="748" max="748" width="60" bestFit="1" customWidth="1"/>
    <col min="749" max="749" width="5.28515625" bestFit="1" customWidth="1"/>
    <col min="750" max="750" width="9.28515625" bestFit="1" customWidth="1"/>
    <col min="751" max="751" width="13.28515625" bestFit="1" customWidth="1"/>
    <col min="752" max="752" width="18.140625" customWidth="1"/>
    <col min="753" max="753" width="15.42578125" bestFit="1" customWidth="1"/>
    <col min="754" max="754" width="20.140625" bestFit="1" customWidth="1"/>
    <col min="755" max="755" width="15.42578125" customWidth="1"/>
    <col min="756" max="756" width="15" bestFit="1" customWidth="1"/>
    <col min="757" max="758" width="18.5703125" customWidth="1"/>
    <col min="1003" max="1003" width="5.5703125" bestFit="1" customWidth="1"/>
    <col min="1004" max="1004" width="60" bestFit="1" customWidth="1"/>
    <col min="1005" max="1005" width="5.28515625" bestFit="1" customWidth="1"/>
    <col min="1006" max="1006" width="9.28515625" bestFit="1" customWidth="1"/>
    <col min="1007" max="1007" width="13.28515625" bestFit="1" customWidth="1"/>
    <col min="1008" max="1008" width="18.140625" customWidth="1"/>
    <col min="1009" max="1009" width="15.42578125" bestFit="1" customWidth="1"/>
    <col min="1010" max="1010" width="20.140625" bestFit="1" customWidth="1"/>
    <col min="1011" max="1011" width="15.42578125" customWidth="1"/>
    <col min="1012" max="1012" width="15" bestFit="1" customWidth="1"/>
    <col min="1013" max="1014" width="18.5703125" customWidth="1"/>
    <col min="1259" max="1259" width="5.5703125" bestFit="1" customWidth="1"/>
    <col min="1260" max="1260" width="60" bestFit="1" customWidth="1"/>
    <col min="1261" max="1261" width="5.28515625" bestFit="1" customWidth="1"/>
    <col min="1262" max="1262" width="9.28515625" bestFit="1" customWidth="1"/>
    <col min="1263" max="1263" width="13.28515625" bestFit="1" customWidth="1"/>
    <col min="1264" max="1264" width="18.140625" customWidth="1"/>
    <col min="1265" max="1265" width="15.42578125" bestFit="1" customWidth="1"/>
    <col min="1266" max="1266" width="20.140625" bestFit="1" customWidth="1"/>
    <col min="1267" max="1267" width="15.42578125" customWidth="1"/>
    <col min="1268" max="1268" width="15" bestFit="1" customWidth="1"/>
    <col min="1269" max="1270" width="18.5703125" customWidth="1"/>
    <col min="1515" max="1515" width="5.5703125" bestFit="1" customWidth="1"/>
    <col min="1516" max="1516" width="60" bestFit="1" customWidth="1"/>
    <col min="1517" max="1517" width="5.28515625" bestFit="1" customWidth="1"/>
    <col min="1518" max="1518" width="9.28515625" bestFit="1" customWidth="1"/>
    <col min="1519" max="1519" width="13.28515625" bestFit="1" customWidth="1"/>
    <col min="1520" max="1520" width="18.140625" customWidth="1"/>
    <col min="1521" max="1521" width="15.42578125" bestFit="1" customWidth="1"/>
    <col min="1522" max="1522" width="20.140625" bestFit="1" customWidth="1"/>
    <col min="1523" max="1523" width="15.42578125" customWidth="1"/>
    <col min="1524" max="1524" width="15" bestFit="1" customWidth="1"/>
    <col min="1525" max="1526" width="18.5703125" customWidth="1"/>
    <col min="1771" max="1771" width="5.5703125" bestFit="1" customWidth="1"/>
    <col min="1772" max="1772" width="60" bestFit="1" customWidth="1"/>
    <col min="1773" max="1773" width="5.28515625" bestFit="1" customWidth="1"/>
    <col min="1774" max="1774" width="9.28515625" bestFit="1" customWidth="1"/>
    <col min="1775" max="1775" width="13.28515625" bestFit="1" customWidth="1"/>
    <col min="1776" max="1776" width="18.140625" customWidth="1"/>
    <col min="1777" max="1777" width="15.42578125" bestFit="1" customWidth="1"/>
    <col min="1778" max="1778" width="20.140625" bestFit="1" customWidth="1"/>
    <col min="1779" max="1779" width="15.42578125" customWidth="1"/>
    <col min="1780" max="1780" width="15" bestFit="1" customWidth="1"/>
    <col min="1781" max="1782" width="18.5703125" customWidth="1"/>
    <col min="2027" max="2027" width="5.5703125" bestFit="1" customWidth="1"/>
    <col min="2028" max="2028" width="60" bestFit="1" customWidth="1"/>
    <col min="2029" max="2029" width="5.28515625" bestFit="1" customWidth="1"/>
    <col min="2030" max="2030" width="9.28515625" bestFit="1" customWidth="1"/>
    <col min="2031" max="2031" width="13.28515625" bestFit="1" customWidth="1"/>
    <col min="2032" max="2032" width="18.140625" customWidth="1"/>
    <col min="2033" max="2033" width="15.42578125" bestFit="1" customWidth="1"/>
    <col min="2034" max="2034" width="20.140625" bestFit="1" customWidth="1"/>
    <col min="2035" max="2035" width="15.42578125" customWidth="1"/>
    <col min="2036" max="2036" width="15" bestFit="1" customWidth="1"/>
    <col min="2037" max="2038" width="18.5703125" customWidth="1"/>
    <col min="2283" max="2283" width="5.5703125" bestFit="1" customWidth="1"/>
    <col min="2284" max="2284" width="60" bestFit="1" customWidth="1"/>
    <col min="2285" max="2285" width="5.28515625" bestFit="1" customWidth="1"/>
    <col min="2286" max="2286" width="9.28515625" bestFit="1" customWidth="1"/>
    <col min="2287" max="2287" width="13.28515625" bestFit="1" customWidth="1"/>
    <col min="2288" max="2288" width="18.140625" customWidth="1"/>
    <col min="2289" max="2289" width="15.42578125" bestFit="1" customWidth="1"/>
    <col min="2290" max="2290" width="20.140625" bestFit="1" customWidth="1"/>
    <col min="2291" max="2291" width="15.42578125" customWidth="1"/>
    <col min="2292" max="2292" width="15" bestFit="1" customWidth="1"/>
    <col min="2293" max="2294" width="18.5703125" customWidth="1"/>
    <col min="2539" max="2539" width="5.5703125" bestFit="1" customWidth="1"/>
    <col min="2540" max="2540" width="60" bestFit="1" customWidth="1"/>
    <col min="2541" max="2541" width="5.28515625" bestFit="1" customWidth="1"/>
    <col min="2542" max="2542" width="9.28515625" bestFit="1" customWidth="1"/>
    <col min="2543" max="2543" width="13.28515625" bestFit="1" customWidth="1"/>
    <col min="2544" max="2544" width="18.140625" customWidth="1"/>
    <col min="2545" max="2545" width="15.42578125" bestFit="1" customWidth="1"/>
    <col min="2546" max="2546" width="20.140625" bestFit="1" customWidth="1"/>
    <col min="2547" max="2547" width="15.42578125" customWidth="1"/>
    <col min="2548" max="2548" width="15" bestFit="1" customWidth="1"/>
    <col min="2549" max="2550" width="18.5703125" customWidth="1"/>
    <col min="2795" max="2795" width="5.5703125" bestFit="1" customWidth="1"/>
    <col min="2796" max="2796" width="60" bestFit="1" customWidth="1"/>
    <col min="2797" max="2797" width="5.28515625" bestFit="1" customWidth="1"/>
    <col min="2798" max="2798" width="9.28515625" bestFit="1" customWidth="1"/>
    <col min="2799" max="2799" width="13.28515625" bestFit="1" customWidth="1"/>
    <col min="2800" max="2800" width="18.140625" customWidth="1"/>
    <col min="2801" max="2801" width="15.42578125" bestFit="1" customWidth="1"/>
    <col min="2802" max="2802" width="20.140625" bestFit="1" customWidth="1"/>
    <col min="2803" max="2803" width="15.42578125" customWidth="1"/>
    <col min="2804" max="2804" width="15" bestFit="1" customWidth="1"/>
    <col min="2805" max="2806" width="18.5703125" customWidth="1"/>
    <col min="3051" max="3051" width="5.5703125" bestFit="1" customWidth="1"/>
    <col min="3052" max="3052" width="60" bestFit="1" customWidth="1"/>
    <col min="3053" max="3053" width="5.28515625" bestFit="1" customWidth="1"/>
    <col min="3054" max="3054" width="9.28515625" bestFit="1" customWidth="1"/>
    <col min="3055" max="3055" width="13.28515625" bestFit="1" customWidth="1"/>
    <col min="3056" max="3056" width="18.140625" customWidth="1"/>
    <col min="3057" max="3057" width="15.42578125" bestFit="1" customWidth="1"/>
    <col min="3058" max="3058" width="20.140625" bestFit="1" customWidth="1"/>
    <col min="3059" max="3059" width="15.42578125" customWidth="1"/>
    <col min="3060" max="3060" width="15" bestFit="1" customWidth="1"/>
    <col min="3061" max="3062" width="18.5703125" customWidth="1"/>
    <col min="3307" max="3307" width="5.5703125" bestFit="1" customWidth="1"/>
    <col min="3308" max="3308" width="60" bestFit="1" customWidth="1"/>
    <col min="3309" max="3309" width="5.28515625" bestFit="1" customWidth="1"/>
    <col min="3310" max="3310" width="9.28515625" bestFit="1" customWidth="1"/>
    <col min="3311" max="3311" width="13.28515625" bestFit="1" customWidth="1"/>
    <col min="3312" max="3312" width="18.140625" customWidth="1"/>
    <col min="3313" max="3313" width="15.42578125" bestFit="1" customWidth="1"/>
    <col min="3314" max="3314" width="20.140625" bestFit="1" customWidth="1"/>
    <col min="3315" max="3315" width="15.42578125" customWidth="1"/>
    <col min="3316" max="3316" width="15" bestFit="1" customWidth="1"/>
    <col min="3317" max="3318" width="18.5703125" customWidth="1"/>
    <col min="3563" max="3563" width="5.5703125" bestFit="1" customWidth="1"/>
    <col min="3564" max="3564" width="60" bestFit="1" customWidth="1"/>
    <col min="3565" max="3565" width="5.28515625" bestFit="1" customWidth="1"/>
    <col min="3566" max="3566" width="9.28515625" bestFit="1" customWidth="1"/>
    <col min="3567" max="3567" width="13.28515625" bestFit="1" customWidth="1"/>
    <col min="3568" max="3568" width="18.140625" customWidth="1"/>
    <col min="3569" max="3569" width="15.42578125" bestFit="1" customWidth="1"/>
    <col min="3570" max="3570" width="20.140625" bestFit="1" customWidth="1"/>
    <col min="3571" max="3571" width="15.42578125" customWidth="1"/>
    <col min="3572" max="3572" width="15" bestFit="1" customWidth="1"/>
    <col min="3573" max="3574" width="18.5703125" customWidth="1"/>
    <col min="3819" max="3819" width="5.5703125" bestFit="1" customWidth="1"/>
    <col min="3820" max="3820" width="60" bestFit="1" customWidth="1"/>
    <col min="3821" max="3821" width="5.28515625" bestFit="1" customWidth="1"/>
    <col min="3822" max="3822" width="9.28515625" bestFit="1" customWidth="1"/>
    <col min="3823" max="3823" width="13.28515625" bestFit="1" customWidth="1"/>
    <col min="3824" max="3824" width="18.140625" customWidth="1"/>
    <col min="3825" max="3825" width="15.42578125" bestFit="1" customWidth="1"/>
    <col min="3826" max="3826" width="20.140625" bestFit="1" customWidth="1"/>
    <col min="3827" max="3827" width="15.42578125" customWidth="1"/>
    <col min="3828" max="3828" width="15" bestFit="1" customWidth="1"/>
    <col min="3829" max="3830" width="18.5703125" customWidth="1"/>
    <col min="4075" max="4075" width="5.5703125" bestFit="1" customWidth="1"/>
    <col min="4076" max="4076" width="60" bestFit="1" customWidth="1"/>
    <col min="4077" max="4077" width="5.28515625" bestFit="1" customWidth="1"/>
    <col min="4078" max="4078" width="9.28515625" bestFit="1" customWidth="1"/>
    <col min="4079" max="4079" width="13.28515625" bestFit="1" customWidth="1"/>
    <col min="4080" max="4080" width="18.140625" customWidth="1"/>
    <col min="4081" max="4081" width="15.42578125" bestFit="1" customWidth="1"/>
    <col min="4082" max="4082" width="20.140625" bestFit="1" customWidth="1"/>
    <col min="4083" max="4083" width="15.42578125" customWidth="1"/>
    <col min="4084" max="4084" width="15" bestFit="1" customWidth="1"/>
    <col min="4085" max="4086" width="18.5703125" customWidth="1"/>
    <col min="4331" max="4331" width="5.5703125" bestFit="1" customWidth="1"/>
    <col min="4332" max="4332" width="60" bestFit="1" customWidth="1"/>
    <col min="4333" max="4333" width="5.28515625" bestFit="1" customWidth="1"/>
    <col min="4334" max="4334" width="9.28515625" bestFit="1" customWidth="1"/>
    <col min="4335" max="4335" width="13.28515625" bestFit="1" customWidth="1"/>
    <col min="4336" max="4336" width="18.140625" customWidth="1"/>
    <col min="4337" max="4337" width="15.42578125" bestFit="1" customWidth="1"/>
    <col min="4338" max="4338" width="20.140625" bestFit="1" customWidth="1"/>
    <col min="4339" max="4339" width="15.42578125" customWidth="1"/>
    <col min="4340" max="4340" width="15" bestFit="1" customWidth="1"/>
    <col min="4341" max="4342" width="18.5703125" customWidth="1"/>
    <col min="4587" max="4587" width="5.5703125" bestFit="1" customWidth="1"/>
    <col min="4588" max="4588" width="60" bestFit="1" customWidth="1"/>
    <col min="4589" max="4589" width="5.28515625" bestFit="1" customWidth="1"/>
    <col min="4590" max="4590" width="9.28515625" bestFit="1" customWidth="1"/>
    <col min="4591" max="4591" width="13.28515625" bestFit="1" customWidth="1"/>
    <col min="4592" max="4592" width="18.140625" customWidth="1"/>
    <col min="4593" max="4593" width="15.42578125" bestFit="1" customWidth="1"/>
    <col min="4594" max="4594" width="20.140625" bestFit="1" customWidth="1"/>
    <col min="4595" max="4595" width="15.42578125" customWidth="1"/>
    <col min="4596" max="4596" width="15" bestFit="1" customWidth="1"/>
    <col min="4597" max="4598" width="18.5703125" customWidth="1"/>
    <col min="4843" max="4843" width="5.5703125" bestFit="1" customWidth="1"/>
    <col min="4844" max="4844" width="60" bestFit="1" customWidth="1"/>
    <col min="4845" max="4845" width="5.28515625" bestFit="1" customWidth="1"/>
    <col min="4846" max="4846" width="9.28515625" bestFit="1" customWidth="1"/>
    <col min="4847" max="4847" width="13.28515625" bestFit="1" customWidth="1"/>
    <col min="4848" max="4848" width="18.140625" customWidth="1"/>
    <col min="4849" max="4849" width="15.42578125" bestFit="1" customWidth="1"/>
    <col min="4850" max="4850" width="20.140625" bestFit="1" customWidth="1"/>
    <col min="4851" max="4851" width="15.42578125" customWidth="1"/>
    <col min="4852" max="4852" width="15" bestFit="1" customWidth="1"/>
    <col min="4853" max="4854" width="18.5703125" customWidth="1"/>
    <col min="5099" max="5099" width="5.5703125" bestFit="1" customWidth="1"/>
    <col min="5100" max="5100" width="60" bestFit="1" customWidth="1"/>
    <col min="5101" max="5101" width="5.28515625" bestFit="1" customWidth="1"/>
    <col min="5102" max="5102" width="9.28515625" bestFit="1" customWidth="1"/>
    <col min="5103" max="5103" width="13.28515625" bestFit="1" customWidth="1"/>
    <col min="5104" max="5104" width="18.140625" customWidth="1"/>
    <col min="5105" max="5105" width="15.42578125" bestFit="1" customWidth="1"/>
    <col min="5106" max="5106" width="20.140625" bestFit="1" customWidth="1"/>
    <col min="5107" max="5107" width="15.42578125" customWidth="1"/>
    <col min="5108" max="5108" width="15" bestFit="1" customWidth="1"/>
    <col min="5109" max="5110" width="18.5703125" customWidth="1"/>
    <col min="5355" max="5355" width="5.5703125" bestFit="1" customWidth="1"/>
    <col min="5356" max="5356" width="60" bestFit="1" customWidth="1"/>
    <col min="5357" max="5357" width="5.28515625" bestFit="1" customWidth="1"/>
    <col min="5358" max="5358" width="9.28515625" bestFit="1" customWidth="1"/>
    <col min="5359" max="5359" width="13.28515625" bestFit="1" customWidth="1"/>
    <col min="5360" max="5360" width="18.140625" customWidth="1"/>
    <col min="5361" max="5361" width="15.42578125" bestFit="1" customWidth="1"/>
    <col min="5362" max="5362" width="20.140625" bestFit="1" customWidth="1"/>
    <col min="5363" max="5363" width="15.42578125" customWidth="1"/>
    <col min="5364" max="5364" width="15" bestFit="1" customWidth="1"/>
    <col min="5365" max="5366" width="18.5703125" customWidth="1"/>
    <col min="5611" max="5611" width="5.5703125" bestFit="1" customWidth="1"/>
    <col min="5612" max="5612" width="60" bestFit="1" customWidth="1"/>
    <col min="5613" max="5613" width="5.28515625" bestFit="1" customWidth="1"/>
    <col min="5614" max="5614" width="9.28515625" bestFit="1" customWidth="1"/>
    <col min="5615" max="5615" width="13.28515625" bestFit="1" customWidth="1"/>
    <col min="5616" max="5616" width="18.140625" customWidth="1"/>
    <col min="5617" max="5617" width="15.42578125" bestFit="1" customWidth="1"/>
    <col min="5618" max="5618" width="20.140625" bestFit="1" customWidth="1"/>
    <col min="5619" max="5619" width="15.42578125" customWidth="1"/>
    <col min="5620" max="5620" width="15" bestFit="1" customWidth="1"/>
    <col min="5621" max="5622" width="18.5703125" customWidth="1"/>
    <col min="5867" max="5867" width="5.5703125" bestFit="1" customWidth="1"/>
    <col min="5868" max="5868" width="60" bestFit="1" customWidth="1"/>
    <col min="5869" max="5869" width="5.28515625" bestFit="1" customWidth="1"/>
    <col min="5870" max="5870" width="9.28515625" bestFit="1" customWidth="1"/>
    <col min="5871" max="5871" width="13.28515625" bestFit="1" customWidth="1"/>
    <col min="5872" max="5872" width="18.140625" customWidth="1"/>
    <col min="5873" max="5873" width="15.42578125" bestFit="1" customWidth="1"/>
    <col min="5874" max="5874" width="20.140625" bestFit="1" customWidth="1"/>
    <col min="5875" max="5875" width="15.42578125" customWidth="1"/>
    <col min="5876" max="5876" width="15" bestFit="1" customWidth="1"/>
    <col min="5877" max="5878" width="18.5703125" customWidth="1"/>
    <col min="6123" max="6123" width="5.5703125" bestFit="1" customWidth="1"/>
    <col min="6124" max="6124" width="60" bestFit="1" customWidth="1"/>
    <col min="6125" max="6125" width="5.28515625" bestFit="1" customWidth="1"/>
    <col min="6126" max="6126" width="9.28515625" bestFit="1" customWidth="1"/>
    <col min="6127" max="6127" width="13.28515625" bestFit="1" customWidth="1"/>
    <col min="6128" max="6128" width="18.140625" customWidth="1"/>
    <col min="6129" max="6129" width="15.42578125" bestFit="1" customWidth="1"/>
    <col min="6130" max="6130" width="20.140625" bestFit="1" customWidth="1"/>
    <col min="6131" max="6131" width="15.42578125" customWidth="1"/>
    <col min="6132" max="6132" width="15" bestFit="1" customWidth="1"/>
    <col min="6133" max="6134" width="18.5703125" customWidth="1"/>
    <col min="6379" max="6379" width="5.5703125" bestFit="1" customWidth="1"/>
    <col min="6380" max="6380" width="60" bestFit="1" customWidth="1"/>
    <col min="6381" max="6381" width="5.28515625" bestFit="1" customWidth="1"/>
    <col min="6382" max="6382" width="9.28515625" bestFit="1" customWidth="1"/>
    <col min="6383" max="6383" width="13.28515625" bestFit="1" customWidth="1"/>
    <col min="6384" max="6384" width="18.140625" customWidth="1"/>
    <col min="6385" max="6385" width="15.42578125" bestFit="1" customWidth="1"/>
    <col min="6386" max="6386" width="20.140625" bestFit="1" customWidth="1"/>
    <col min="6387" max="6387" width="15.42578125" customWidth="1"/>
    <col min="6388" max="6388" width="15" bestFit="1" customWidth="1"/>
    <col min="6389" max="6390" width="18.5703125" customWidth="1"/>
    <col min="6635" max="6635" width="5.5703125" bestFit="1" customWidth="1"/>
    <col min="6636" max="6636" width="60" bestFit="1" customWidth="1"/>
    <col min="6637" max="6637" width="5.28515625" bestFit="1" customWidth="1"/>
    <col min="6638" max="6638" width="9.28515625" bestFit="1" customWidth="1"/>
    <col min="6639" max="6639" width="13.28515625" bestFit="1" customWidth="1"/>
    <col min="6640" max="6640" width="18.140625" customWidth="1"/>
    <col min="6641" max="6641" width="15.42578125" bestFit="1" customWidth="1"/>
    <col min="6642" max="6642" width="20.140625" bestFit="1" customWidth="1"/>
    <col min="6643" max="6643" width="15.42578125" customWidth="1"/>
    <col min="6644" max="6644" width="15" bestFit="1" customWidth="1"/>
    <col min="6645" max="6646" width="18.5703125" customWidth="1"/>
    <col min="6891" max="6891" width="5.5703125" bestFit="1" customWidth="1"/>
    <col min="6892" max="6892" width="60" bestFit="1" customWidth="1"/>
    <col min="6893" max="6893" width="5.28515625" bestFit="1" customWidth="1"/>
    <col min="6894" max="6894" width="9.28515625" bestFit="1" customWidth="1"/>
    <col min="6895" max="6895" width="13.28515625" bestFit="1" customWidth="1"/>
    <col min="6896" max="6896" width="18.140625" customWidth="1"/>
    <col min="6897" max="6897" width="15.42578125" bestFit="1" customWidth="1"/>
    <col min="6898" max="6898" width="20.140625" bestFit="1" customWidth="1"/>
    <col min="6899" max="6899" width="15.42578125" customWidth="1"/>
    <col min="6900" max="6900" width="15" bestFit="1" customWidth="1"/>
    <col min="6901" max="6902" width="18.5703125" customWidth="1"/>
    <col min="7147" max="7147" width="5.5703125" bestFit="1" customWidth="1"/>
    <col min="7148" max="7148" width="60" bestFit="1" customWidth="1"/>
    <col min="7149" max="7149" width="5.28515625" bestFit="1" customWidth="1"/>
    <col min="7150" max="7150" width="9.28515625" bestFit="1" customWidth="1"/>
    <col min="7151" max="7151" width="13.28515625" bestFit="1" customWidth="1"/>
    <col min="7152" max="7152" width="18.140625" customWidth="1"/>
    <col min="7153" max="7153" width="15.42578125" bestFit="1" customWidth="1"/>
    <col min="7154" max="7154" width="20.140625" bestFit="1" customWidth="1"/>
    <col min="7155" max="7155" width="15.42578125" customWidth="1"/>
    <col min="7156" max="7156" width="15" bestFit="1" customWidth="1"/>
    <col min="7157" max="7158" width="18.5703125" customWidth="1"/>
    <col min="7403" max="7403" width="5.5703125" bestFit="1" customWidth="1"/>
    <col min="7404" max="7404" width="60" bestFit="1" customWidth="1"/>
    <col min="7405" max="7405" width="5.28515625" bestFit="1" customWidth="1"/>
    <col min="7406" max="7406" width="9.28515625" bestFit="1" customWidth="1"/>
    <col min="7407" max="7407" width="13.28515625" bestFit="1" customWidth="1"/>
    <col min="7408" max="7408" width="18.140625" customWidth="1"/>
    <col min="7409" max="7409" width="15.42578125" bestFit="1" customWidth="1"/>
    <col min="7410" max="7410" width="20.140625" bestFit="1" customWidth="1"/>
    <col min="7411" max="7411" width="15.42578125" customWidth="1"/>
    <col min="7412" max="7412" width="15" bestFit="1" customWidth="1"/>
    <col min="7413" max="7414" width="18.5703125" customWidth="1"/>
    <col min="7659" max="7659" width="5.5703125" bestFit="1" customWidth="1"/>
    <col min="7660" max="7660" width="60" bestFit="1" customWidth="1"/>
    <col min="7661" max="7661" width="5.28515625" bestFit="1" customWidth="1"/>
    <col min="7662" max="7662" width="9.28515625" bestFit="1" customWidth="1"/>
    <col min="7663" max="7663" width="13.28515625" bestFit="1" customWidth="1"/>
    <col min="7664" max="7664" width="18.140625" customWidth="1"/>
    <col min="7665" max="7665" width="15.42578125" bestFit="1" customWidth="1"/>
    <col min="7666" max="7666" width="20.140625" bestFit="1" customWidth="1"/>
    <col min="7667" max="7667" width="15.42578125" customWidth="1"/>
    <col min="7668" max="7668" width="15" bestFit="1" customWidth="1"/>
    <col min="7669" max="7670" width="18.5703125" customWidth="1"/>
    <col min="7915" max="7915" width="5.5703125" bestFit="1" customWidth="1"/>
    <col min="7916" max="7916" width="60" bestFit="1" customWidth="1"/>
    <col min="7917" max="7917" width="5.28515625" bestFit="1" customWidth="1"/>
    <col min="7918" max="7918" width="9.28515625" bestFit="1" customWidth="1"/>
    <col min="7919" max="7919" width="13.28515625" bestFit="1" customWidth="1"/>
    <col min="7920" max="7920" width="18.140625" customWidth="1"/>
    <col min="7921" max="7921" width="15.42578125" bestFit="1" customWidth="1"/>
    <col min="7922" max="7922" width="20.140625" bestFit="1" customWidth="1"/>
    <col min="7923" max="7923" width="15.42578125" customWidth="1"/>
    <col min="7924" max="7924" width="15" bestFit="1" customWidth="1"/>
    <col min="7925" max="7926" width="18.5703125" customWidth="1"/>
    <col min="8171" max="8171" width="5.5703125" bestFit="1" customWidth="1"/>
    <col min="8172" max="8172" width="60" bestFit="1" customWidth="1"/>
    <col min="8173" max="8173" width="5.28515625" bestFit="1" customWidth="1"/>
    <col min="8174" max="8174" width="9.28515625" bestFit="1" customWidth="1"/>
    <col min="8175" max="8175" width="13.28515625" bestFit="1" customWidth="1"/>
    <col min="8176" max="8176" width="18.140625" customWidth="1"/>
    <col min="8177" max="8177" width="15.42578125" bestFit="1" customWidth="1"/>
    <col min="8178" max="8178" width="20.140625" bestFit="1" customWidth="1"/>
    <col min="8179" max="8179" width="15.42578125" customWidth="1"/>
    <col min="8180" max="8180" width="15" bestFit="1" customWidth="1"/>
    <col min="8181" max="8182" width="18.5703125" customWidth="1"/>
    <col min="8427" max="8427" width="5.5703125" bestFit="1" customWidth="1"/>
    <col min="8428" max="8428" width="60" bestFit="1" customWidth="1"/>
    <col min="8429" max="8429" width="5.28515625" bestFit="1" customWidth="1"/>
    <col min="8430" max="8430" width="9.28515625" bestFit="1" customWidth="1"/>
    <col min="8431" max="8431" width="13.28515625" bestFit="1" customWidth="1"/>
    <col min="8432" max="8432" width="18.140625" customWidth="1"/>
    <col min="8433" max="8433" width="15.42578125" bestFit="1" customWidth="1"/>
    <col min="8434" max="8434" width="20.140625" bestFit="1" customWidth="1"/>
    <col min="8435" max="8435" width="15.42578125" customWidth="1"/>
    <col min="8436" max="8436" width="15" bestFit="1" customWidth="1"/>
    <col min="8437" max="8438" width="18.5703125" customWidth="1"/>
    <col min="8683" max="8683" width="5.5703125" bestFit="1" customWidth="1"/>
    <col min="8684" max="8684" width="60" bestFit="1" customWidth="1"/>
    <col min="8685" max="8685" width="5.28515625" bestFit="1" customWidth="1"/>
    <col min="8686" max="8686" width="9.28515625" bestFit="1" customWidth="1"/>
    <col min="8687" max="8687" width="13.28515625" bestFit="1" customWidth="1"/>
    <col min="8688" max="8688" width="18.140625" customWidth="1"/>
    <col min="8689" max="8689" width="15.42578125" bestFit="1" customWidth="1"/>
    <col min="8690" max="8690" width="20.140625" bestFit="1" customWidth="1"/>
    <col min="8691" max="8691" width="15.42578125" customWidth="1"/>
    <col min="8692" max="8692" width="15" bestFit="1" customWidth="1"/>
    <col min="8693" max="8694" width="18.5703125" customWidth="1"/>
    <col min="8939" max="8939" width="5.5703125" bestFit="1" customWidth="1"/>
    <col min="8940" max="8940" width="60" bestFit="1" customWidth="1"/>
    <col min="8941" max="8941" width="5.28515625" bestFit="1" customWidth="1"/>
    <col min="8942" max="8942" width="9.28515625" bestFit="1" customWidth="1"/>
    <col min="8943" max="8943" width="13.28515625" bestFit="1" customWidth="1"/>
    <col min="8944" max="8944" width="18.140625" customWidth="1"/>
    <col min="8945" max="8945" width="15.42578125" bestFit="1" customWidth="1"/>
    <col min="8946" max="8946" width="20.140625" bestFit="1" customWidth="1"/>
    <col min="8947" max="8947" width="15.42578125" customWidth="1"/>
    <col min="8948" max="8948" width="15" bestFit="1" customWidth="1"/>
    <col min="8949" max="8950" width="18.5703125" customWidth="1"/>
    <col min="9195" max="9195" width="5.5703125" bestFit="1" customWidth="1"/>
    <col min="9196" max="9196" width="60" bestFit="1" customWidth="1"/>
    <col min="9197" max="9197" width="5.28515625" bestFit="1" customWidth="1"/>
    <col min="9198" max="9198" width="9.28515625" bestFit="1" customWidth="1"/>
    <col min="9199" max="9199" width="13.28515625" bestFit="1" customWidth="1"/>
    <col min="9200" max="9200" width="18.140625" customWidth="1"/>
    <col min="9201" max="9201" width="15.42578125" bestFit="1" customWidth="1"/>
    <col min="9202" max="9202" width="20.140625" bestFit="1" customWidth="1"/>
    <col min="9203" max="9203" width="15.42578125" customWidth="1"/>
    <col min="9204" max="9204" width="15" bestFit="1" customWidth="1"/>
    <col min="9205" max="9206" width="18.5703125" customWidth="1"/>
    <col min="9451" max="9451" width="5.5703125" bestFit="1" customWidth="1"/>
    <col min="9452" max="9452" width="60" bestFit="1" customWidth="1"/>
    <col min="9453" max="9453" width="5.28515625" bestFit="1" customWidth="1"/>
    <col min="9454" max="9454" width="9.28515625" bestFit="1" customWidth="1"/>
    <col min="9455" max="9455" width="13.28515625" bestFit="1" customWidth="1"/>
    <col min="9456" max="9456" width="18.140625" customWidth="1"/>
    <col min="9457" max="9457" width="15.42578125" bestFit="1" customWidth="1"/>
    <col min="9458" max="9458" width="20.140625" bestFit="1" customWidth="1"/>
    <col min="9459" max="9459" width="15.42578125" customWidth="1"/>
    <col min="9460" max="9460" width="15" bestFit="1" customWidth="1"/>
    <col min="9461" max="9462" width="18.5703125" customWidth="1"/>
    <col min="9707" max="9707" width="5.5703125" bestFit="1" customWidth="1"/>
    <col min="9708" max="9708" width="60" bestFit="1" customWidth="1"/>
    <col min="9709" max="9709" width="5.28515625" bestFit="1" customWidth="1"/>
    <col min="9710" max="9710" width="9.28515625" bestFit="1" customWidth="1"/>
    <col min="9711" max="9711" width="13.28515625" bestFit="1" customWidth="1"/>
    <col min="9712" max="9712" width="18.140625" customWidth="1"/>
    <col min="9713" max="9713" width="15.42578125" bestFit="1" customWidth="1"/>
    <col min="9714" max="9714" width="20.140625" bestFit="1" customWidth="1"/>
    <col min="9715" max="9715" width="15.42578125" customWidth="1"/>
    <col min="9716" max="9716" width="15" bestFit="1" customWidth="1"/>
    <col min="9717" max="9718" width="18.5703125" customWidth="1"/>
    <col min="9963" max="9963" width="5.5703125" bestFit="1" customWidth="1"/>
    <col min="9964" max="9964" width="60" bestFit="1" customWidth="1"/>
    <col min="9965" max="9965" width="5.28515625" bestFit="1" customWidth="1"/>
    <col min="9966" max="9966" width="9.28515625" bestFit="1" customWidth="1"/>
    <col min="9967" max="9967" width="13.28515625" bestFit="1" customWidth="1"/>
    <col min="9968" max="9968" width="18.140625" customWidth="1"/>
    <col min="9969" max="9969" width="15.42578125" bestFit="1" customWidth="1"/>
    <col min="9970" max="9970" width="20.140625" bestFit="1" customWidth="1"/>
    <col min="9971" max="9971" width="15.42578125" customWidth="1"/>
    <col min="9972" max="9972" width="15" bestFit="1" customWidth="1"/>
    <col min="9973" max="9974" width="18.5703125" customWidth="1"/>
    <col min="10219" max="10219" width="5.5703125" bestFit="1" customWidth="1"/>
    <col min="10220" max="10220" width="60" bestFit="1" customWidth="1"/>
    <col min="10221" max="10221" width="5.28515625" bestFit="1" customWidth="1"/>
    <col min="10222" max="10222" width="9.28515625" bestFit="1" customWidth="1"/>
    <col min="10223" max="10223" width="13.28515625" bestFit="1" customWidth="1"/>
    <col min="10224" max="10224" width="18.140625" customWidth="1"/>
    <col min="10225" max="10225" width="15.42578125" bestFit="1" customWidth="1"/>
    <col min="10226" max="10226" width="20.140625" bestFit="1" customWidth="1"/>
    <col min="10227" max="10227" width="15.42578125" customWidth="1"/>
    <col min="10228" max="10228" width="15" bestFit="1" customWidth="1"/>
    <col min="10229" max="10230" width="18.5703125" customWidth="1"/>
    <col min="10475" max="10475" width="5.5703125" bestFit="1" customWidth="1"/>
    <col min="10476" max="10476" width="60" bestFit="1" customWidth="1"/>
    <col min="10477" max="10477" width="5.28515625" bestFit="1" customWidth="1"/>
    <col min="10478" max="10478" width="9.28515625" bestFit="1" customWidth="1"/>
    <col min="10479" max="10479" width="13.28515625" bestFit="1" customWidth="1"/>
    <col min="10480" max="10480" width="18.140625" customWidth="1"/>
    <col min="10481" max="10481" width="15.42578125" bestFit="1" customWidth="1"/>
    <col min="10482" max="10482" width="20.140625" bestFit="1" customWidth="1"/>
    <col min="10483" max="10483" width="15.42578125" customWidth="1"/>
    <col min="10484" max="10484" width="15" bestFit="1" customWidth="1"/>
    <col min="10485" max="10486" width="18.5703125" customWidth="1"/>
    <col min="10731" max="10731" width="5.5703125" bestFit="1" customWidth="1"/>
    <col min="10732" max="10732" width="60" bestFit="1" customWidth="1"/>
    <col min="10733" max="10733" width="5.28515625" bestFit="1" customWidth="1"/>
    <col min="10734" max="10734" width="9.28515625" bestFit="1" customWidth="1"/>
    <col min="10735" max="10735" width="13.28515625" bestFit="1" customWidth="1"/>
    <col min="10736" max="10736" width="18.140625" customWidth="1"/>
    <col min="10737" max="10737" width="15.42578125" bestFit="1" customWidth="1"/>
    <col min="10738" max="10738" width="20.140625" bestFit="1" customWidth="1"/>
    <col min="10739" max="10739" width="15.42578125" customWidth="1"/>
    <col min="10740" max="10740" width="15" bestFit="1" customWidth="1"/>
    <col min="10741" max="10742" width="18.5703125" customWidth="1"/>
    <col min="10987" max="10987" width="5.5703125" bestFit="1" customWidth="1"/>
    <col min="10988" max="10988" width="60" bestFit="1" customWidth="1"/>
    <col min="10989" max="10989" width="5.28515625" bestFit="1" customWidth="1"/>
    <col min="10990" max="10990" width="9.28515625" bestFit="1" customWidth="1"/>
    <col min="10991" max="10991" width="13.28515625" bestFit="1" customWidth="1"/>
    <col min="10992" max="10992" width="18.140625" customWidth="1"/>
    <col min="10993" max="10993" width="15.42578125" bestFit="1" customWidth="1"/>
    <col min="10994" max="10994" width="20.140625" bestFit="1" customWidth="1"/>
    <col min="10995" max="10995" width="15.42578125" customWidth="1"/>
    <col min="10996" max="10996" width="15" bestFit="1" customWidth="1"/>
    <col min="10997" max="10998" width="18.5703125" customWidth="1"/>
    <col min="11243" max="11243" width="5.5703125" bestFit="1" customWidth="1"/>
    <col min="11244" max="11244" width="60" bestFit="1" customWidth="1"/>
    <col min="11245" max="11245" width="5.28515625" bestFit="1" customWidth="1"/>
    <col min="11246" max="11246" width="9.28515625" bestFit="1" customWidth="1"/>
    <col min="11247" max="11247" width="13.28515625" bestFit="1" customWidth="1"/>
    <col min="11248" max="11248" width="18.140625" customWidth="1"/>
    <col min="11249" max="11249" width="15.42578125" bestFit="1" customWidth="1"/>
    <col min="11250" max="11250" width="20.140625" bestFit="1" customWidth="1"/>
    <col min="11251" max="11251" width="15.42578125" customWidth="1"/>
    <col min="11252" max="11252" width="15" bestFit="1" customWidth="1"/>
    <col min="11253" max="11254" width="18.5703125" customWidth="1"/>
    <col min="11499" max="11499" width="5.5703125" bestFit="1" customWidth="1"/>
    <col min="11500" max="11500" width="60" bestFit="1" customWidth="1"/>
    <col min="11501" max="11501" width="5.28515625" bestFit="1" customWidth="1"/>
    <col min="11502" max="11502" width="9.28515625" bestFit="1" customWidth="1"/>
    <col min="11503" max="11503" width="13.28515625" bestFit="1" customWidth="1"/>
    <col min="11504" max="11504" width="18.140625" customWidth="1"/>
    <col min="11505" max="11505" width="15.42578125" bestFit="1" customWidth="1"/>
    <col min="11506" max="11506" width="20.140625" bestFit="1" customWidth="1"/>
    <col min="11507" max="11507" width="15.42578125" customWidth="1"/>
    <col min="11508" max="11508" width="15" bestFit="1" customWidth="1"/>
    <col min="11509" max="11510" width="18.5703125" customWidth="1"/>
    <col min="11755" max="11755" width="5.5703125" bestFit="1" customWidth="1"/>
    <col min="11756" max="11756" width="60" bestFit="1" customWidth="1"/>
    <col min="11757" max="11757" width="5.28515625" bestFit="1" customWidth="1"/>
    <col min="11758" max="11758" width="9.28515625" bestFit="1" customWidth="1"/>
    <col min="11759" max="11759" width="13.28515625" bestFit="1" customWidth="1"/>
    <col min="11760" max="11760" width="18.140625" customWidth="1"/>
    <col min="11761" max="11761" width="15.42578125" bestFit="1" customWidth="1"/>
    <col min="11762" max="11762" width="20.140625" bestFit="1" customWidth="1"/>
    <col min="11763" max="11763" width="15.42578125" customWidth="1"/>
    <col min="11764" max="11764" width="15" bestFit="1" customWidth="1"/>
    <col min="11765" max="11766" width="18.5703125" customWidth="1"/>
    <col min="12011" max="12011" width="5.5703125" bestFit="1" customWidth="1"/>
    <col min="12012" max="12012" width="60" bestFit="1" customWidth="1"/>
    <col min="12013" max="12013" width="5.28515625" bestFit="1" customWidth="1"/>
    <col min="12014" max="12014" width="9.28515625" bestFit="1" customWidth="1"/>
    <col min="12015" max="12015" width="13.28515625" bestFit="1" customWidth="1"/>
    <col min="12016" max="12016" width="18.140625" customWidth="1"/>
    <col min="12017" max="12017" width="15.42578125" bestFit="1" customWidth="1"/>
    <col min="12018" max="12018" width="20.140625" bestFit="1" customWidth="1"/>
    <col min="12019" max="12019" width="15.42578125" customWidth="1"/>
    <col min="12020" max="12020" width="15" bestFit="1" customWidth="1"/>
    <col min="12021" max="12022" width="18.5703125" customWidth="1"/>
    <col min="12267" max="12267" width="5.5703125" bestFit="1" customWidth="1"/>
    <col min="12268" max="12268" width="60" bestFit="1" customWidth="1"/>
    <col min="12269" max="12269" width="5.28515625" bestFit="1" customWidth="1"/>
    <col min="12270" max="12270" width="9.28515625" bestFit="1" customWidth="1"/>
    <col min="12271" max="12271" width="13.28515625" bestFit="1" customWidth="1"/>
    <col min="12272" max="12272" width="18.140625" customWidth="1"/>
    <col min="12273" max="12273" width="15.42578125" bestFit="1" customWidth="1"/>
    <col min="12274" max="12274" width="20.140625" bestFit="1" customWidth="1"/>
    <col min="12275" max="12275" width="15.42578125" customWidth="1"/>
    <col min="12276" max="12276" width="15" bestFit="1" customWidth="1"/>
    <col min="12277" max="12278" width="18.5703125" customWidth="1"/>
    <col min="12523" max="12523" width="5.5703125" bestFit="1" customWidth="1"/>
    <col min="12524" max="12524" width="60" bestFit="1" customWidth="1"/>
    <col min="12525" max="12525" width="5.28515625" bestFit="1" customWidth="1"/>
    <col min="12526" max="12526" width="9.28515625" bestFit="1" customWidth="1"/>
    <col min="12527" max="12527" width="13.28515625" bestFit="1" customWidth="1"/>
    <col min="12528" max="12528" width="18.140625" customWidth="1"/>
    <col min="12529" max="12529" width="15.42578125" bestFit="1" customWidth="1"/>
    <col min="12530" max="12530" width="20.140625" bestFit="1" customWidth="1"/>
    <col min="12531" max="12531" width="15.42578125" customWidth="1"/>
    <col min="12532" max="12532" width="15" bestFit="1" customWidth="1"/>
    <col min="12533" max="12534" width="18.5703125" customWidth="1"/>
    <col min="12779" max="12779" width="5.5703125" bestFit="1" customWidth="1"/>
    <col min="12780" max="12780" width="60" bestFit="1" customWidth="1"/>
    <col min="12781" max="12781" width="5.28515625" bestFit="1" customWidth="1"/>
    <col min="12782" max="12782" width="9.28515625" bestFit="1" customWidth="1"/>
    <col min="12783" max="12783" width="13.28515625" bestFit="1" customWidth="1"/>
    <col min="12784" max="12784" width="18.140625" customWidth="1"/>
    <col min="12785" max="12785" width="15.42578125" bestFit="1" customWidth="1"/>
    <col min="12786" max="12786" width="20.140625" bestFit="1" customWidth="1"/>
    <col min="12787" max="12787" width="15.42578125" customWidth="1"/>
    <col min="12788" max="12788" width="15" bestFit="1" customWidth="1"/>
    <col min="12789" max="12790" width="18.5703125" customWidth="1"/>
    <col min="13035" max="13035" width="5.5703125" bestFit="1" customWidth="1"/>
    <col min="13036" max="13036" width="60" bestFit="1" customWidth="1"/>
    <col min="13037" max="13037" width="5.28515625" bestFit="1" customWidth="1"/>
    <col min="13038" max="13038" width="9.28515625" bestFit="1" customWidth="1"/>
    <col min="13039" max="13039" width="13.28515625" bestFit="1" customWidth="1"/>
    <col min="13040" max="13040" width="18.140625" customWidth="1"/>
    <col min="13041" max="13041" width="15.42578125" bestFit="1" customWidth="1"/>
    <col min="13042" max="13042" width="20.140625" bestFit="1" customWidth="1"/>
    <col min="13043" max="13043" width="15.42578125" customWidth="1"/>
    <col min="13044" max="13044" width="15" bestFit="1" customWidth="1"/>
    <col min="13045" max="13046" width="18.5703125" customWidth="1"/>
    <col min="13291" max="13291" width="5.5703125" bestFit="1" customWidth="1"/>
    <col min="13292" max="13292" width="60" bestFit="1" customWidth="1"/>
    <col min="13293" max="13293" width="5.28515625" bestFit="1" customWidth="1"/>
    <col min="13294" max="13294" width="9.28515625" bestFit="1" customWidth="1"/>
    <col min="13295" max="13295" width="13.28515625" bestFit="1" customWidth="1"/>
    <col min="13296" max="13296" width="18.140625" customWidth="1"/>
    <col min="13297" max="13297" width="15.42578125" bestFit="1" customWidth="1"/>
    <col min="13298" max="13298" width="20.140625" bestFit="1" customWidth="1"/>
    <col min="13299" max="13299" width="15.42578125" customWidth="1"/>
    <col min="13300" max="13300" width="15" bestFit="1" customWidth="1"/>
    <col min="13301" max="13302" width="18.5703125" customWidth="1"/>
    <col min="13547" max="13547" width="5.5703125" bestFit="1" customWidth="1"/>
    <col min="13548" max="13548" width="60" bestFit="1" customWidth="1"/>
    <col min="13549" max="13549" width="5.28515625" bestFit="1" customWidth="1"/>
    <col min="13550" max="13550" width="9.28515625" bestFit="1" customWidth="1"/>
    <col min="13551" max="13551" width="13.28515625" bestFit="1" customWidth="1"/>
    <col min="13552" max="13552" width="18.140625" customWidth="1"/>
    <col min="13553" max="13553" width="15.42578125" bestFit="1" customWidth="1"/>
    <col min="13554" max="13554" width="20.140625" bestFit="1" customWidth="1"/>
    <col min="13555" max="13555" width="15.42578125" customWidth="1"/>
    <col min="13556" max="13556" width="15" bestFit="1" customWidth="1"/>
    <col min="13557" max="13558" width="18.5703125" customWidth="1"/>
    <col min="13803" max="13803" width="5.5703125" bestFit="1" customWidth="1"/>
    <col min="13804" max="13804" width="60" bestFit="1" customWidth="1"/>
    <col min="13805" max="13805" width="5.28515625" bestFit="1" customWidth="1"/>
    <col min="13806" max="13806" width="9.28515625" bestFit="1" customWidth="1"/>
    <col min="13807" max="13807" width="13.28515625" bestFit="1" customWidth="1"/>
    <col min="13808" max="13808" width="18.140625" customWidth="1"/>
    <col min="13809" max="13809" width="15.42578125" bestFit="1" customWidth="1"/>
    <col min="13810" max="13810" width="20.140625" bestFit="1" customWidth="1"/>
    <col min="13811" max="13811" width="15.42578125" customWidth="1"/>
    <col min="13812" max="13812" width="15" bestFit="1" customWidth="1"/>
    <col min="13813" max="13814" width="18.5703125" customWidth="1"/>
    <col min="14059" max="14059" width="5.5703125" bestFit="1" customWidth="1"/>
    <col min="14060" max="14060" width="60" bestFit="1" customWidth="1"/>
    <col min="14061" max="14061" width="5.28515625" bestFit="1" customWidth="1"/>
    <col min="14062" max="14062" width="9.28515625" bestFit="1" customWidth="1"/>
    <col min="14063" max="14063" width="13.28515625" bestFit="1" customWidth="1"/>
    <col min="14064" max="14064" width="18.140625" customWidth="1"/>
    <col min="14065" max="14065" width="15.42578125" bestFit="1" customWidth="1"/>
    <col min="14066" max="14066" width="20.140625" bestFit="1" customWidth="1"/>
    <col min="14067" max="14067" width="15.42578125" customWidth="1"/>
    <col min="14068" max="14068" width="15" bestFit="1" customWidth="1"/>
    <col min="14069" max="14070" width="18.5703125" customWidth="1"/>
    <col min="14315" max="14315" width="5.5703125" bestFit="1" customWidth="1"/>
    <col min="14316" max="14316" width="60" bestFit="1" customWidth="1"/>
    <col min="14317" max="14317" width="5.28515625" bestFit="1" customWidth="1"/>
    <col min="14318" max="14318" width="9.28515625" bestFit="1" customWidth="1"/>
    <col min="14319" max="14319" width="13.28515625" bestFit="1" customWidth="1"/>
    <col min="14320" max="14320" width="18.140625" customWidth="1"/>
    <col min="14321" max="14321" width="15.42578125" bestFit="1" customWidth="1"/>
    <col min="14322" max="14322" width="20.140625" bestFit="1" customWidth="1"/>
    <col min="14323" max="14323" width="15.42578125" customWidth="1"/>
    <col min="14324" max="14324" width="15" bestFit="1" customWidth="1"/>
    <col min="14325" max="14326" width="18.5703125" customWidth="1"/>
    <col min="14571" max="14571" width="5.5703125" bestFit="1" customWidth="1"/>
    <col min="14572" max="14572" width="60" bestFit="1" customWidth="1"/>
    <col min="14573" max="14573" width="5.28515625" bestFit="1" customWidth="1"/>
    <col min="14574" max="14574" width="9.28515625" bestFit="1" customWidth="1"/>
    <col min="14575" max="14575" width="13.28515625" bestFit="1" customWidth="1"/>
    <col min="14576" max="14576" width="18.140625" customWidth="1"/>
    <col min="14577" max="14577" width="15.42578125" bestFit="1" customWidth="1"/>
    <col min="14578" max="14578" width="20.140625" bestFit="1" customWidth="1"/>
    <col min="14579" max="14579" width="15.42578125" customWidth="1"/>
    <col min="14580" max="14580" width="15" bestFit="1" customWidth="1"/>
    <col min="14581" max="14582" width="18.5703125" customWidth="1"/>
    <col min="14827" max="14827" width="5.5703125" bestFit="1" customWidth="1"/>
    <col min="14828" max="14828" width="60" bestFit="1" customWidth="1"/>
    <col min="14829" max="14829" width="5.28515625" bestFit="1" customWidth="1"/>
    <col min="14830" max="14830" width="9.28515625" bestFit="1" customWidth="1"/>
    <col min="14831" max="14831" width="13.28515625" bestFit="1" customWidth="1"/>
    <col min="14832" max="14832" width="18.140625" customWidth="1"/>
    <col min="14833" max="14833" width="15.42578125" bestFit="1" customWidth="1"/>
    <col min="14834" max="14834" width="20.140625" bestFit="1" customWidth="1"/>
    <col min="14835" max="14835" width="15.42578125" customWidth="1"/>
    <col min="14836" max="14836" width="15" bestFit="1" customWidth="1"/>
    <col min="14837" max="14838" width="18.5703125" customWidth="1"/>
    <col min="15083" max="15083" width="5.5703125" bestFit="1" customWidth="1"/>
    <col min="15084" max="15084" width="60" bestFit="1" customWidth="1"/>
    <col min="15085" max="15085" width="5.28515625" bestFit="1" customWidth="1"/>
    <col min="15086" max="15086" width="9.28515625" bestFit="1" customWidth="1"/>
    <col min="15087" max="15087" width="13.28515625" bestFit="1" customWidth="1"/>
    <col min="15088" max="15088" width="18.140625" customWidth="1"/>
    <col min="15089" max="15089" width="15.42578125" bestFit="1" customWidth="1"/>
    <col min="15090" max="15090" width="20.140625" bestFit="1" customWidth="1"/>
    <col min="15091" max="15091" width="15.42578125" customWidth="1"/>
    <col min="15092" max="15092" width="15" bestFit="1" customWidth="1"/>
    <col min="15093" max="15094" width="18.5703125" customWidth="1"/>
    <col min="15339" max="15339" width="5.5703125" bestFit="1" customWidth="1"/>
    <col min="15340" max="15340" width="60" bestFit="1" customWidth="1"/>
    <col min="15341" max="15341" width="5.28515625" bestFit="1" customWidth="1"/>
    <col min="15342" max="15342" width="9.28515625" bestFit="1" customWidth="1"/>
    <col min="15343" max="15343" width="13.28515625" bestFit="1" customWidth="1"/>
    <col min="15344" max="15344" width="18.140625" customWidth="1"/>
    <col min="15345" max="15345" width="15.42578125" bestFit="1" customWidth="1"/>
    <col min="15346" max="15346" width="20.140625" bestFit="1" customWidth="1"/>
    <col min="15347" max="15347" width="15.42578125" customWidth="1"/>
    <col min="15348" max="15348" width="15" bestFit="1" customWidth="1"/>
    <col min="15349" max="15350" width="18.5703125" customWidth="1"/>
    <col min="15595" max="15595" width="5.5703125" bestFit="1" customWidth="1"/>
    <col min="15596" max="15596" width="60" bestFit="1" customWidth="1"/>
    <col min="15597" max="15597" width="5.28515625" bestFit="1" customWidth="1"/>
    <col min="15598" max="15598" width="9.28515625" bestFit="1" customWidth="1"/>
    <col min="15599" max="15599" width="13.28515625" bestFit="1" customWidth="1"/>
    <col min="15600" max="15600" width="18.140625" customWidth="1"/>
    <col min="15601" max="15601" width="15.42578125" bestFit="1" customWidth="1"/>
    <col min="15602" max="15602" width="20.140625" bestFit="1" customWidth="1"/>
    <col min="15603" max="15603" width="15.42578125" customWidth="1"/>
    <col min="15604" max="15604" width="15" bestFit="1" customWidth="1"/>
    <col min="15605" max="15606" width="18.5703125" customWidth="1"/>
    <col min="15851" max="15851" width="5.5703125" bestFit="1" customWidth="1"/>
    <col min="15852" max="15852" width="60" bestFit="1" customWidth="1"/>
    <col min="15853" max="15853" width="5.28515625" bestFit="1" customWidth="1"/>
    <col min="15854" max="15854" width="9.28515625" bestFit="1" customWidth="1"/>
    <col min="15855" max="15855" width="13.28515625" bestFit="1" customWidth="1"/>
    <col min="15856" max="15856" width="18.140625" customWidth="1"/>
    <col min="15857" max="15857" width="15.42578125" bestFit="1" customWidth="1"/>
    <col min="15858" max="15858" width="20.140625" bestFit="1" customWidth="1"/>
    <col min="15859" max="15859" width="15.42578125" customWidth="1"/>
    <col min="15860" max="15860" width="15" bestFit="1" customWidth="1"/>
    <col min="15861" max="15862" width="18.5703125" customWidth="1"/>
    <col min="16107" max="16107" width="5.5703125" bestFit="1" customWidth="1"/>
    <col min="16108" max="16108" width="60" bestFit="1" customWidth="1"/>
    <col min="16109" max="16109" width="5.28515625" bestFit="1" customWidth="1"/>
    <col min="16110" max="16110" width="9.28515625" bestFit="1" customWidth="1"/>
    <col min="16111" max="16111" width="13.28515625" bestFit="1" customWidth="1"/>
    <col min="16112" max="16112" width="18.140625" customWidth="1"/>
    <col min="16113" max="16113" width="15.42578125" bestFit="1" customWidth="1"/>
    <col min="16114" max="16114" width="20.140625" bestFit="1" customWidth="1"/>
    <col min="16115" max="16115" width="15.42578125" customWidth="1"/>
    <col min="16116" max="16116" width="15" bestFit="1" customWidth="1"/>
    <col min="16117" max="16118" width="18.5703125" customWidth="1"/>
  </cols>
  <sheetData>
    <row r="1" spans="1:7" s="1" customFormat="1" ht="15.75" customHeight="1" x14ac:dyDescent="0.25">
      <c r="A1" s="43" t="s">
        <v>0</v>
      </c>
      <c r="B1" s="44"/>
      <c r="C1" s="44"/>
      <c r="D1" s="44"/>
      <c r="E1" s="44"/>
      <c r="F1" s="44"/>
    </row>
    <row r="2" spans="1:7" s="1" customFormat="1" ht="18" customHeight="1" x14ac:dyDescent="0.25">
      <c r="A2" s="43" t="s">
        <v>1</v>
      </c>
      <c r="B2" s="44"/>
      <c r="C2" s="44"/>
      <c r="D2" s="44"/>
      <c r="E2" s="44"/>
      <c r="F2" s="44"/>
    </row>
    <row r="3" spans="1:7" ht="16.5" thickBot="1" x14ac:dyDescent="0.3">
      <c r="A3" s="45" t="s">
        <v>2</v>
      </c>
      <c r="B3" s="46"/>
      <c r="C3" s="46"/>
      <c r="D3" s="46"/>
      <c r="E3" s="46"/>
      <c r="F3" s="46"/>
    </row>
    <row r="4" spans="1:7" ht="15.75" x14ac:dyDescent="0.25">
      <c r="A4" s="2" t="s">
        <v>3</v>
      </c>
      <c r="B4" s="3" t="s">
        <v>4</v>
      </c>
      <c r="C4" s="38"/>
      <c r="D4" s="39">
        <v>1.2490401578562971</v>
      </c>
      <c r="E4" s="40"/>
      <c r="F4" s="41"/>
    </row>
    <row r="5" spans="1:7" x14ac:dyDescent="0.25">
      <c r="A5" s="4">
        <v>1</v>
      </c>
      <c r="B5" s="5" t="s">
        <v>166</v>
      </c>
      <c r="C5" s="6" t="s">
        <v>6</v>
      </c>
      <c r="D5" s="7" t="s">
        <v>8</v>
      </c>
      <c r="E5" s="8" t="s">
        <v>7</v>
      </c>
      <c r="F5" s="9"/>
    </row>
    <row r="6" spans="1:7" x14ac:dyDescent="0.25">
      <c r="A6" s="10">
        <v>0</v>
      </c>
      <c r="B6" s="42" t="s">
        <v>167</v>
      </c>
      <c r="C6" s="12" t="s">
        <v>154</v>
      </c>
      <c r="D6" s="13">
        <v>42000</v>
      </c>
      <c r="E6" s="14">
        <v>31.5</v>
      </c>
      <c r="F6" s="13">
        <f>E6*D6</f>
        <v>1323000</v>
      </c>
    </row>
    <row r="7" spans="1:7" x14ac:dyDescent="0.25">
      <c r="A7" s="10">
        <v>0.1</v>
      </c>
      <c r="B7" s="42" t="s">
        <v>168</v>
      </c>
      <c r="C7" s="12" t="s">
        <v>154</v>
      </c>
      <c r="D7" s="13">
        <v>8500</v>
      </c>
      <c r="E7" s="14">
        <v>165</v>
      </c>
      <c r="F7" s="13">
        <f t="shared" ref="F7" si="0">E7*D7</f>
        <v>1402500</v>
      </c>
    </row>
    <row r="8" spans="1:7" x14ac:dyDescent="0.25">
      <c r="A8" s="4">
        <v>4</v>
      </c>
      <c r="B8" s="5" t="s">
        <v>5</v>
      </c>
      <c r="C8" s="6"/>
      <c r="D8" s="37"/>
      <c r="E8" s="8"/>
      <c r="F8" s="37"/>
    </row>
    <row r="9" spans="1:7" x14ac:dyDescent="0.25">
      <c r="A9" s="10" t="s">
        <v>10</v>
      </c>
      <c r="B9" s="11" t="s">
        <v>17</v>
      </c>
      <c r="C9" s="12" t="s">
        <v>12</v>
      </c>
      <c r="D9" s="13">
        <v>1935678.5011470811</v>
      </c>
      <c r="E9" s="14">
        <v>0.31103999999999998</v>
      </c>
      <c r="F9" s="13">
        <f>E9*D9</f>
        <v>602073.44099678809</v>
      </c>
    </row>
    <row r="10" spans="1:7" ht="89.25" x14ac:dyDescent="0.25">
      <c r="A10" s="10" t="s">
        <v>18</v>
      </c>
      <c r="B10" s="15" t="s">
        <v>19</v>
      </c>
      <c r="C10" s="12" t="s">
        <v>171</v>
      </c>
      <c r="D10" s="13">
        <v>59500</v>
      </c>
      <c r="E10" s="47">
        <v>31</v>
      </c>
      <c r="F10" s="13">
        <f>D10*E10</f>
        <v>1844500</v>
      </c>
      <c r="G10" s="29"/>
    </row>
    <row r="11" spans="1:7" ht="51" hidden="1" x14ac:dyDescent="0.25">
      <c r="A11" s="10" t="s">
        <v>20</v>
      </c>
      <c r="B11" s="11" t="s">
        <v>21</v>
      </c>
      <c r="C11" s="12" t="s">
        <v>12</v>
      </c>
      <c r="D11" s="13">
        <v>1291507.5232234113</v>
      </c>
      <c r="E11" s="14">
        <v>0</v>
      </c>
      <c r="F11" s="13">
        <v>0</v>
      </c>
    </row>
    <row r="12" spans="1:7" x14ac:dyDescent="0.25">
      <c r="A12" s="4">
        <v>2</v>
      </c>
      <c r="B12" s="5" t="s">
        <v>22</v>
      </c>
      <c r="C12" s="6"/>
      <c r="D12" s="7">
        <v>0</v>
      </c>
      <c r="E12" s="8"/>
      <c r="F12" s="7"/>
    </row>
    <row r="13" spans="1:7" ht="25.5" hidden="1" x14ac:dyDescent="0.25">
      <c r="A13" s="10" t="s">
        <v>23</v>
      </c>
      <c r="B13" s="11" t="s">
        <v>24</v>
      </c>
      <c r="C13" s="12" t="s">
        <v>25</v>
      </c>
      <c r="D13" s="13">
        <v>10304.581302314451</v>
      </c>
      <c r="E13" s="14">
        <v>0</v>
      </c>
      <c r="F13" s="13">
        <v>0</v>
      </c>
    </row>
    <row r="14" spans="1:7" ht="25.5" x14ac:dyDescent="0.25">
      <c r="A14" s="10" t="s">
        <v>11</v>
      </c>
      <c r="B14" s="15" t="s">
        <v>26</v>
      </c>
      <c r="C14" s="12" t="s">
        <v>25</v>
      </c>
      <c r="D14" s="13">
        <v>14813.866080207252</v>
      </c>
      <c r="E14" s="14">
        <v>35.784000000000006</v>
      </c>
      <c r="F14" s="13">
        <f>E14*D14</f>
        <v>530099.38381413638</v>
      </c>
    </row>
    <row r="15" spans="1:7" ht="25.5" hidden="1" x14ac:dyDescent="0.25">
      <c r="A15" s="10" t="s">
        <v>27</v>
      </c>
      <c r="B15" s="11" t="s">
        <v>28</v>
      </c>
      <c r="C15" s="12" t="s">
        <v>25</v>
      </c>
      <c r="D15" s="13">
        <v>12344.888400172711</v>
      </c>
      <c r="E15" s="14">
        <v>0</v>
      </c>
      <c r="F15" s="13">
        <v>0</v>
      </c>
    </row>
    <row r="16" spans="1:7" ht="38.25" hidden="1" x14ac:dyDescent="0.25">
      <c r="A16" s="10" t="s">
        <v>29</v>
      </c>
      <c r="B16" s="11" t="s">
        <v>30</v>
      </c>
      <c r="C16" s="12" t="s">
        <v>25</v>
      </c>
      <c r="D16" s="13">
        <v>21068.609536294764</v>
      </c>
      <c r="E16" s="14">
        <v>0</v>
      </c>
      <c r="F16" s="7">
        <v>0</v>
      </c>
    </row>
    <row r="17" spans="1:6" ht="25.5" x14ac:dyDescent="0.25">
      <c r="A17" s="10" t="s">
        <v>31</v>
      </c>
      <c r="B17" s="15" t="s">
        <v>32</v>
      </c>
      <c r="C17" s="12" t="s">
        <v>25</v>
      </c>
      <c r="D17" s="13">
        <v>14813.866080207252</v>
      </c>
      <c r="E17" s="14">
        <v>94.068000000000012</v>
      </c>
      <c r="F17" s="13">
        <f>E17*D17</f>
        <v>1393510.754432936</v>
      </c>
    </row>
    <row r="18" spans="1:6" ht="25.5" hidden="1" x14ac:dyDescent="0.25">
      <c r="A18" s="10" t="s">
        <v>33</v>
      </c>
      <c r="B18" s="11" t="s">
        <v>34</v>
      </c>
      <c r="C18" s="12" t="s">
        <v>25</v>
      </c>
      <c r="D18" s="13">
        <v>41149.628000575707</v>
      </c>
      <c r="E18" s="14"/>
      <c r="F18" s="13">
        <v>0</v>
      </c>
    </row>
    <row r="19" spans="1:6" x14ac:dyDescent="0.25">
      <c r="A19" s="4">
        <v>3</v>
      </c>
      <c r="B19" s="5" t="s">
        <v>35</v>
      </c>
      <c r="C19" s="6"/>
      <c r="D19" s="7"/>
      <c r="E19" s="8"/>
      <c r="F19" s="7"/>
    </row>
    <row r="20" spans="1:6" ht="51" x14ac:dyDescent="0.25">
      <c r="A20" s="10" t="s">
        <v>13</v>
      </c>
      <c r="B20" s="15" t="s">
        <v>36</v>
      </c>
      <c r="C20" s="12" t="s">
        <v>14</v>
      </c>
      <c r="D20" s="13">
        <v>159989.75366623836</v>
      </c>
      <c r="E20" s="14">
        <v>26.4</v>
      </c>
      <c r="F20" s="13">
        <f>E20*D20</f>
        <v>4223729.4967886927</v>
      </c>
    </row>
    <row r="21" spans="1:6" ht="76.5" hidden="1" x14ac:dyDescent="0.25">
      <c r="A21" s="10" t="s">
        <v>37</v>
      </c>
      <c r="B21" s="11" t="s">
        <v>38</v>
      </c>
      <c r="C21" s="12" t="s">
        <v>14</v>
      </c>
      <c r="D21" s="13">
        <v>108541.58971771221</v>
      </c>
      <c r="E21" s="14">
        <v>0</v>
      </c>
      <c r="F21" s="13">
        <v>0</v>
      </c>
    </row>
    <row r="22" spans="1:6" hidden="1" x14ac:dyDescent="0.25">
      <c r="A22" s="4">
        <v>7</v>
      </c>
      <c r="B22" s="5" t="s">
        <v>39</v>
      </c>
      <c r="C22" s="6"/>
      <c r="D22" s="7"/>
      <c r="E22" s="8"/>
      <c r="F22" s="7"/>
    </row>
    <row r="23" spans="1:6" ht="89.25" hidden="1" x14ac:dyDescent="0.25">
      <c r="A23" s="10" t="s">
        <v>40</v>
      </c>
      <c r="B23" s="11" t="s">
        <v>41</v>
      </c>
      <c r="C23" s="12" t="s">
        <v>6</v>
      </c>
      <c r="D23" s="13">
        <v>160751.46831610546</v>
      </c>
      <c r="E23" s="14">
        <v>0</v>
      </c>
      <c r="F23" s="13">
        <v>0</v>
      </c>
    </row>
    <row r="24" spans="1:6" ht="89.25" hidden="1" x14ac:dyDescent="0.25">
      <c r="A24" s="10" t="s">
        <v>42</v>
      </c>
      <c r="B24" s="11" t="s">
        <v>43</v>
      </c>
      <c r="C24" s="12" t="s">
        <v>6</v>
      </c>
      <c r="D24" s="7">
        <v>119533.14310684765</v>
      </c>
      <c r="E24" s="14">
        <v>0</v>
      </c>
      <c r="F24" s="7">
        <v>0</v>
      </c>
    </row>
    <row r="25" spans="1:6" ht="63.75" hidden="1" x14ac:dyDescent="0.25">
      <c r="A25" s="10" t="s">
        <v>44</v>
      </c>
      <c r="B25" s="11" t="s">
        <v>45</v>
      </c>
      <c r="C25" s="12" t="s">
        <v>46</v>
      </c>
      <c r="D25" s="13">
        <v>78314.817897589834</v>
      </c>
      <c r="E25" s="14">
        <v>0</v>
      </c>
      <c r="F25" s="13">
        <v>0</v>
      </c>
    </row>
    <row r="26" spans="1:6" ht="63.75" hidden="1" x14ac:dyDescent="0.25">
      <c r="A26" s="10" t="s">
        <v>47</v>
      </c>
      <c r="B26" s="11" t="s">
        <v>48</v>
      </c>
      <c r="C26" s="12" t="s">
        <v>46</v>
      </c>
      <c r="D26" s="13">
        <v>102358.84093632354</v>
      </c>
      <c r="E26" s="14">
        <v>0</v>
      </c>
      <c r="F26" s="13">
        <v>0</v>
      </c>
    </row>
    <row r="27" spans="1:6" ht="63.75" hidden="1" x14ac:dyDescent="0.25">
      <c r="A27" s="10" t="s">
        <v>49</v>
      </c>
      <c r="B27" s="11" t="s">
        <v>50</v>
      </c>
      <c r="C27" s="12" t="s">
        <v>46</v>
      </c>
      <c r="D27" s="13">
        <v>185482.4634416601</v>
      </c>
      <c r="E27" s="14">
        <v>0</v>
      </c>
      <c r="F27" s="13">
        <v>0</v>
      </c>
    </row>
    <row r="28" spans="1:6" ht="114.75" hidden="1" x14ac:dyDescent="0.25">
      <c r="A28" s="10" t="s">
        <v>51</v>
      </c>
      <c r="B28" s="11" t="s">
        <v>52</v>
      </c>
      <c r="C28" s="12" t="s">
        <v>46</v>
      </c>
      <c r="D28" s="13">
        <v>68216.328221321673</v>
      </c>
      <c r="E28" s="14">
        <v>0</v>
      </c>
      <c r="F28" s="13">
        <v>0</v>
      </c>
    </row>
    <row r="29" spans="1:6" hidden="1" x14ac:dyDescent="0.25">
      <c r="A29" s="4">
        <v>8</v>
      </c>
      <c r="B29" s="5" t="s">
        <v>53</v>
      </c>
      <c r="C29" s="6"/>
      <c r="D29" s="7"/>
      <c r="E29" s="8"/>
      <c r="F29" s="7"/>
    </row>
    <row r="30" spans="1:6" ht="63.75" hidden="1" x14ac:dyDescent="0.25">
      <c r="A30" s="10" t="s">
        <v>54</v>
      </c>
      <c r="B30" s="11" t="s">
        <v>55</v>
      </c>
      <c r="C30" s="12" t="s">
        <v>46</v>
      </c>
      <c r="D30" s="13">
        <v>86558.482939441383</v>
      </c>
      <c r="E30" s="14"/>
      <c r="F30" s="13">
        <v>0</v>
      </c>
    </row>
    <row r="31" spans="1:6" ht="63.75" hidden="1" x14ac:dyDescent="0.25">
      <c r="A31" s="10" t="s">
        <v>56</v>
      </c>
      <c r="B31" s="11" t="s">
        <v>57</v>
      </c>
      <c r="C31" s="12" t="s">
        <v>46</v>
      </c>
      <c r="D31" s="13">
        <v>86558.482939441383</v>
      </c>
      <c r="E31" s="14"/>
      <c r="F31" s="13">
        <v>0</v>
      </c>
    </row>
    <row r="32" spans="1:6" ht="89.25" hidden="1" x14ac:dyDescent="0.25">
      <c r="A32" s="10" t="s">
        <v>58</v>
      </c>
      <c r="B32" s="11" t="s">
        <v>59</v>
      </c>
      <c r="C32" s="12" t="s">
        <v>6</v>
      </c>
      <c r="D32" s="13">
        <v>722213.7548748788</v>
      </c>
      <c r="E32" s="14"/>
      <c r="F32" s="13">
        <v>0</v>
      </c>
    </row>
    <row r="33" spans="1:6" hidden="1" x14ac:dyDescent="0.25">
      <c r="A33" s="4">
        <v>9</v>
      </c>
      <c r="B33" s="5" t="s">
        <v>60</v>
      </c>
      <c r="C33" s="6"/>
      <c r="D33" s="13">
        <v>0</v>
      </c>
      <c r="E33" s="8"/>
      <c r="F33" s="13">
        <v>0</v>
      </c>
    </row>
    <row r="34" spans="1:6" ht="51" hidden="1" x14ac:dyDescent="0.25">
      <c r="A34" s="10" t="s">
        <v>61</v>
      </c>
      <c r="B34" s="11" t="s">
        <v>62</v>
      </c>
      <c r="C34" s="12" t="s">
        <v>6</v>
      </c>
      <c r="D34" s="13">
        <v>57705.655292960932</v>
      </c>
      <c r="E34" s="14"/>
      <c r="F34" s="13">
        <v>0</v>
      </c>
    </row>
    <row r="35" spans="1:6" ht="102" hidden="1" x14ac:dyDescent="0.25">
      <c r="A35" s="10" t="s">
        <v>63</v>
      </c>
      <c r="B35" s="11" t="s">
        <v>64</v>
      </c>
      <c r="C35" s="12" t="s">
        <v>46</v>
      </c>
      <c r="D35" s="13">
        <v>19510.007265715361</v>
      </c>
      <c r="E35" s="14"/>
      <c r="F35" s="13">
        <v>0</v>
      </c>
    </row>
    <row r="36" spans="1:6" ht="114.75" hidden="1" x14ac:dyDescent="0.25">
      <c r="A36" s="10" t="s">
        <v>65</v>
      </c>
      <c r="B36" s="11" t="s">
        <v>66</v>
      </c>
      <c r="C36" s="12" t="s">
        <v>46</v>
      </c>
      <c r="D36" s="13">
        <v>19510.007265715361</v>
      </c>
      <c r="E36" s="14"/>
      <c r="F36" s="13">
        <v>0</v>
      </c>
    </row>
    <row r="37" spans="1:6" ht="38.25" hidden="1" x14ac:dyDescent="0.25">
      <c r="A37" s="10" t="s">
        <v>67</v>
      </c>
      <c r="B37" s="11" t="s">
        <v>68</v>
      </c>
      <c r="C37" s="12" t="s">
        <v>6</v>
      </c>
      <c r="D37" s="13">
        <v>83810.594592157533</v>
      </c>
      <c r="E37" s="14"/>
      <c r="F37" s="13">
        <v>0</v>
      </c>
    </row>
    <row r="38" spans="1:6" ht="38.25" hidden="1" x14ac:dyDescent="0.25">
      <c r="A38" s="10" t="s">
        <v>69</v>
      </c>
      <c r="B38" s="11" t="s">
        <v>70</v>
      </c>
      <c r="C38" s="12" t="s">
        <v>6</v>
      </c>
      <c r="D38" s="13">
        <v>50835.934424751293</v>
      </c>
      <c r="E38" s="14"/>
      <c r="F38" s="13">
        <v>0</v>
      </c>
    </row>
    <row r="39" spans="1:6" ht="38.25" hidden="1" x14ac:dyDescent="0.25">
      <c r="A39" s="10" t="s">
        <v>71</v>
      </c>
      <c r="B39" s="11" t="s">
        <v>72</v>
      </c>
      <c r="C39" s="12" t="s">
        <v>6</v>
      </c>
      <c r="D39" s="7">
        <v>83810.594592157533</v>
      </c>
      <c r="E39" s="14"/>
      <c r="F39" s="7">
        <v>0</v>
      </c>
    </row>
    <row r="40" spans="1:6" ht="89.25" hidden="1" x14ac:dyDescent="0.25">
      <c r="A40" s="10">
        <v>9.8000000000000007</v>
      </c>
      <c r="B40" s="11" t="s">
        <v>73</v>
      </c>
      <c r="C40" s="12" t="s">
        <v>6</v>
      </c>
      <c r="D40" s="13">
        <v>501489.62337930338</v>
      </c>
      <c r="E40" s="14"/>
      <c r="F40" s="13">
        <v>0</v>
      </c>
    </row>
    <row r="41" spans="1:6" hidden="1" x14ac:dyDescent="0.25">
      <c r="A41" s="4">
        <v>10</v>
      </c>
      <c r="B41" s="5" t="s">
        <v>74</v>
      </c>
      <c r="C41" s="6"/>
      <c r="D41" s="13">
        <v>0</v>
      </c>
      <c r="E41" s="8"/>
      <c r="F41" s="13">
        <v>0</v>
      </c>
    </row>
    <row r="42" spans="1:6" ht="102" hidden="1" x14ac:dyDescent="0.25">
      <c r="A42" s="10" t="s">
        <v>75</v>
      </c>
      <c r="B42" s="11" t="s">
        <v>76</v>
      </c>
      <c r="C42" s="12" t="s">
        <v>6</v>
      </c>
      <c r="D42" s="13">
        <v>183718.31912270389</v>
      </c>
      <c r="E42" s="14"/>
      <c r="F42" s="13">
        <v>0</v>
      </c>
    </row>
    <row r="43" spans="1:6" ht="140.25" hidden="1" x14ac:dyDescent="0.25">
      <c r="A43" s="10" t="s">
        <v>77</v>
      </c>
      <c r="B43" s="11" t="s">
        <v>78</v>
      </c>
      <c r="C43" s="12" t="s">
        <v>6</v>
      </c>
      <c r="D43" s="7">
        <v>236843.24454074263</v>
      </c>
      <c r="E43" s="14"/>
      <c r="F43" s="7">
        <v>0</v>
      </c>
    </row>
    <row r="44" spans="1:6" ht="89.25" hidden="1" x14ac:dyDescent="0.25">
      <c r="A44" s="10" t="s">
        <v>79</v>
      </c>
      <c r="B44" s="11" t="s">
        <v>80</v>
      </c>
      <c r="C44" s="12" t="s">
        <v>6</v>
      </c>
      <c r="D44" s="13">
        <v>108060.70925693754</v>
      </c>
      <c r="E44" s="14"/>
      <c r="F44" s="13">
        <v>0</v>
      </c>
    </row>
    <row r="45" spans="1:6" ht="89.25" hidden="1" x14ac:dyDescent="0.25">
      <c r="A45" s="10" t="s">
        <v>81</v>
      </c>
      <c r="B45" s="11" t="s">
        <v>82</v>
      </c>
      <c r="C45" s="12" t="s">
        <v>6</v>
      </c>
      <c r="D45" s="13">
        <v>651723.54904617986</v>
      </c>
      <c r="E45" s="14"/>
      <c r="F45" s="13">
        <v>0</v>
      </c>
    </row>
    <row r="46" spans="1:6" ht="51" hidden="1" x14ac:dyDescent="0.25">
      <c r="A46" s="10" t="s">
        <v>83</v>
      </c>
      <c r="B46" s="11" t="s">
        <v>84</v>
      </c>
      <c r="C46" s="12" t="s">
        <v>6</v>
      </c>
      <c r="D46" s="13">
        <v>43966.213556541654</v>
      </c>
      <c r="E46" s="14"/>
      <c r="F46" s="13">
        <v>0</v>
      </c>
    </row>
    <row r="47" spans="1:6" ht="38.25" hidden="1" x14ac:dyDescent="0.25">
      <c r="A47" s="10" t="s">
        <v>85</v>
      </c>
      <c r="B47" s="11" t="s">
        <v>86</v>
      </c>
      <c r="C47" s="12" t="s">
        <v>6</v>
      </c>
      <c r="D47" s="13">
        <v>78314.817897589834</v>
      </c>
      <c r="E47" s="14"/>
      <c r="F47" s="13">
        <v>0</v>
      </c>
    </row>
    <row r="48" spans="1:6" ht="51" hidden="1" x14ac:dyDescent="0.25">
      <c r="A48" s="10" t="s">
        <v>87</v>
      </c>
      <c r="B48" s="11" t="s">
        <v>88</v>
      </c>
      <c r="C48" s="12" t="s">
        <v>46</v>
      </c>
      <c r="D48" s="13">
        <v>54957.766945677075</v>
      </c>
      <c r="E48" s="14"/>
      <c r="F48" s="13">
        <v>0</v>
      </c>
    </row>
    <row r="49" spans="1:6" ht="38.25" hidden="1" x14ac:dyDescent="0.25">
      <c r="A49" s="10" t="s">
        <v>89</v>
      </c>
      <c r="B49" s="11" t="s">
        <v>90</v>
      </c>
      <c r="C49" s="12" t="s">
        <v>6</v>
      </c>
      <c r="D49" s="7">
        <v>1236549.7562777342</v>
      </c>
      <c r="E49" s="14"/>
      <c r="F49" s="7">
        <v>0</v>
      </c>
    </row>
    <row r="50" spans="1:6" ht="63.75" hidden="1" x14ac:dyDescent="0.25">
      <c r="A50" s="10" t="s">
        <v>91</v>
      </c>
      <c r="B50" s="11" t="s">
        <v>92</v>
      </c>
      <c r="C50" s="12" t="s">
        <v>46</v>
      </c>
      <c r="D50" s="13">
        <v>53515.125563353045</v>
      </c>
      <c r="E50" s="14"/>
      <c r="F50" s="13">
        <v>0</v>
      </c>
    </row>
    <row r="51" spans="1:6" ht="38.25" hidden="1" x14ac:dyDescent="0.25">
      <c r="A51" s="10" t="s">
        <v>93</v>
      </c>
      <c r="B51" s="11" t="s">
        <v>94</v>
      </c>
      <c r="C51" s="12" t="s">
        <v>46</v>
      </c>
      <c r="D51" s="13">
        <v>14305.031592220817</v>
      </c>
      <c r="E51" s="14"/>
      <c r="F51" s="13">
        <v>0</v>
      </c>
    </row>
    <row r="52" spans="1:6" ht="25.5" hidden="1" x14ac:dyDescent="0.25">
      <c r="A52" s="10" t="s">
        <v>95</v>
      </c>
      <c r="B52" s="11" t="s">
        <v>96</v>
      </c>
      <c r="C52" s="12" t="s">
        <v>6</v>
      </c>
      <c r="D52" s="13">
        <v>360605.38781406009</v>
      </c>
      <c r="E52" s="14"/>
      <c r="F52" s="13">
        <v>0</v>
      </c>
    </row>
    <row r="53" spans="1:6" ht="38.25" hidden="1" x14ac:dyDescent="0.25">
      <c r="A53" s="10" t="s">
        <v>97</v>
      </c>
      <c r="B53" s="11" t="s">
        <v>98</v>
      </c>
      <c r="C53" s="12" t="s">
        <v>6</v>
      </c>
      <c r="D53" s="13">
        <v>8930637.1286725253</v>
      </c>
      <c r="E53" s="14"/>
      <c r="F53" s="13">
        <v>0</v>
      </c>
    </row>
    <row r="54" spans="1:6" hidden="1" x14ac:dyDescent="0.25">
      <c r="A54" s="10" t="s">
        <v>99</v>
      </c>
      <c r="B54" s="11" t="s">
        <v>100</v>
      </c>
      <c r="C54" s="12"/>
      <c r="D54" s="13">
        <v>157294.92780891305</v>
      </c>
      <c r="E54" s="14"/>
      <c r="F54" s="13">
        <v>0</v>
      </c>
    </row>
    <row r="55" spans="1:6" ht="38.25" hidden="1" x14ac:dyDescent="0.25">
      <c r="A55" s="10" t="s">
        <v>101</v>
      </c>
      <c r="B55" s="11" t="s">
        <v>102</v>
      </c>
      <c r="C55" s="12" t="s">
        <v>103</v>
      </c>
      <c r="D55" s="7">
        <v>6869720.868209634</v>
      </c>
      <c r="E55" s="14"/>
      <c r="F55" s="7">
        <v>0</v>
      </c>
    </row>
    <row r="56" spans="1:6" hidden="1" x14ac:dyDescent="0.25">
      <c r="A56" s="4">
        <v>11</v>
      </c>
      <c r="B56" s="5" t="s">
        <v>104</v>
      </c>
      <c r="C56" s="6"/>
      <c r="D56" s="13">
        <v>0</v>
      </c>
      <c r="E56" s="8"/>
      <c r="F56" s="13">
        <v>0</v>
      </c>
    </row>
    <row r="57" spans="1:6" ht="89.25" hidden="1" x14ac:dyDescent="0.25">
      <c r="A57" s="10" t="s">
        <v>105</v>
      </c>
      <c r="B57" s="11" t="s">
        <v>106</v>
      </c>
      <c r="C57" s="12" t="s">
        <v>6</v>
      </c>
      <c r="D57" s="13">
        <v>249645.65635073814</v>
      </c>
      <c r="E57" s="14"/>
      <c r="F57" s="13">
        <v>0</v>
      </c>
    </row>
    <row r="58" spans="1:6" ht="102" hidden="1" x14ac:dyDescent="0.25">
      <c r="A58" s="10" t="s">
        <v>107</v>
      </c>
      <c r="B58" s="11" t="s">
        <v>108</v>
      </c>
      <c r="C58" s="12" t="s">
        <v>6</v>
      </c>
      <c r="D58" s="7">
        <v>134785.29737844667</v>
      </c>
      <c r="E58" s="14"/>
      <c r="F58" s="7">
        <v>0</v>
      </c>
    </row>
    <row r="59" spans="1:6" ht="89.25" hidden="1" x14ac:dyDescent="0.25">
      <c r="A59" s="10" t="s">
        <v>109</v>
      </c>
      <c r="B59" s="11" t="s">
        <v>110</v>
      </c>
      <c r="C59" s="12" t="s">
        <v>6</v>
      </c>
      <c r="D59" s="13">
        <v>140281.07407301437</v>
      </c>
      <c r="E59" s="14"/>
      <c r="F59" s="13">
        <v>0</v>
      </c>
    </row>
    <row r="60" spans="1:6" hidden="1" x14ac:dyDescent="0.25">
      <c r="A60" s="16">
        <v>12</v>
      </c>
      <c r="B60" s="5" t="s">
        <v>111</v>
      </c>
      <c r="C60" s="6"/>
      <c r="D60" s="13">
        <v>0</v>
      </c>
      <c r="E60" s="8"/>
      <c r="F60" s="13">
        <v>0</v>
      </c>
    </row>
    <row r="61" spans="1:6" ht="51" hidden="1" x14ac:dyDescent="0.25">
      <c r="A61" s="17" t="s">
        <v>112</v>
      </c>
      <c r="B61" s="11" t="s">
        <v>113</v>
      </c>
      <c r="C61" s="12" t="s">
        <v>6</v>
      </c>
      <c r="D61" s="7">
        <v>54064.703232809821</v>
      </c>
      <c r="E61" s="14"/>
      <c r="F61" s="7">
        <v>0</v>
      </c>
    </row>
    <row r="62" spans="1:6" ht="51" hidden="1" x14ac:dyDescent="0.25">
      <c r="A62" s="17" t="s">
        <v>114</v>
      </c>
      <c r="B62" s="11" t="s">
        <v>115</v>
      </c>
      <c r="C62" s="12" t="s">
        <v>6</v>
      </c>
      <c r="D62" s="13">
        <v>54064.703232809821</v>
      </c>
      <c r="E62" s="14"/>
      <c r="F62" s="13">
        <v>0</v>
      </c>
    </row>
    <row r="63" spans="1:6" ht="38.25" hidden="1" x14ac:dyDescent="0.25">
      <c r="A63" s="17" t="s">
        <v>116</v>
      </c>
      <c r="B63" s="11" t="s">
        <v>117</v>
      </c>
      <c r="C63" s="12" t="s">
        <v>46</v>
      </c>
      <c r="D63" s="13">
        <v>20128.282143854231</v>
      </c>
      <c r="E63" s="14"/>
      <c r="F63" s="13">
        <v>0</v>
      </c>
    </row>
    <row r="64" spans="1:6" ht="63.75" hidden="1" x14ac:dyDescent="0.25">
      <c r="A64" s="17" t="s">
        <v>118</v>
      </c>
      <c r="B64" s="11" t="s">
        <v>119</v>
      </c>
      <c r="C64" s="12" t="s">
        <v>6</v>
      </c>
      <c r="D64" s="13">
        <v>247996.92334236781</v>
      </c>
      <c r="E64" s="14"/>
      <c r="F64" s="13">
        <v>0</v>
      </c>
    </row>
    <row r="65" spans="1:6" ht="38.25" hidden="1" x14ac:dyDescent="0.25">
      <c r="A65" s="17" t="s">
        <v>120</v>
      </c>
      <c r="B65" s="11" t="s">
        <v>121</v>
      </c>
      <c r="C65" s="12" t="s">
        <v>6</v>
      </c>
      <c r="D65" s="13">
        <v>186375.52715452737</v>
      </c>
      <c r="E65" s="14"/>
      <c r="F65" s="13">
        <v>0</v>
      </c>
    </row>
    <row r="66" spans="1:6" hidden="1" x14ac:dyDescent="0.25">
      <c r="A66" s="16">
        <v>13</v>
      </c>
      <c r="B66" s="5" t="s">
        <v>122</v>
      </c>
      <c r="C66" s="6"/>
      <c r="D66" s="13">
        <v>0</v>
      </c>
      <c r="E66" s="8"/>
      <c r="F66" s="13">
        <v>0</v>
      </c>
    </row>
    <row r="67" spans="1:6" ht="51" hidden="1" x14ac:dyDescent="0.25">
      <c r="A67" s="18" t="s">
        <v>123</v>
      </c>
      <c r="B67" s="11" t="s">
        <v>124</v>
      </c>
      <c r="C67" s="12" t="s">
        <v>6</v>
      </c>
      <c r="D67" s="13">
        <v>893063.71286725241</v>
      </c>
      <c r="E67" s="14"/>
      <c r="F67" s="13">
        <v>0</v>
      </c>
    </row>
    <row r="68" spans="1:6" ht="38.25" hidden="1" x14ac:dyDescent="0.25">
      <c r="A68" s="18" t="s">
        <v>125</v>
      </c>
      <c r="B68" s="11" t="s">
        <v>126</v>
      </c>
      <c r="C68" s="12" t="s">
        <v>6</v>
      </c>
      <c r="D68" s="13">
        <v>439662.1355654166</v>
      </c>
      <c r="E68" s="14"/>
      <c r="F68" s="13">
        <v>0</v>
      </c>
    </row>
    <row r="69" spans="1:6" ht="38.25" hidden="1" x14ac:dyDescent="0.25">
      <c r="A69" s="18">
        <v>13.3</v>
      </c>
      <c r="B69" s="11" t="s">
        <v>127</v>
      </c>
      <c r="C69" s="12" t="s">
        <v>6</v>
      </c>
      <c r="D69" s="13">
        <v>439662.1355654166</v>
      </c>
      <c r="E69" s="14"/>
      <c r="F69" s="13">
        <v>0</v>
      </c>
    </row>
    <row r="70" spans="1:6" ht="63.75" hidden="1" x14ac:dyDescent="0.25">
      <c r="A70" s="18">
        <v>13.4</v>
      </c>
      <c r="B70" s="11" t="s">
        <v>128</v>
      </c>
      <c r="C70" s="12" t="s">
        <v>46</v>
      </c>
      <c r="D70" s="7">
        <v>272727.91846792249</v>
      </c>
      <c r="E70" s="14"/>
      <c r="F70" s="7">
        <v>0</v>
      </c>
    </row>
    <row r="71" spans="1:6" ht="76.5" hidden="1" x14ac:dyDescent="0.25">
      <c r="A71" s="18">
        <v>13.5</v>
      </c>
      <c r="B71" s="11" t="s">
        <v>129</v>
      </c>
      <c r="C71" s="12" t="s">
        <v>46</v>
      </c>
      <c r="D71" s="13">
        <v>268606.0859469967</v>
      </c>
      <c r="E71" s="14"/>
      <c r="F71" s="13">
        <v>0</v>
      </c>
    </row>
    <row r="72" spans="1:6" hidden="1" x14ac:dyDescent="0.25">
      <c r="A72" s="16">
        <v>14</v>
      </c>
      <c r="B72" s="5" t="s">
        <v>130</v>
      </c>
      <c r="C72" s="6"/>
      <c r="D72" s="13">
        <v>0</v>
      </c>
      <c r="E72" s="8"/>
      <c r="F72" s="13">
        <v>0</v>
      </c>
    </row>
    <row r="73" spans="1:6" ht="38.25" hidden="1" x14ac:dyDescent="0.25">
      <c r="A73" s="19">
        <v>14.1</v>
      </c>
      <c r="B73" s="11" t="s">
        <v>131</v>
      </c>
      <c r="C73" s="12" t="s">
        <v>6</v>
      </c>
      <c r="D73" s="13">
        <v>274788.83472838538</v>
      </c>
      <c r="E73" s="14"/>
      <c r="F73" s="13">
        <v>0</v>
      </c>
    </row>
    <row r="74" spans="1:6" ht="38.25" hidden="1" x14ac:dyDescent="0.25">
      <c r="A74" s="19">
        <v>14.2</v>
      </c>
      <c r="B74" s="11" t="s">
        <v>132</v>
      </c>
      <c r="C74" s="12" t="s">
        <v>6</v>
      </c>
      <c r="D74" s="13">
        <v>164873.30083703122</v>
      </c>
      <c r="E74" s="14"/>
      <c r="F74" s="13">
        <v>0</v>
      </c>
    </row>
    <row r="75" spans="1:6" hidden="1" x14ac:dyDescent="0.25">
      <c r="A75" s="16">
        <v>15</v>
      </c>
      <c r="B75" s="5" t="s">
        <v>133</v>
      </c>
      <c r="C75" s="6"/>
      <c r="D75" s="13">
        <v>0</v>
      </c>
      <c r="E75" s="8"/>
      <c r="F75" s="13">
        <v>0</v>
      </c>
    </row>
    <row r="76" spans="1:6" ht="76.5" hidden="1" x14ac:dyDescent="0.25">
      <c r="A76" s="10">
        <v>15.1</v>
      </c>
      <c r="B76" s="11" t="s">
        <v>134</v>
      </c>
      <c r="C76" s="12" t="s">
        <v>14</v>
      </c>
      <c r="D76" s="13">
        <v>93428.203807651022</v>
      </c>
      <c r="E76" s="14"/>
      <c r="F76" s="13">
        <v>0</v>
      </c>
    </row>
    <row r="77" spans="1:6" ht="38.25" hidden="1" x14ac:dyDescent="0.25">
      <c r="A77" s="10">
        <v>15.2</v>
      </c>
      <c r="B77" s="11" t="s">
        <v>135</v>
      </c>
      <c r="C77" s="12" t="s">
        <v>46</v>
      </c>
      <c r="D77" s="7">
        <v>93428.203807651022</v>
      </c>
      <c r="E77" s="14"/>
      <c r="F77" s="7">
        <v>0</v>
      </c>
    </row>
    <row r="78" spans="1:6" hidden="1" x14ac:dyDescent="0.25">
      <c r="A78" s="16">
        <v>16</v>
      </c>
      <c r="B78" s="5" t="s">
        <v>136</v>
      </c>
      <c r="C78" s="6"/>
      <c r="D78" s="13">
        <v>0</v>
      </c>
      <c r="E78" s="8"/>
      <c r="F78" s="13">
        <v>0</v>
      </c>
    </row>
    <row r="79" spans="1:6" ht="51" hidden="1" x14ac:dyDescent="0.25">
      <c r="A79" s="18">
        <v>16.100000000000001</v>
      </c>
      <c r="B79" s="11" t="s">
        <v>137</v>
      </c>
      <c r="C79" s="12" t="s">
        <v>6</v>
      </c>
      <c r="D79" s="13">
        <v>398443.81035615876</v>
      </c>
      <c r="E79" s="14"/>
      <c r="F79" s="13">
        <v>0</v>
      </c>
    </row>
    <row r="80" spans="1:6" ht="25.5" hidden="1" x14ac:dyDescent="0.25">
      <c r="A80" s="18">
        <v>16.2</v>
      </c>
      <c r="B80" s="11" t="s">
        <v>138</v>
      </c>
      <c r="C80" s="12" t="s">
        <v>6</v>
      </c>
      <c r="D80" s="13">
        <v>274101.86264156445</v>
      </c>
      <c r="E80" s="14"/>
      <c r="F80" s="13">
        <v>0</v>
      </c>
    </row>
    <row r="81" spans="1:6" ht="38.25" hidden="1" x14ac:dyDescent="0.25">
      <c r="A81" s="18">
        <v>16.3</v>
      </c>
      <c r="B81" s="11" t="s">
        <v>139</v>
      </c>
      <c r="C81" s="12" t="s">
        <v>6</v>
      </c>
      <c r="D81" s="13">
        <v>208839.51439357287</v>
      </c>
      <c r="E81" s="14"/>
      <c r="F81" s="13">
        <v>0</v>
      </c>
    </row>
    <row r="82" spans="1:6" hidden="1" x14ac:dyDescent="0.25">
      <c r="A82" s="18">
        <v>16.399999999999999</v>
      </c>
      <c r="B82" s="11" t="s">
        <v>140</v>
      </c>
      <c r="C82" s="12" t="s">
        <v>6</v>
      </c>
      <c r="D82" s="13">
        <v>103045.81302314451</v>
      </c>
      <c r="E82" s="14"/>
      <c r="F82" s="13">
        <v>0</v>
      </c>
    </row>
    <row r="83" spans="1:6" ht="38.25" hidden="1" x14ac:dyDescent="0.25">
      <c r="A83" s="18">
        <v>16.5</v>
      </c>
      <c r="B83" s="11" t="s">
        <v>141</v>
      </c>
      <c r="C83" s="12" t="s">
        <v>6</v>
      </c>
      <c r="D83" s="13">
        <v>439662.1355654166</v>
      </c>
      <c r="E83" s="14"/>
      <c r="F83" s="13">
        <v>0</v>
      </c>
    </row>
    <row r="84" spans="1:6" ht="51" hidden="1" x14ac:dyDescent="0.25">
      <c r="A84" s="18">
        <v>16.600000000000001</v>
      </c>
      <c r="B84" s="11" t="s">
        <v>142</v>
      </c>
      <c r="C84" s="12" t="s">
        <v>6</v>
      </c>
      <c r="D84" s="7">
        <v>103045.81302314451</v>
      </c>
      <c r="E84" s="14"/>
      <c r="F84" s="7">
        <v>0</v>
      </c>
    </row>
    <row r="85" spans="1:6" ht="38.25" hidden="1" x14ac:dyDescent="0.25">
      <c r="A85" s="18">
        <v>16.7</v>
      </c>
      <c r="B85" s="11" t="s">
        <v>143</v>
      </c>
      <c r="C85" s="12" t="s">
        <v>6</v>
      </c>
      <c r="D85">
        <v>123654.97562777343</v>
      </c>
      <c r="E85" s="14"/>
      <c r="F85">
        <v>0</v>
      </c>
    </row>
    <row r="86" spans="1:6" hidden="1" x14ac:dyDescent="0.25">
      <c r="A86" s="18">
        <v>16.8</v>
      </c>
      <c r="B86" s="11" t="s">
        <v>144</v>
      </c>
      <c r="C86" s="12" t="s">
        <v>6</v>
      </c>
      <c r="D86" s="20">
        <v>12365.49756277734</v>
      </c>
      <c r="E86" s="14"/>
      <c r="F86" s="20">
        <v>0</v>
      </c>
    </row>
    <row r="87" spans="1:6" x14ac:dyDescent="0.25">
      <c r="A87" s="16">
        <v>4</v>
      </c>
      <c r="B87" s="5" t="s">
        <v>145</v>
      </c>
      <c r="C87" s="6"/>
      <c r="D87" s="7"/>
      <c r="E87" s="8"/>
      <c r="F87" s="7"/>
    </row>
    <row r="88" spans="1:6" s="33" customFormat="1" ht="90" customHeight="1" x14ac:dyDescent="0.25">
      <c r="A88" s="21" t="s">
        <v>15</v>
      </c>
      <c r="B88" s="15" t="s">
        <v>146</v>
      </c>
      <c r="C88" s="22" t="s">
        <v>14</v>
      </c>
      <c r="D88" s="23">
        <v>50392</v>
      </c>
      <c r="E88" s="24">
        <v>1170.7500000000002</v>
      </c>
      <c r="F88" s="23">
        <f>E88*D88</f>
        <v>58996434.000000015</v>
      </c>
    </row>
    <row r="89" spans="1:6" ht="87" customHeight="1" x14ac:dyDescent="0.25">
      <c r="A89" s="19" t="s">
        <v>16</v>
      </c>
      <c r="B89" s="11" t="s">
        <v>147</v>
      </c>
      <c r="C89" s="12" t="s">
        <v>9</v>
      </c>
      <c r="D89" s="13">
        <v>49379.553600690844</v>
      </c>
      <c r="E89" s="14">
        <v>252.768</v>
      </c>
      <c r="F89" s="13">
        <f>E89*D89</f>
        <v>12481571.004539423</v>
      </c>
    </row>
    <row r="90" spans="1:6" ht="51" x14ac:dyDescent="0.25">
      <c r="A90" s="19" t="s">
        <v>148</v>
      </c>
      <c r="B90" s="11" t="s">
        <v>149</v>
      </c>
      <c r="C90" s="12" t="s">
        <v>14</v>
      </c>
      <c r="D90" s="13">
        <v>52073</v>
      </c>
      <c r="E90" s="14">
        <v>60</v>
      </c>
      <c r="F90" s="20">
        <f>E90*D90</f>
        <v>3124380</v>
      </c>
    </row>
    <row r="91" spans="1:6" x14ac:dyDescent="0.25">
      <c r="A91" s="19"/>
      <c r="B91" s="42" t="s">
        <v>170</v>
      </c>
      <c r="C91" s="12" t="s">
        <v>154</v>
      </c>
      <c r="D91" s="13">
        <v>36000</v>
      </c>
      <c r="E91" s="14">
        <v>52</v>
      </c>
      <c r="F91" s="20">
        <f>D91*E91</f>
        <v>1872000</v>
      </c>
    </row>
    <row r="92" spans="1:6" x14ac:dyDescent="0.25">
      <c r="A92" s="19" t="s">
        <v>150</v>
      </c>
      <c r="B92" s="11" t="s">
        <v>151</v>
      </c>
      <c r="C92" s="12" t="s">
        <v>152</v>
      </c>
      <c r="D92" s="13">
        <v>336678.77455016488</v>
      </c>
      <c r="E92" s="14">
        <v>2</v>
      </c>
      <c r="F92" s="25">
        <f>E92*D92</f>
        <v>673357.54910032975</v>
      </c>
    </row>
    <row r="93" spans="1:6" ht="28.5" hidden="1" customHeight="1" x14ac:dyDescent="0.25">
      <c r="A93" s="19">
        <v>17.600000000000001</v>
      </c>
      <c r="B93" s="11" t="s">
        <v>153</v>
      </c>
      <c r="C93" s="12" t="s">
        <v>154</v>
      </c>
      <c r="D93" s="25">
        <v>109915.53389135415</v>
      </c>
      <c r="E93" s="14"/>
      <c r="F93" s="25">
        <v>0</v>
      </c>
    </row>
    <row r="94" spans="1:6" x14ac:dyDescent="0.25">
      <c r="A94" s="19" t="s">
        <v>20</v>
      </c>
      <c r="B94" s="11" t="s">
        <v>155</v>
      </c>
      <c r="C94" s="12" t="s">
        <v>103</v>
      </c>
      <c r="D94" s="13">
        <v>7900728.5761105353</v>
      </c>
      <c r="E94" s="14">
        <v>0.8</v>
      </c>
      <c r="F94" s="13">
        <f>D94*E94</f>
        <v>6320582.860888429</v>
      </c>
    </row>
    <row r="95" spans="1:6" s="33" customFormat="1" ht="28.5" customHeight="1" x14ac:dyDescent="0.25">
      <c r="A95" s="21" t="s">
        <v>156</v>
      </c>
      <c r="B95" s="15" t="s">
        <v>157</v>
      </c>
      <c r="C95" s="22" t="s">
        <v>158</v>
      </c>
      <c r="D95" s="26">
        <v>287520</v>
      </c>
      <c r="E95" s="24">
        <v>40</v>
      </c>
      <c r="F95" s="26">
        <f>E95*D95</f>
        <v>11500800</v>
      </c>
    </row>
    <row r="96" spans="1:6" x14ac:dyDescent="0.25">
      <c r="A96" s="16">
        <v>18</v>
      </c>
      <c r="B96" s="5" t="s">
        <v>159</v>
      </c>
      <c r="C96" s="6"/>
      <c r="D96" s="7"/>
      <c r="E96" s="8"/>
      <c r="F96" s="7"/>
    </row>
    <row r="97" spans="1:6" ht="25.5" x14ac:dyDescent="0.25">
      <c r="A97" s="19">
        <v>18.100000000000001</v>
      </c>
      <c r="B97" s="42" t="s">
        <v>169</v>
      </c>
      <c r="C97" s="12" t="s">
        <v>103</v>
      </c>
      <c r="D97" s="13">
        <v>1650000</v>
      </c>
      <c r="E97" s="14">
        <v>1</v>
      </c>
      <c r="F97" s="13">
        <f>E97*D97</f>
        <v>1650000</v>
      </c>
    </row>
    <row r="98" spans="1:6" x14ac:dyDescent="0.25">
      <c r="A98" s="4"/>
      <c r="B98" s="5" t="s">
        <v>160</v>
      </c>
      <c r="C98" s="6"/>
      <c r="D98" s="7">
        <v>0</v>
      </c>
      <c r="E98" s="8"/>
      <c r="F98" s="7">
        <f>F6+F7+F9+F10+F14+F17+F20+F88+F89+F90+F91+F92+F94+F95+F97</f>
        <v>107938538.49056074</v>
      </c>
    </row>
    <row r="99" spans="1:6" x14ac:dyDescent="0.25">
      <c r="D99" s="29"/>
      <c r="E99"/>
      <c r="F99" s="29"/>
    </row>
    <row r="100" spans="1:6" x14ac:dyDescent="0.25">
      <c r="A100" s="27"/>
      <c r="B100" s="30" t="s">
        <v>160</v>
      </c>
      <c r="D100" s="29"/>
      <c r="E100" s="20"/>
      <c r="F100" s="20">
        <f>F98</f>
        <v>107938538.49056074</v>
      </c>
    </row>
    <row r="101" spans="1:6" x14ac:dyDescent="0.25">
      <c r="A101" s="27"/>
      <c r="B101" s="30" t="s">
        <v>161</v>
      </c>
      <c r="D101" s="29"/>
      <c r="E101" s="31">
        <v>0.32</v>
      </c>
      <c r="F101" s="20">
        <f>+F100*E101</f>
        <v>34540332.316979438</v>
      </c>
    </row>
    <row r="102" spans="1:6" x14ac:dyDescent="0.25">
      <c r="A102" s="27"/>
      <c r="B102" s="30" t="s">
        <v>162</v>
      </c>
      <c r="D102" s="29"/>
      <c r="E102" s="31">
        <v>0.05</v>
      </c>
      <c r="F102" s="20">
        <f>+F100*E102</f>
        <v>5396926.9245280372</v>
      </c>
    </row>
    <row r="103" spans="1:6" x14ac:dyDescent="0.25">
      <c r="A103" s="27"/>
      <c r="B103" s="30" t="s">
        <v>163</v>
      </c>
      <c r="D103" s="29"/>
      <c r="E103" s="31">
        <v>0.19</v>
      </c>
      <c r="F103" s="20">
        <f>+F102*E103</f>
        <v>1025416.1156603271</v>
      </c>
    </row>
    <row r="104" spans="1:6" x14ac:dyDescent="0.25">
      <c r="A104" s="27"/>
      <c r="B104" s="30" t="s">
        <v>164</v>
      </c>
      <c r="D104" s="29"/>
      <c r="E104" s="32" t="s">
        <v>165</v>
      </c>
      <c r="F104" s="32">
        <f>+SUM(F100:F103)</f>
        <v>148901213.84772855</v>
      </c>
    </row>
    <row r="105" spans="1:6" x14ac:dyDescent="0.25">
      <c r="E105" s="34"/>
      <c r="F105" s="34"/>
    </row>
    <row r="106" spans="1:6" x14ac:dyDescent="0.25">
      <c r="D106" s="35"/>
      <c r="E106" s="34"/>
      <c r="F106" s="36"/>
    </row>
    <row r="107" spans="1:6" s="27" customFormat="1" x14ac:dyDescent="0.25">
      <c r="E107" s="28"/>
      <c r="F107" s="34"/>
    </row>
    <row r="108" spans="1:6" x14ac:dyDescent="0.25">
      <c r="E108" s="34"/>
      <c r="F108" s="36"/>
    </row>
    <row r="109" spans="1:6" x14ac:dyDescent="0.25">
      <c r="E109" s="34"/>
    </row>
    <row r="110" spans="1:6" x14ac:dyDescent="0.25">
      <c r="E110" s="34"/>
    </row>
    <row r="111" spans="1:6" x14ac:dyDescent="0.25">
      <c r="E111" s="34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Fabian Andres Calle Gallego</cp:lastModifiedBy>
  <dcterms:created xsi:type="dcterms:W3CDTF">2026-01-29T19:18:54Z</dcterms:created>
  <dcterms:modified xsi:type="dcterms:W3CDTF">2026-04-29T14:29:50Z</dcterms:modified>
</cp:coreProperties>
</file>