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lidariacomco-my.sharepoint.com/personal/nejaira_solidaria_com_co/Documents/Escritorio/SINIESTRALIDAD 2026/"/>
    </mc:Choice>
  </mc:AlternateContent>
  <xr:revisionPtr revIDLastSave="0" documentId="8_{2AB477AF-7624-4936-AD5E-F7DC2F3BBEAF}" xr6:coauthVersionLast="47" xr6:coauthVersionMax="47" xr10:uidLastSave="{00000000-0000-0000-0000-000000000000}"/>
  <bookViews>
    <workbookView xWindow="-120" yWindow="-120" windowWidth="29040" windowHeight="15720" xr2:uid="{65BB15E2-544A-4740-8A94-41AB45C93D05}"/>
  </bookViews>
  <sheets>
    <sheet name="POR RAMO" sheetId="1" r:id="rId1"/>
    <sheet name="POR POLIZ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7" i="1" l="1"/>
  <c r="Y6" i="1"/>
  <c r="Y5" i="1"/>
  <c r="Y4" i="1"/>
  <c r="T14" i="2"/>
  <c r="T10" i="2"/>
  <c r="T5" i="2"/>
  <c r="T13" i="2"/>
  <c r="T9" i="2"/>
  <c r="T8" i="2"/>
  <c r="T4" i="2"/>
</calcChain>
</file>

<file path=xl/sharedStrings.xml><?xml version="1.0" encoding="utf-8"?>
<sst xmlns="http://schemas.openxmlformats.org/spreadsheetml/2006/main" count="171" uniqueCount="103">
  <si>
    <t xml:space="preserve">Listado de Pólizas del Asegurado  2304932 - MUNICIPIO DE GUAYATA   </t>
  </si>
  <si>
    <t>Sucursal</t>
  </si>
  <si>
    <t>Age</t>
  </si>
  <si>
    <t>Ramo</t>
  </si>
  <si>
    <t>CodRamo</t>
  </si>
  <si>
    <t>Pol.</t>
  </si>
  <si>
    <t>Año</t>
  </si>
  <si>
    <t>Anexo</t>
  </si>
  <si>
    <t>Emision</t>
  </si>
  <si>
    <t>Vig. Desde</t>
  </si>
  <si>
    <t>Vig. Hasta</t>
  </si>
  <si>
    <t>Mon.</t>
  </si>
  <si>
    <t>Sum. Aseg.</t>
  </si>
  <si>
    <t>PrimaNeto</t>
  </si>
  <si>
    <t>IVA</t>
  </si>
  <si>
    <t>Prima Total</t>
  </si>
  <si>
    <t>Deuda Tot.</t>
  </si>
  <si>
    <t>Deuda Venc.</t>
  </si>
  <si>
    <t>Deuda a Venc.</t>
  </si>
  <si>
    <t>Imp. Caja Olivos</t>
  </si>
  <si>
    <t>Cuotas Afectadas</t>
  </si>
  <si>
    <t>Plan Pago</t>
  </si>
  <si>
    <t>Acuerdo Cuotas</t>
  </si>
  <si>
    <t>Vig. Hasta Fact</t>
  </si>
  <si>
    <t>Tipo Póliza</t>
  </si>
  <si>
    <t>Stros</t>
  </si>
  <si>
    <t>id_pv</t>
  </si>
  <si>
    <t>Cod. Agrup.</t>
  </si>
  <si>
    <t>Tomador</t>
  </si>
  <si>
    <t>Fecha RC</t>
  </si>
  <si>
    <t>Riesgo</t>
  </si>
  <si>
    <t>Financiada</t>
  </si>
  <si>
    <t>Tipo Anexo</t>
  </si>
  <si>
    <t>Detalle Anexo</t>
  </si>
  <si>
    <t>Doc. Cobro</t>
  </si>
  <si>
    <t>Nro. Documento</t>
  </si>
  <si>
    <t>Usuario</t>
  </si>
  <si>
    <t>Pje Gst Admon</t>
  </si>
  <si>
    <t>Pje Comis Normal</t>
  </si>
  <si>
    <t>BOGOTÁ PARK WAY</t>
  </si>
  <si>
    <t>TRME</t>
  </si>
  <si>
    <t>$</t>
  </si>
  <si>
    <t xml:space="preserve"> PLAN 9 CONTADO</t>
  </si>
  <si>
    <t>No aplica/o diario</t>
  </si>
  <si>
    <t>TODO RIESGO MAQUINARIA Y EQUIPO</t>
  </si>
  <si>
    <t xml:space="preserve">MUNICIPIO DE GUAYATA   </t>
  </si>
  <si>
    <t>29/04/2025</t>
  </si>
  <si>
    <t>NO</t>
  </si>
  <si>
    <t>EXPEDICION</t>
  </si>
  <si>
    <t>EMISION ORIGINAL</t>
  </si>
  <si>
    <t>KEREYES</t>
  </si>
  <si>
    <t>KENNEDY</t>
  </si>
  <si>
    <t>AU</t>
  </si>
  <si>
    <t xml:space="preserve"> CONTADO</t>
  </si>
  <si>
    <t>COLECTIVA</t>
  </si>
  <si>
    <t>29/04/2024</t>
  </si>
  <si>
    <t>ECAGUA</t>
  </si>
  <si>
    <t>SEAS BOGOTÁ MAC SEGUROS LTDA</t>
  </si>
  <si>
    <t>MO</t>
  </si>
  <si>
    <t>MANEJO SECTOR OFICIAL</t>
  </si>
  <si>
    <t>RENOVACION</t>
  </si>
  <si>
    <t>IGUALDAD DE CONDICIONES</t>
  </si>
  <si>
    <t>KVERTEL</t>
  </si>
  <si>
    <t xml:space="preserve">SINIESTROS POR POLIZA  </t>
  </si>
  <si>
    <t>Agencia</t>
  </si>
  <si>
    <t xml:space="preserve">Código </t>
  </si>
  <si>
    <t xml:space="preserve">Tomador </t>
  </si>
  <si>
    <t xml:space="preserve">Ramo </t>
  </si>
  <si>
    <t xml:space="preserve">Nro. Póliza </t>
  </si>
  <si>
    <t>Fecha de Aviso</t>
  </si>
  <si>
    <t>Ejercicio</t>
  </si>
  <si>
    <t>Nro Siniestro</t>
  </si>
  <si>
    <t>Fecha y Causa del Siniestro</t>
  </si>
  <si>
    <t>Amparo</t>
  </si>
  <si>
    <t>Tercero</t>
  </si>
  <si>
    <t>Moneda</t>
  </si>
  <si>
    <t>Rva. Inicial</t>
  </si>
  <si>
    <t>Monto Pagado</t>
  </si>
  <si>
    <t>Reserva</t>
  </si>
  <si>
    <t>Hon/Gastos</t>
  </si>
  <si>
    <t>Deduc/Recob/Salv</t>
  </si>
  <si>
    <t>Total Siniestro</t>
  </si>
  <si>
    <t>MUNICIPIO DE GUAYATA</t>
  </si>
  <si>
    <t>TODO RIESGO M Y E</t>
  </si>
  <si>
    <t>31/07/2025 - DERRUMBE O DESPRENDIMIENTO DE ROCAS O TIERRA</t>
  </si>
  <si>
    <t>2 - CARRERA 5 No. 3-13 NO APLICA PARA ESTE RAMO</t>
  </si>
  <si>
    <t>1 - AMPARO BASICO</t>
  </si>
  <si>
    <t xml:space="preserve">2304932 -   MUNICIPIO DE GUAYATA </t>
  </si>
  <si>
    <t>01/08/2025</t>
  </si>
  <si>
    <t>AUTOMOVILES</t>
  </si>
  <si>
    <t>03/05/2024</t>
  </si>
  <si>
    <t>03/05/2024 - CAIDA DE ARBOLES</t>
  </si>
  <si>
    <t>4 - OCM437 - NPR [4] 700P [MINIBUSET MT 5200CC TD 4X CHEVROLET 2018</t>
  </si>
  <si>
    <t>4 - PERDIDA PARCIAL POR DAÑOS</t>
  </si>
  <si>
    <t>04/02/2025</t>
  </si>
  <si>
    <t>04/02/2025 - DISTRACCION DEL CONDUCTOR</t>
  </si>
  <si>
    <t>2 - OCJ670 - GH 8J [500] MT 7700CC TD 4X HINO 2016</t>
  </si>
  <si>
    <t>MANEJO SECTOR OF.</t>
  </si>
  <si>
    <t>09/10/2016</t>
  </si>
  <si>
    <t>03/01/2013 - FALLOS CON RESPONSABILIDAD FISCAL</t>
  </si>
  <si>
    <t xml:space="preserve">1 - </t>
  </si>
  <si>
    <t>2 - FALLOS CON RESPONSABILIDAD FISCAL</t>
  </si>
  <si>
    <t>30635243 - MIGUEL  ANGEL ZAMBRANO  PINTO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</si>
</sst>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;\-&quot;$&quot;\ #,##0.00"/>
    <numFmt numFmtId="170" formatCode="#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2" fillId="0" borderId="0" xfId="0" applyFont="1" applyAlignment="1">
      <alignment horizontal="center" wrapText="1"/>
    </xf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/>
    <xf numFmtId="170" fontId="1" fillId="2" borderId="1" xfId="0" applyNumberFormat="1" applyFont="1" applyFill="1" applyBorder="1"/>
    <xf numFmtId="49" fontId="1" fillId="2" borderId="1" xfId="0" applyNumberFormat="1" applyFont="1" applyFill="1" applyBorder="1"/>
    <xf numFmtId="0" fontId="0" fillId="0" borderId="1" xfId="0" applyBorder="1"/>
    <xf numFmtId="170" fontId="0" fillId="0" borderId="1" xfId="0" applyNumberFormat="1" applyBorder="1"/>
    <xf numFmtId="49" fontId="0" fillId="0" borderId="1" xfId="0" applyNumberFormat="1" applyBorder="1" applyAlignment="1">
      <alignment horizontal="right"/>
    </xf>
    <xf numFmtId="4" fontId="0" fillId="0" borderId="1" xfId="0" applyNumberFormat="1" applyBorder="1"/>
    <xf numFmtId="4" fontId="1" fillId="3" borderId="1" xfId="0" applyNumberFormat="1" applyFont="1" applyFill="1" applyBorder="1"/>
    <xf numFmtId="0" fontId="0" fillId="0" borderId="1" xfId="0" applyBorder="1" applyAlignment="1">
      <alignment horizontal="left" vertical="center"/>
    </xf>
    <xf numFmtId="1" fontId="0" fillId="0" borderId="1" xfId="0" applyNumberForma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16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82BA9-FD83-4224-8C41-9E8C6D13A8A6}">
  <dimension ref="A1:AL7"/>
  <sheetViews>
    <sheetView tabSelected="1" workbookViewId="0">
      <selection sqref="A1:Z1"/>
    </sheetView>
  </sheetViews>
  <sheetFormatPr baseColWidth="10" defaultRowHeight="15" x14ac:dyDescent="0.25"/>
  <cols>
    <col min="1" max="1" width="31.5703125" customWidth="1"/>
    <col min="5" max="5" width="15.5703125" style="3" bestFit="1" customWidth="1"/>
    <col min="12" max="12" width="12" bestFit="1" customWidth="1"/>
    <col min="25" max="25" width="15.140625" bestFit="1" customWidth="1"/>
    <col min="38" max="38" width="16.85546875" bestFit="1" customWidth="1"/>
  </cols>
  <sheetData>
    <row r="1" spans="1:38" ht="18.75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3" spans="1:38" s="4" customFormat="1" x14ac:dyDescent="0.25">
      <c r="A3" s="20" t="s">
        <v>1</v>
      </c>
      <c r="B3" s="20" t="s">
        <v>2</v>
      </c>
      <c r="C3" s="20" t="s">
        <v>3</v>
      </c>
      <c r="D3" s="20" t="s">
        <v>4</v>
      </c>
      <c r="E3" s="21" t="s">
        <v>5</v>
      </c>
      <c r="F3" s="20" t="s">
        <v>6</v>
      </c>
      <c r="G3" s="20" t="s">
        <v>7</v>
      </c>
      <c r="H3" s="20" t="s">
        <v>8</v>
      </c>
      <c r="I3" s="20" t="s">
        <v>9</v>
      </c>
      <c r="J3" s="20" t="s">
        <v>10</v>
      </c>
      <c r="K3" s="20" t="s">
        <v>11</v>
      </c>
      <c r="L3" s="20" t="s">
        <v>12</v>
      </c>
      <c r="M3" s="20" t="s">
        <v>13</v>
      </c>
      <c r="N3" s="20" t="s">
        <v>14</v>
      </c>
      <c r="O3" s="20" t="s">
        <v>15</v>
      </c>
      <c r="P3" s="20" t="s">
        <v>16</v>
      </c>
      <c r="Q3" s="20" t="s">
        <v>17</v>
      </c>
      <c r="R3" s="20" t="s">
        <v>18</v>
      </c>
      <c r="S3" s="20" t="s">
        <v>19</v>
      </c>
      <c r="T3" s="20" t="s">
        <v>20</v>
      </c>
      <c r="U3" s="20" t="s">
        <v>21</v>
      </c>
      <c r="V3" s="20" t="s">
        <v>22</v>
      </c>
      <c r="W3" s="20" t="s">
        <v>23</v>
      </c>
      <c r="X3" s="20" t="s">
        <v>24</v>
      </c>
      <c r="Y3" s="20" t="s">
        <v>25</v>
      </c>
      <c r="Z3" s="20" t="s">
        <v>26</v>
      </c>
      <c r="AA3" s="20" t="s">
        <v>27</v>
      </c>
      <c r="AB3" s="20" t="s">
        <v>28</v>
      </c>
      <c r="AC3" s="20" t="s">
        <v>29</v>
      </c>
      <c r="AD3" s="20" t="s">
        <v>30</v>
      </c>
      <c r="AE3" s="20" t="s">
        <v>31</v>
      </c>
      <c r="AF3" s="20" t="s">
        <v>32</v>
      </c>
      <c r="AG3" s="20" t="s">
        <v>33</v>
      </c>
      <c r="AH3" s="20" t="s">
        <v>34</v>
      </c>
      <c r="AI3" s="20" t="s">
        <v>35</v>
      </c>
      <c r="AJ3" s="20" t="s">
        <v>36</v>
      </c>
      <c r="AK3" s="20" t="s">
        <v>37</v>
      </c>
      <c r="AL3" s="20" t="s">
        <v>38</v>
      </c>
    </row>
    <row r="4" spans="1:38" s="5" customFormat="1" x14ac:dyDescent="0.25">
      <c r="A4" s="16" t="s">
        <v>39</v>
      </c>
      <c r="B4" s="16">
        <v>340</v>
      </c>
      <c r="C4" s="16" t="s">
        <v>40</v>
      </c>
      <c r="D4" s="16">
        <v>85</v>
      </c>
      <c r="E4" s="17">
        <v>994000000264</v>
      </c>
      <c r="F4" s="16">
        <v>2025</v>
      </c>
      <c r="G4" s="16">
        <v>0</v>
      </c>
      <c r="H4" s="18">
        <v>45776</v>
      </c>
      <c r="I4" s="18">
        <v>45768</v>
      </c>
      <c r="J4" s="18">
        <v>45968</v>
      </c>
      <c r="K4" s="16" t="s">
        <v>41</v>
      </c>
      <c r="L4" s="16">
        <v>1576400902</v>
      </c>
      <c r="M4" s="16">
        <v>6826747</v>
      </c>
      <c r="N4" s="16">
        <v>1297082</v>
      </c>
      <c r="O4" s="16">
        <v>8123829</v>
      </c>
      <c r="P4" s="19">
        <v>0</v>
      </c>
      <c r="Q4" s="19">
        <v>0</v>
      </c>
      <c r="R4" s="19">
        <v>0</v>
      </c>
      <c r="S4" s="19">
        <v>0</v>
      </c>
      <c r="T4" s="16">
        <v>0</v>
      </c>
      <c r="U4" s="16" t="s">
        <v>42</v>
      </c>
      <c r="V4" s="16" t="s">
        <v>43</v>
      </c>
      <c r="W4" s="18">
        <v>46054</v>
      </c>
      <c r="X4" s="16" t="s">
        <v>44</v>
      </c>
      <c r="Y4" s="19">
        <f>'POR POLIZA'!T5</f>
        <v>96496332</v>
      </c>
      <c r="Z4" s="16">
        <v>340637785</v>
      </c>
      <c r="AA4" s="16">
        <v>0</v>
      </c>
      <c r="AB4" s="16" t="s">
        <v>45</v>
      </c>
      <c r="AC4" s="16" t="s">
        <v>46</v>
      </c>
      <c r="AD4" s="16"/>
      <c r="AE4" s="16" t="s">
        <v>47</v>
      </c>
      <c r="AF4" s="16" t="s">
        <v>48</v>
      </c>
      <c r="AG4" s="16" t="s">
        <v>49</v>
      </c>
      <c r="AH4" s="16"/>
      <c r="AI4" s="16"/>
      <c r="AJ4" s="16" t="s">
        <v>50</v>
      </c>
      <c r="AK4" s="16">
        <v>0</v>
      </c>
      <c r="AL4" s="16">
        <v>15</v>
      </c>
    </row>
    <row r="5" spans="1:38" s="5" customFormat="1" x14ac:dyDescent="0.25">
      <c r="A5" s="16" t="s">
        <v>51</v>
      </c>
      <c r="B5" s="16">
        <v>380</v>
      </c>
      <c r="C5" s="16" t="s">
        <v>52</v>
      </c>
      <c r="D5" s="16">
        <v>40</v>
      </c>
      <c r="E5" s="17">
        <v>994000028037</v>
      </c>
      <c r="F5" s="16">
        <v>2024</v>
      </c>
      <c r="G5" s="16">
        <v>0</v>
      </c>
      <c r="H5" s="18">
        <v>45411</v>
      </c>
      <c r="I5" s="18">
        <v>45398</v>
      </c>
      <c r="J5" s="18">
        <v>45768</v>
      </c>
      <c r="K5" s="16" t="s">
        <v>41</v>
      </c>
      <c r="L5" s="16">
        <v>26715020000</v>
      </c>
      <c r="M5" s="16">
        <v>44162172</v>
      </c>
      <c r="N5" s="16">
        <v>8390813</v>
      </c>
      <c r="O5" s="16">
        <v>52552985</v>
      </c>
      <c r="P5" s="19">
        <v>0</v>
      </c>
      <c r="Q5" s="19">
        <v>0</v>
      </c>
      <c r="R5" s="19">
        <v>0</v>
      </c>
      <c r="S5" s="19">
        <v>0</v>
      </c>
      <c r="T5" s="16">
        <v>0</v>
      </c>
      <c r="U5" s="16" t="s">
        <v>53</v>
      </c>
      <c r="V5" s="16" t="s">
        <v>43</v>
      </c>
      <c r="W5" s="18">
        <v>45768</v>
      </c>
      <c r="X5" s="16" t="s">
        <v>54</v>
      </c>
      <c r="Y5" s="19">
        <f>'POR POLIZA'!T10</f>
        <v>62535068</v>
      </c>
      <c r="Z5" s="16">
        <v>380546224</v>
      </c>
      <c r="AA5" s="16">
        <v>0</v>
      </c>
      <c r="AB5" s="16" t="s">
        <v>45</v>
      </c>
      <c r="AC5" s="16" t="s">
        <v>55</v>
      </c>
      <c r="AD5" s="16"/>
      <c r="AE5" s="16" t="s">
        <v>47</v>
      </c>
      <c r="AF5" s="16" t="s">
        <v>48</v>
      </c>
      <c r="AG5" s="16" t="s">
        <v>49</v>
      </c>
      <c r="AH5" s="16"/>
      <c r="AI5" s="16"/>
      <c r="AJ5" s="16" t="s">
        <v>56</v>
      </c>
      <c r="AK5" s="16">
        <v>0</v>
      </c>
      <c r="AL5" s="16">
        <v>12.5</v>
      </c>
    </row>
    <row r="6" spans="1:38" s="5" customFormat="1" x14ac:dyDescent="0.25">
      <c r="A6" s="16" t="s">
        <v>57</v>
      </c>
      <c r="B6" s="16">
        <v>875</v>
      </c>
      <c r="C6" s="16" t="s">
        <v>58</v>
      </c>
      <c r="D6" s="16">
        <v>64</v>
      </c>
      <c r="E6" s="17">
        <v>994000000010</v>
      </c>
      <c r="F6" s="16">
        <v>2013</v>
      </c>
      <c r="G6" s="16">
        <v>6</v>
      </c>
      <c r="H6" s="18">
        <v>41285</v>
      </c>
      <c r="I6" s="18">
        <v>41276</v>
      </c>
      <c r="J6" s="18">
        <v>41641</v>
      </c>
      <c r="K6" s="16" t="s">
        <v>41</v>
      </c>
      <c r="L6" s="16">
        <v>10000000</v>
      </c>
      <c r="M6" s="16">
        <v>615000</v>
      </c>
      <c r="N6" s="16">
        <v>98400</v>
      </c>
      <c r="O6" s="16">
        <v>713400</v>
      </c>
      <c r="P6" s="19">
        <v>0</v>
      </c>
      <c r="Q6" s="19">
        <v>0</v>
      </c>
      <c r="R6" s="19">
        <v>0</v>
      </c>
      <c r="S6" s="19">
        <v>0</v>
      </c>
      <c r="T6" s="16">
        <v>0</v>
      </c>
      <c r="U6" s="16" t="s">
        <v>53</v>
      </c>
      <c r="V6" s="16" t="s">
        <v>43</v>
      </c>
      <c r="W6" s="18">
        <v>41641</v>
      </c>
      <c r="X6" s="16" t="s">
        <v>59</v>
      </c>
      <c r="Y6" s="19">
        <f>'POR POLIZA'!T14</f>
        <v>55000</v>
      </c>
      <c r="Z6" s="16">
        <v>875028057</v>
      </c>
      <c r="AA6" s="16">
        <v>0</v>
      </c>
      <c r="AB6" s="16" t="s">
        <v>45</v>
      </c>
      <c r="AC6" s="18">
        <v>41579</v>
      </c>
      <c r="AD6" s="16"/>
      <c r="AE6" s="16" t="s">
        <v>47</v>
      </c>
      <c r="AF6" s="16" t="s">
        <v>60</v>
      </c>
      <c r="AG6" s="16" t="s">
        <v>61</v>
      </c>
      <c r="AH6" s="16"/>
      <c r="AI6" s="16"/>
      <c r="AJ6" s="16" t="s">
        <v>62</v>
      </c>
      <c r="AK6" s="16">
        <v>0</v>
      </c>
      <c r="AL6" s="16">
        <v>17.5</v>
      </c>
    </row>
    <row r="7" spans="1:38" x14ac:dyDescent="0.25">
      <c r="Y7" s="22">
        <f>SUM(Y4:Y6)</f>
        <v>159086400</v>
      </c>
    </row>
  </sheetData>
  <mergeCells count="1">
    <mergeCell ref="A1:Z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0FB8A-00C7-4467-AC7E-94B370A0BBAC}">
  <dimension ref="A1:T14"/>
  <sheetViews>
    <sheetView workbookViewId="0">
      <selection activeCell="O22" sqref="O22"/>
    </sheetView>
  </sheetViews>
  <sheetFormatPr baseColWidth="10" defaultRowHeight="15" x14ac:dyDescent="0.25"/>
  <cols>
    <col min="6" max="6" width="13" bestFit="1" customWidth="1"/>
    <col min="15" max="15" width="12.7109375" bestFit="1" customWidth="1"/>
    <col min="16" max="16" width="13.85546875" bestFit="1" customWidth="1"/>
    <col min="20" max="20" width="12.7109375" bestFit="1" customWidth="1"/>
  </cols>
  <sheetData>
    <row r="1" spans="1:20" ht="21" x14ac:dyDescent="0.35">
      <c r="A1" s="6" t="s">
        <v>63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3" spans="1:20" x14ac:dyDescent="0.25">
      <c r="A3" s="8" t="s">
        <v>64</v>
      </c>
      <c r="B3" s="8" t="s">
        <v>65</v>
      </c>
      <c r="C3" s="8" t="s">
        <v>66</v>
      </c>
      <c r="D3" s="8" t="s">
        <v>67</v>
      </c>
      <c r="E3" s="8" t="s">
        <v>65</v>
      </c>
      <c r="F3" s="9" t="s">
        <v>68</v>
      </c>
      <c r="G3" s="10" t="s">
        <v>69</v>
      </c>
      <c r="H3" s="8" t="s">
        <v>70</v>
      </c>
      <c r="I3" s="8" t="s">
        <v>71</v>
      </c>
      <c r="J3" s="8" t="s">
        <v>72</v>
      </c>
      <c r="K3" s="8" t="s">
        <v>30</v>
      </c>
      <c r="L3" s="8" t="s">
        <v>73</v>
      </c>
      <c r="M3" s="8" t="s">
        <v>74</v>
      </c>
      <c r="N3" s="8" t="s">
        <v>75</v>
      </c>
      <c r="O3" s="8" t="s">
        <v>76</v>
      </c>
      <c r="P3" s="8" t="s">
        <v>77</v>
      </c>
      <c r="Q3" s="8" t="s">
        <v>78</v>
      </c>
      <c r="R3" s="8" t="s">
        <v>79</v>
      </c>
      <c r="S3" s="8" t="s">
        <v>80</v>
      </c>
      <c r="T3" s="8" t="s">
        <v>81</v>
      </c>
    </row>
    <row r="4" spans="1:20" x14ac:dyDescent="0.25">
      <c r="A4" s="11" t="s">
        <v>39</v>
      </c>
      <c r="B4" s="11">
        <v>340</v>
      </c>
      <c r="C4" s="11" t="s">
        <v>82</v>
      </c>
      <c r="D4" s="11" t="s">
        <v>83</v>
      </c>
      <c r="E4" s="11">
        <v>85</v>
      </c>
      <c r="F4" s="12">
        <v>994000000264</v>
      </c>
      <c r="G4" s="13" t="s">
        <v>88</v>
      </c>
      <c r="H4" s="11">
        <v>2025</v>
      </c>
      <c r="I4" s="11">
        <v>3018</v>
      </c>
      <c r="J4" s="11" t="s">
        <v>84</v>
      </c>
      <c r="K4" s="11" t="s">
        <v>85</v>
      </c>
      <c r="L4" s="11" t="s">
        <v>86</v>
      </c>
      <c r="M4" s="11" t="s">
        <v>87</v>
      </c>
      <c r="N4" s="11" t="s">
        <v>41</v>
      </c>
      <c r="O4" s="14">
        <v>96496332</v>
      </c>
      <c r="P4" s="11">
        <v>0</v>
      </c>
      <c r="Q4" s="11">
        <v>0</v>
      </c>
      <c r="R4" s="11">
        <v>0</v>
      </c>
      <c r="S4" s="11">
        <v>0</v>
      </c>
      <c r="T4" s="14">
        <f>O4</f>
        <v>96496332</v>
      </c>
    </row>
    <row r="5" spans="1:20" x14ac:dyDescent="0.25">
      <c r="T5" s="15">
        <f>SUM(T4)</f>
        <v>96496332</v>
      </c>
    </row>
    <row r="7" spans="1:20" x14ac:dyDescent="0.25">
      <c r="A7" s="8" t="s">
        <v>64</v>
      </c>
      <c r="B7" s="8" t="s">
        <v>65</v>
      </c>
      <c r="C7" s="8" t="s">
        <v>66</v>
      </c>
      <c r="D7" s="8" t="s">
        <v>67</v>
      </c>
      <c r="E7" s="8" t="s">
        <v>65</v>
      </c>
      <c r="F7" s="9" t="s">
        <v>68</v>
      </c>
      <c r="G7" s="10" t="s">
        <v>69</v>
      </c>
      <c r="H7" s="8" t="s">
        <v>70</v>
      </c>
      <c r="I7" s="8" t="s">
        <v>71</v>
      </c>
      <c r="J7" s="8" t="s">
        <v>72</v>
      </c>
      <c r="K7" s="8" t="s">
        <v>30</v>
      </c>
      <c r="L7" s="8" t="s">
        <v>73</v>
      </c>
      <c r="M7" s="8" t="s">
        <v>74</v>
      </c>
      <c r="N7" s="8" t="s">
        <v>75</v>
      </c>
      <c r="O7" s="8" t="s">
        <v>76</v>
      </c>
      <c r="P7" s="8" t="s">
        <v>77</v>
      </c>
      <c r="Q7" s="8" t="s">
        <v>78</v>
      </c>
      <c r="R7" s="8" t="s">
        <v>79</v>
      </c>
      <c r="S7" s="8" t="s">
        <v>80</v>
      </c>
      <c r="T7" s="8" t="s">
        <v>81</v>
      </c>
    </row>
    <row r="8" spans="1:20" x14ac:dyDescent="0.25">
      <c r="A8" s="11" t="s">
        <v>51</v>
      </c>
      <c r="B8" s="11">
        <v>380</v>
      </c>
      <c r="C8" s="11" t="s">
        <v>82</v>
      </c>
      <c r="D8" s="11" t="s">
        <v>89</v>
      </c>
      <c r="E8" s="11">
        <v>40</v>
      </c>
      <c r="F8" s="12">
        <v>994000028037</v>
      </c>
      <c r="G8" s="13" t="s">
        <v>90</v>
      </c>
      <c r="H8" s="11">
        <v>2024</v>
      </c>
      <c r="I8" s="11">
        <v>14331</v>
      </c>
      <c r="J8" s="11" t="s">
        <v>91</v>
      </c>
      <c r="K8" s="11" t="s">
        <v>92</v>
      </c>
      <c r="L8" s="11" t="s">
        <v>93</v>
      </c>
      <c r="M8" s="11" t="s">
        <v>87</v>
      </c>
      <c r="N8" s="11" t="s">
        <v>41</v>
      </c>
      <c r="O8" s="14">
        <v>3873837</v>
      </c>
      <c r="P8" s="14">
        <v>699620</v>
      </c>
      <c r="Q8" s="11">
        <v>0</v>
      </c>
      <c r="R8" s="11">
        <v>0</v>
      </c>
      <c r="S8" s="11">
        <v>0</v>
      </c>
      <c r="T8" s="14">
        <f>P8+Q8+R8</f>
        <v>699620</v>
      </c>
    </row>
    <row r="9" spans="1:20" x14ac:dyDescent="0.25">
      <c r="A9" s="11" t="s">
        <v>51</v>
      </c>
      <c r="B9" s="11">
        <v>380</v>
      </c>
      <c r="C9" s="11" t="s">
        <v>82</v>
      </c>
      <c r="D9" s="11" t="s">
        <v>89</v>
      </c>
      <c r="E9" s="11">
        <v>40</v>
      </c>
      <c r="F9" s="12">
        <v>994000028037</v>
      </c>
      <c r="G9" s="13" t="s">
        <v>94</v>
      </c>
      <c r="H9" s="11">
        <v>2025</v>
      </c>
      <c r="I9" s="11">
        <v>14345</v>
      </c>
      <c r="J9" s="11" t="s">
        <v>95</v>
      </c>
      <c r="K9" s="11" t="s">
        <v>96</v>
      </c>
      <c r="L9" s="11" t="s">
        <v>93</v>
      </c>
      <c r="M9" s="11" t="s">
        <v>87</v>
      </c>
      <c r="N9" s="11" t="s">
        <v>41</v>
      </c>
      <c r="O9" s="14">
        <v>3873837</v>
      </c>
      <c r="P9" s="14">
        <v>61341968</v>
      </c>
      <c r="Q9" s="11">
        <v>0</v>
      </c>
      <c r="R9" s="14">
        <v>493480</v>
      </c>
      <c r="S9" s="11">
        <v>0</v>
      </c>
      <c r="T9" s="14">
        <f>P9+Q9+R9</f>
        <v>61835448</v>
      </c>
    </row>
    <row r="10" spans="1:20" x14ac:dyDescent="0.25">
      <c r="T10" s="15">
        <f>SUM(T8:T9)</f>
        <v>62535068</v>
      </c>
    </row>
    <row r="12" spans="1:20" x14ac:dyDescent="0.25">
      <c r="A12" s="8" t="s">
        <v>64</v>
      </c>
      <c r="B12" s="8" t="s">
        <v>65</v>
      </c>
      <c r="C12" s="8" t="s">
        <v>66</v>
      </c>
      <c r="D12" s="8" t="s">
        <v>67</v>
      </c>
      <c r="E12" s="8" t="s">
        <v>65</v>
      </c>
      <c r="F12" s="9" t="s">
        <v>68</v>
      </c>
      <c r="G12" s="10" t="s">
        <v>69</v>
      </c>
      <c r="H12" s="8" t="s">
        <v>70</v>
      </c>
      <c r="I12" s="8" t="s">
        <v>71</v>
      </c>
      <c r="J12" s="8" t="s">
        <v>72</v>
      </c>
      <c r="K12" s="8" t="s">
        <v>30</v>
      </c>
      <c r="L12" s="8" t="s">
        <v>73</v>
      </c>
      <c r="M12" s="8" t="s">
        <v>74</v>
      </c>
      <c r="N12" s="8" t="s">
        <v>75</v>
      </c>
      <c r="O12" s="8" t="s">
        <v>76</v>
      </c>
      <c r="P12" s="8" t="s">
        <v>77</v>
      </c>
      <c r="Q12" s="8" t="s">
        <v>78</v>
      </c>
      <c r="R12" s="8" t="s">
        <v>79</v>
      </c>
      <c r="S12" s="8" t="s">
        <v>80</v>
      </c>
      <c r="T12" s="8" t="s">
        <v>81</v>
      </c>
    </row>
    <row r="13" spans="1:20" x14ac:dyDescent="0.25">
      <c r="A13" s="11" t="s">
        <v>57</v>
      </c>
      <c r="B13" s="11">
        <v>875</v>
      </c>
      <c r="C13" s="11" t="s">
        <v>82</v>
      </c>
      <c r="D13" s="11" t="s">
        <v>97</v>
      </c>
      <c r="E13" s="11">
        <v>64</v>
      </c>
      <c r="F13" s="12">
        <v>994000000010</v>
      </c>
      <c r="G13" s="13" t="s">
        <v>98</v>
      </c>
      <c r="H13" s="11">
        <v>2016</v>
      </c>
      <c r="I13" s="11">
        <v>30004</v>
      </c>
      <c r="J13" s="11" t="s">
        <v>99</v>
      </c>
      <c r="K13" s="11" t="s">
        <v>100</v>
      </c>
      <c r="L13" s="11" t="s">
        <v>101</v>
      </c>
      <c r="M13" s="11" t="s">
        <v>102</v>
      </c>
      <c r="N13" s="11" t="s">
        <v>41</v>
      </c>
      <c r="O13" s="14">
        <v>55000</v>
      </c>
      <c r="P13" s="11">
        <v>0</v>
      </c>
      <c r="Q13" s="11">
        <v>0</v>
      </c>
      <c r="R13" s="11">
        <v>0</v>
      </c>
      <c r="S13" s="11">
        <v>0</v>
      </c>
      <c r="T13" s="14">
        <f>O13</f>
        <v>55000</v>
      </c>
    </row>
    <row r="14" spans="1:20" x14ac:dyDescent="0.25">
      <c r="T14" s="15">
        <f>SUM(T13)</f>
        <v>55000</v>
      </c>
    </row>
  </sheetData>
  <mergeCells count="1">
    <mergeCell ref="A1: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POR RAMO</vt:lpstr>
      <vt:lpstr>POR POLIZA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NELLY JAIRA MEDINA VELANDIA</dc:creator>
  <cp:lastModifiedBy>NELLY JAIRA MEDINA VELANDIA</cp:lastModifiedBy>
  <dcterms:created xsi:type="dcterms:W3CDTF">2026-05-26T16:37:16Z</dcterms:created>
  <dcterms:modified xsi:type="dcterms:W3CDTF">2026-05-26T16:49:24Z</dcterms:modified>
</cp:coreProperties>
</file>