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8208"/>
  </bookViews>
  <sheets>
    <sheet name="ESTUDIO DE MERCADO" sheetId="1" r:id="rId1"/>
    <sheet name="Hoja1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  <c r="F6" i="1"/>
  <c r="E6" i="1"/>
  <c r="E5" i="1"/>
  <c r="F5" i="1"/>
  <c r="J6" i="1" l="1"/>
  <c r="J7" i="1" l="1"/>
  <c r="O5" i="1" l="1"/>
  <c r="P5" i="1" s="1"/>
  <c r="J5" i="1" l="1"/>
  <c r="J8" i="1" s="1"/>
  <c r="K7" i="1"/>
  <c r="K5" i="1" l="1"/>
  <c r="K6" i="1"/>
</calcChain>
</file>

<file path=xl/sharedStrings.xml><?xml version="1.0" encoding="utf-8"?>
<sst xmlns="http://schemas.openxmlformats.org/spreadsheetml/2006/main" count="25" uniqueCount="23">
  <si>
    <t>OFERENTE</t>
  </si>
  <si>
    <t xml:space="preserve">UBICACIÓN </t>
  </si>
  <si>
    <t>CENTRO INTERNACIONAL TEQUENDAMA</t>
  </si>
  <si>
    <t>CANT M2</t>
  </si>
  <si>
    <t>IVA</t>
  </si>
  <si>
    <t xml:space="preserve">ADMINISTRACIÓN </t>
  </si>
  <si>
    <t>AGUA</t>
  </si>
  <si>
    <t>ENERGIA</t>
  </si>
  <si>
    <t>V/R CANON</t>
  </si>
  <si>
    <t>v/R M2</t>
  </si>
  <si>
    <t xml:space="preserve">VALOR PORMEDIO </t>
  </si>
  <si>
    <t>V/R TOTAL CANON</t>
  </si>
  <si>
    <t>ITEM</t>
  </si>
  <si>
    <t>DESCRIPCIÓN DEL ELEMENTO O SERVICIO</t>
  </si>
  <si>
    <t>CANTIDAD</t>
  </si>
  <si>
    <t>METRO CUADRADO</t>
  </si>
  <si>
    <t>SAN DIEGO</t>
  </si>
  <si>
    <t>ARRENDAMIENTO DEL BIEN INMUEBLE CORRESPONDIENTE A LA OFICINA 604 DEL EDIFICIO BACHÚE UBICADO EN LA CARRERA 13 No. 26-50</t>
  </si>
  <si>
    <t>CAJA DE RETIRO DE LAS FUERZAS MILITARES
OFICINA 604
EDIFICIO BACHUE</t>
  </si>
  <si>
    <t>MENSUALIDAD</t>
  </si>
  <si>
    <t>PRECIO TECHO</t>
  </si>
  <si>
    <t>VALOR TOTAL</t>
  </si>
  <si>
    <t>6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</si>
</sst>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  <numFmt numFmtId="165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42" fontId="2" fillId="0" borderId="1" xfId="3" applyNumberFormat="1" applyFont="1" applyBorder="1" applyAlignment="1">
      <alignment horizontal="center" vertical="center"/>
    </xf>
    <xf numFmtId="42" fontId="2" fillId="0" borderId="1" xfId="0" applyNumberFormat="1" applyFont="1" applyBorder="1" applyAlignment="1">
      <alignment horizontal="center" vertical="center"/>
    </xf>
    <xf numFmtId="44" fontId="2" fillId="0" borderId="0" xfId="2" applyFont="1"/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Fill="1" applyBorder="1" applyAlignment="1">
      <alignment horizontal="center" vertical="center"/>
    </xf>
    <xf numFmtId="4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">
    <cellStyle name="Moneda" xfId="2" builtinId="4"/>
    <cellStyle name="Moneda [0]" xfId="1" builtinId="7"/>
    <cellStyle name="Moneda [0]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390526</xdr:colOff>
      <xdr:row>28</xdr:row>
      <xdr:rowOff>152401</xdr:rowOff>
    </xdr:from>
    <xdr:to>
      <xdr:col>12</xdr:col>
      <xdr:colOff>29592</xdr:colOff>
      <xdr:row>54</xdr:row>
      <xdr:rowOff>123825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6" y="5486401"/>
          <a:ext cx="8783066" cy="4924424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0</xdr:row>
      <xdr:rowOff>104774</xdr:rowOff>
    </xdr:from>
    <xdr:to>
      <xdr:col>12</xdr:col>
      <xdr:colOff>10959</xdr:colOff>
      <xdr:row>28</xdr:row>
      <xdr:rowOff>76199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0025" y="104774"/>
          <a:ext cx="8954934" cy="5305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19"/>
  <sheetViews>
    <sheetView tabSelected="1" workbookViewId="0">
      <selection activeCell="P5" sqref="P5:P8"/>
    </sheetView>
  </sheetViews>
  <sheetFormatPr baseColWidth="10" defaultColWidth="9.109375" defaultRowHeight="10.8" x14ac:dyDescent="0.25"/>
  <cols>
    <col min="1" max="1" width="5.5546875" style="1" customWidth="1"/>
    <col min="2" max="2" width="20.44140625" style="1" customWidth="1"/>
    <col min="3" max="3" width="14.109375" style="1" customWidth="1"/>
    <col min="4" max="4" width="10.44140625" style="1" customWidth="1"/>
    <col min="5" max="6" width="13" style="1" bestFit="1" customWidth="1"/>
    <col min="7" max="7" width="14.109375" style="1" customWidth="1"/>
    <col min="8" max="8" width="10" style="1" bestFit="1" customWidth="1"/>
    <col min="9" max="9" width="10.88671875" style="1" bestFit="1" customWidth="1"/>
    <col min="10" max="11" width="13.88671875" style="1" customWidth="1"/>
    <col min="12" max="12" width="9.6640625" style="1" customWidth="1"/>
    <col min="13" max="13" width="20.5546875" style="1" customWidth="1"/>
    <col min="14" max="14" width="11.5546875" style="1" customWidth="1"/>
    <col min="15" max="16" width="14.109375" style="1" customWidth="1"/>
    <col min="17" max="17" width="13.33203125" style="1" bestFit="1" customWidth="1"/>
    <col min="18" max="16384" width="9.109375" style="1"/>
  </cols>
  <sheetData>
    <row r="3" spans="2:16" x14ac:dyDescent="0.25">
      <c r="O3" s="18" t="s">
        <v>20</v>
      </c>
      <c r="P3" s="18"/>
    </row>
    <row r="4" spans="2:16" ht="21" x14ac:dyDescent="0.25">
      <c r="B4" s="9" t="s">
        <v>0</v>
      </c>
      <c r="C4" s="9" t="s">
        <v>1</v>
      </c>
      <c r="D4" s="9" t="s">
        <v>3</v>
      </c>
      <c r="E4" s="9" t="s">
        <v>8</v>
      </c>
      <c r="F4" s="9" t="s">
        <v>4</v>
      </c>
      <c r="G4" s="9" t="s">
        <v>5</v>
      </c>
      <c r="H4" s="9" t="s">
        <v>6</v>
      </c>
      <c r="I4" s="9" t="s">
        <v>7</v>
      </c>
      <c r="J4" s="9" t="s">
        <v>11</v>
      </c>
      <c r="K4" s="10" t="s">
        <v>9</v>
      </c>
      <c r="L4" s="11" t="s">
        <v>12</v>
      </c>
      <c r="M4" s="12" t="s">
        <v>13</v>
      </c>
      <c r="N4" s="12" t="s">
        <v>14</v>
      </c>
      <c r="O4" s="13" t="s">
        <v>19</v>
      </c>
      <c r="P4" s="13" t="s">
        <v>21</v>
      </c>
    </row>
    <row r="5" spans="2:16" ht="32.4" x14ac:dyDescent="0.25">
      <c r="B5" s="2" t="s">
        <v>15</v>
      </c>
      <c r="C5" s="2" t="s">
        <v>2</v>
      </c>
      <c r="D5" s="3">
        <v>40</v>
      </c>
      <c r="E5" s="4">
        <f>2300000/1.19</f>
        <v>1932773.1092436975</v>
      </c>
      <c r="F5" s="5">
        <f>+E5*19%</f>
        <v>367226.89075630251</v>
      </c>
      <c r="G5" s="5">
        <v>320000</v>
      </c>
      <c r="H5" s="5"/>
      <c r="I5" s="5"/>
      <c r="J5" s="5">
        <f>+E5+F5+G5+H5+I5</f>
        <v>2620000</v>
      </c>
      <c r="K5" s="14">
        <f>J5/D5</f>
        <v>65500</v>
      </c>
      <c r="L5" s="17">
        <v>1</v>
      </c>
      <c r="M5" s="20" t="s">
        <v>17</v>
      </c>
      <c r="N5" s="20" t="s">
        <v>22</v>
      </c>
      <c r="O5" s="16">
        <f>+J7</f>
        <v>2203520</v>
      </c>
      <c r="P5" s="16">
        <f>+O5*6</f>
        <v>13221120</v>
      </c>
    </row>
    <row r="6" spans="2:16" x14ac:dyDescent="0.25">
      <c r="B6" s="2" t="s">
        <v>15</v>
      </c>
      <c r="C6" s="2" t="s">
        <v>16</v>
      </c>
      <c r="D6" s="3">
        <v>40</v>
      </c>
      <c r="E6" s="4">
        <f>2200000/1.19</f>
        <v>1848739.4957983193</v>
      </c>
      <c r="F6" s="5">
        <f>+E6*19%</f>
        <v>351260.50420168065</v>
      </c>
      <c r="G6" s="5">
        <v>300000</v>
      </c>
      <c r="H6" s="5"/>
      <c r="I6" s="5"/>
      <c r="J6" s="5">
        <f>+E6+F6+G6+H6+I6</f>
        <v>2500000</v>
      </c>
      <c r="K6" s="14">
        <f>J6/D6</f>
        <v>62500</v>
      </c>
      <c r="L6" s="17"/>
      <c r="M6" s="20"/>
      <c r="N6" s="20"/>
      <c r="O6" s="17"/>
      <c r="P6" s="17"/>
    </row>
    <row r="7" spans="2:16" ht="43.2" x14ac:dyDescent="0.25">
      <c r="B7" s="2" t="s">
        <v>18</v>
      </c>
      <c r="C7" s="2" t="s">
        <v>2</v>
      </c>
      <c r="D7" s="3">
        <v>40</v>
      </c>
      <c r="E7" s="6">
        <v>1548000</v>
      </c>
      <c r="F7" s="7">
        <v>294120</v>
      </c>
      <c r="G7" s="7">
        <v>77400</v>
      </c>
      <c r="H7" s="7">
        <v>96000</v>
      </c>
      <c r="I7" s="7">
        <v>188000</v>
      </c>
      <c r="J7" s="5">
        <f>ROUNDUP(+E7+F7+G7+H7+I7,0)</f>
        <v>2203520</v>
      </c>
      <c r="K7" s="14">
        <f>J7/D7</f>
        <v>55088</v>
      </c>
      <c r="L7" s="17"/>
      <c r="M7" s="20"/>
      <c r="N7" s="20"/>
      <c r="O7" s="17"/>
      <c r="P7" s="17"/>
    </row>
    <row r="8" spans="2:16" x14ac:dyDescent="0.25">
      <c r="B8" s="19" t="s">
        <v>10</v>
      </c>
      <c r="C8" s="19"/>
      <c r="D8" s="19"/>
      <c r="E8" s="19"/>
      <c r="F8" s="19"/>
      <c r="G8" s="19"/>
      <c r="H8" s="19"/>
      <c r="I8" s="19"/>
      <c r="J8" s="5">
        <f>SUM(J5:J7)/3</f>
        <v>2441173.3333333335</v>
      </c>
      <c r="K8" s="15">
        <f>+AVERAGE(K5:K7)</f>
        <v>61029.333333333336</v>
      </c>
      <c r="L8" s="17"/>
      <c r="M8" s="20"/>
      <c r="N8" s="20"/>
      <c r="O8" s="17"/>
      <c r="P8" s="17"/>
    </row>
    <row r="15" spans="2:16" x14ac:dyDescent="0.25">
      <c r="J15" s="8"/>
    </row>
    <row r="16" spans="2:16" x14ac:dyDescent="0.25">
      <c r="J16" s="8"/>
    </row>
    <row r="17" spans="10:10" x14ac:dyDescent="0.25">
      <c r="J17" s="8"/>
    </row>
    <row r="18" spans="10:10" x14ac:dyDescent="0.25">
      <c r="J18" s="8"/>
    </row>
    <row r="19" spans="10:10" x14ac:dyDescent="0.25">
      <c r="J19" s="8"/>
    </row>
  </sheetData>
  <mergeCells count="7">
    <mergeCell ref="P5:P8"/>
    <mergeCell ref="O3:P3"/>
    <mergeCell ref="B8:I8"/>
    <mergeCell ref="O5:O8"/>
    <mergeCell ref="N5:N8"/>
    <mergeCell ref="M5:M8"/>
    <mergeCell ref="L5:L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0" sqref="O10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2026-06-16T16:11:06Z</dcterms:modified>
</cp:coreProperties>
</file>