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codeName="ThisWorkbook" defaultThemeVersion="166925"/>
  <mc:AlternateContent xmlns:mc="http://schemas.openxmlformats.org/markup-compatibility/2006">
    <mc:Choice Requires="x15">
      <x15ac:absPath xmlns:x15ac="http://schemas.microsoft.com/office/spreadsheetml/2010/11/ac" url="C:\Users\Valentin\Documents\__MATIZ\__LICITACIONES\_2026 03_CON_GILBERTO MEJIA RIONEGRO\"/>
    </mc:Choice>
  </mc:AlternateContent>
  <xr:revisionPtr revIDLastSave="0" documentId="13_ncr:1_{2A8D3DDD-777C-4155-BA5A-CCDEB342EB33}" xr6:coauthVersionLast="47" xr6:coauthVersionMax="47" xr10:uidLastSave="{00000000-0000-0000-0000-000000000000}"/>
  <bookViews>
    <workbookView xWindow="-108" yWindow="-108" windowWidth="23256" windowHeight="12456" tabRatio="864" xr2:uid="{00000000-000D-0000-FFFF-FFFF00000000}"/>
  </bookViews>
  <sheets>
    <sheet name="PRESUPUESTO" sheetId="48" r:id="rId1"/>
    <sheet name="6.1.1" sheetId="243" state="hidden" r:id="rId2"/>
    <sheet name="C6.1.1" sheetId="260" state="hidden" r:id="rId3"/>
    <sheet name="6.1.2" sheetId="244" state="hidden" r:id="rId4"/>
    <sheet name="C6.1.2" sheetId="261" state="hidden" r:id="rId5"/>
    <sheet name="6.2.1" sheetId="248" state="hidden" r:id="rId6"/>
    <sheet name="C6.2.1" sheetId="265" state="hidden" r:id="rId7"/>
    <sheet name="6.2.2" sheetId="250" state="hidden" r:id="rId8"/>
    <sheet name="C6.2.2" sheetId="267" state="hidden" r:id="rId9"/>
    <sheet name="6.2.3" sheetId="249" state="hidden" r:id="rId10"/>
    <sheet name="C6.2.3" sheetId="272" state="hidden" r:id="rId11"/>
    <sheet name="6.2.4" sheetId="251" state="hidden" r:id="rId12"/>
    <sheet name="6.2.5" sheetId="252" state="hidden" r:id="rId13"/>
    <sheet name="C6.2.5" sheetId="268" state="hidden" r:id="rId14"/>
    <sheet name="6.2.6" sheetId="253" state="hidden" r:id="rId15"/>
    <sheet name="C6.2.6" sheetId="270" state="hidden" r:id="rId16"/>
    <sheet name="6.2.7" sheetId="254" state="hidden" r:id="rId17"/>
    <sheet name="C6.2.7" sheetId="418" state="hidden" r:id="rId18"/>
  </sheets>
  <definedNames>
    <definedName name="_xlnm._FilterDatabase" localSheetId="0" hidden="1">PRESUPUESTO!$A$6:$F$6</definedName>
    <definedName name="_xlnm.Print_Area" localSheetId="2">'C6.1.1'!$A$1:$AN$62</definedName>
    <definedName name="_xlnm.Print_Area" localSheetId="4">'C6.1.2'!$A$1:$AN$60</definedName>
    <definedName name="_xlnm.Print_Area" localSheetId="6">'C6.2.1'!$A$1:$AN$60</definedName>
    <definedName name="_xlnm.Print_Area" localSheetId="8">'C6.2.2'!$A$1:$AN$60</definedName>
    <definedName name="_xlnm.Print_Area" localSheetId="10">'C6.2.3'!$A$1:$AN$58</definedName>
    <definedName name="_xlnm.Print_Area" localSheetId="13">'C6.2.5'!$A$1:$AN$59</definedName>
    <definedName name="_xlnm.Print_Area" localSheetId="15">'C6.2.6'!$A$1:$AN$59</definedName>
    <definedName name="_xlnm.Print_Area" localSheetId="17">'C6.2.7'!$A$1:$AN$59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76" i="48" l="1"/>
  <c r="F170" i="48"/>
  <c r="F156" i="48" l="1"/>
  <c r="F118" i="48" l="1"/>
  <c r="F157" i="48"/>
  <c r="F151" i="48" l="1"/>
  <c r="F150" i="48"/>
  <c r="F148" i="48"/>
  <c r="F149" i="48" l="1"/>
  <c r="F78" i="48"/>
  <c r="F80" i="48" l="1"/>
  <c r="F142" i="48"/>
  <c r="F141" i="48"/>
  <c r="F31" i="48" l="1"/>
  <c r="F117" i="48" l="1"/>
  <c r="F13" i="48"/>
  <c r="F91" i="48" l="1"/>
  <c r="F147" i="48" l="1"/>
  <c r="F146" i="48" l="1"/>
  <c r="F145" i="48"/>
  <c r="F144" i="48" l="1"/>
  <c r="F173" i="48" s="1"/>
  <c r="F138" i="48" l="1"/>
  <c r="F57" i="48" l="1"/>
  <c r="F72" i="48"/>
  <c r="F71" i="48"/>
  <c r="F70" i="48"/>
  <c r="F69" i="48"/>
  <c r="F68" i="48"/>
  <c r="F67" i="48"/>
  <c r="F66" i="48"/>
  <c r="F65" i="48"/>
  <c r="F64" i="48"/>
  <c r="F63" i="48"/>
  <c r="F62" i="48"/>
  <c r="F61" i="48"/>
  <c r="F60" i="48"/>
  <c r="F59" i="48"/>
  <c r="F58" i="48"/>
  <c r="F56" i="48" l="1"/>
  <c r="F54" i="48"/>
  <c r="F53" i="48"/>
  <c r="F52" i="48"/>
  <c r="F51" i="48"/>
  <c r="F48" i="48"/>
  <c r="F50" i="48"/>
  <c r="F47" i="48"/>
  <c r="F46" i="48"/>
  <c r="F115" i="48"/>
  <c r="F112" i="48"/>
  <c r="F116" i="48"/>
  <c r="F114" i="48"/>
  <c r="F113" i="48"/>
  <c r="F111" i="48"/>
  <c r="F110" i="48"/>
  <c r="F109" i="48"/>
  <c r="AN12" i="418"/>
  <c r="AN50" i="418" s="1"/>
  <c r="AN52" i="418" s="1"/>
  <c r="F55" i="48" l="1"/>
  <c r="F39" i="48"/>
  <c r="F49" i="48"/>
  <c r="F44" i="48"/>
  <c r="F40" i="48"/>
  <c r="F38" i="48"/>
  <c r="F35" i="48"/>
  <c r="F41" i="48"/>
  <c r="F42" i="48"/>
  <c r="F36" i="48"/>
  <c r="F45" i="48"/>
  <c r="F37" i="48"/>
  <c r="F34" i="48"/>
  <c r="F43" i="48"/>
  <c r="F33" i="48" l="1"/>
  <c r="F155" i="48" l="1"/>
  <c r="F154" i="48" l="1"/>
  <c r="F153" i="48"/>
  <c r="F152" i="48" l="1"/>
  <c r="F90" i="48" l="1"/>
  <c r="F82" i="48" l="1"/>
  <c r="F83" i="48"/>
  <c r="F81" i="48" l="1"/>
  <c r="F30" i="48" l="1"/>
  <c r="F29" i="48" s="1"/>
  <c r="AN12" i="272" l="1"/>
  <c r="G19" i="249"/>
  <c r="I19" i="249" s="1"/>
  <c r="G18" i="249"/>
  <c r="I18" i="249" s="1"/>
  <c r="AN12" i="270"/>
  <c r="AN12" i="268"/>
  <c r="AN49" i="272" l="1"/>
  <c r="AN51" i="272" s="1"/>
  <c r="AN50" i="270"/>
  <c r="AN52" i="270" s="1"/>
  <c r="AN50" i="268"/>
  <c r="AN52" i="268" s="1"/>
  <c r="AN12" i="267" l="1"/>
  <c r="AN12" i="265"/>
  <c r="AN51" i="267" l="1"/>
  <c r="AN53" i="267" s="1"/>
  <c r="AN51" i="265"/>
  <c r="AN53" i="265" s="1"/>
  <c r="AN12" i="261" l="1"/>
  <c r="AN51" i="261" l="1"/>
  <c r="AN53" i="261" s="1"/>
  <c r="AN12" i="260" l="1"/>
  <c r="AN53" i="260" l="1"/>
  <c r="AN55" i="260" s="1"/>
  <c r="D31" i="254" l="1"/>
  <c r="E31" i="254" s="1"/>
  <c r="G31" i="254" s="1"/>
  <c r="I31" i="254" s="1"/>
  <c r="D30" i="254"/>
  <c r="E30" i="254" s="1"/>
  <c r="G30" i="254" s="1"/>
  <c r="I30" i="254" s="1"/>
  <c r="G25" i="254"/>
  <c r="I25" i="254" s="1"/>
  <c r="I27" i="254" s="1"/>
  <c r="G20" i="254"/>
  <c r="I20" i="254" s="1"/>
  <c r="G19" i="254"/>
  <c r="I19" i="254" s="1"/>
  <c r="G18" i="254"/>
  <c r="I18" i="254" s="1"/>
  <c r="G17" i="254"/>
  <c r="I17" i="254" s="1"/>
  <c r="G16" i="254"/>
  <c r="I16" i="254" s="1"/>
  <c r="D31" i="253"/>
  <c r="E31" i="253" s="1"/>
  <c r="G31" i="253" s="1"/>
  <c r="I31" i="253" s="1"/>
  <c r="D30" i="253"/>
  <c r="E30" i="253" s="1"/>
  <c r="G30" i="253" s="1"/>
  <c r="I30" i="253" s="1"/>
  <c r="G25" i="253"/>
  <c r="I25" i="253" s="1"/>
  <c r="I27" i="253" s="1"/>
  <c r="G21" i="253"/>
  <c r="I21" i="253" s="1"/>
  <c r="G20" i="253"/>
  <c r="I20" i="253" s="1"/>
  <c r="G19" i="253"/>
  <c r="I19" i="253" s="1"/>
  <c r="G18" i="253"/>
  <c r="I18" i="253" s="1"/>
  <c r="G17" i="253"/>
  <c r="I17" i="253" s="1"/>
  <c r="G16" i="253"/>
  <c r="I16" i="253" s="1"/>
  <c r="D31" i="252"/>
  <c r="E31" i="252" s="1"/>
  <c r="G31" i="252" s="1"/>
  <c r="I31" i="252" s="1"/>
  <c r="D30" i="252"/>
  <c r="E30" i="252" s="1"/>
  <c r="G30" i="252" s="1"/>
  <c r="I30" i="252" s="1"/>
  <c r="G19" i="252"/>
  <c r="I19" i="252" s="1"/>
  <c r="G20" i="252"/>
  <c r="I20" i="252" s="1"/>
  <c r="G21" i="252"/>
  <c r="I21" i="252" s="1"/>
  <c r="G25" i="252"/>
  <c r="I25" i="252" s="1"/>
  <c r="I27" i="252" s="1"/>
  <c r="G18" i="252"/>
  <c r="I18" i="252" s="1"/>
  <c r="G17" i="252"/>
  <c r="I17" i="252" s="1"/>
  <c r="G16" i="252"/>
  <c r="I16" i="252" s="1"/>
  <c r="D30" i="251"/>
  <c r="E30" i="251" s="1"/>
  <c r="G30" i="251" s="1"/>
  <c r="I30" i="251" s="1"/>
  <c r="D29" i="251"/>
  <c r="E29" i="251" s="1"/>
  <c r="G29" i="251" s="1"/>
  <c r="I29" i="251" s="1"/>
  <c r="G24" i="251"/>
  <c r="I24" i="251" s="1"/>
  <c r="I26" i="251" s="1"/>
  <c r="G18" i="251"/>
  <c r="I18" i="251" s="1"/>
  <c r="G17" i="251"/>
  <c r="I17" i="251" s="1"/>
  <c r="G16" i="251"/>
  <c r="I16" i="251" s="1"/>
  <c r="D30" i="250"/>
  <c r="E30" i="250" s="1"/>
  <c r="G30" i="250" s="1"/>
  <c r="I30" i="250" s="1"/>
  <c r="D29" i="250"/>
  <c r="E29" i="250" s="1"/>
  <c r="G29" i="250" s="1"/>
  <c r="I29" i="250" s="1"/>
  <c r="G24" i="250"/>
  <c r="I24" i="250" s="1"/>
  <c r="I26" i="250" s="1"/>
  <c r="G18" i="250"/>
  <c r="I18" i="250" s="1"/>
  <c r="G17" i="250"/>
  <c r="I17" i="250" s="1"/>
  <c r="G16" i="250"/>
  <c r="I16" i="250" s="1"/>
  <c r="D32" i="249"/>
  <c r="E32" i="249" s="1"/>
  <c r="G32" i="249" s="1"/>
  <c r="I32" i="249" s="1"/>
  <c r="D31" i="249"/>
  <c r="E31" i="249" s="1"/>
  <c r="G31" i="249" s="1"/>
  <c r="I31" i="249" s="1"/>
  <c r="G26" i="249"/>
  <c r="I26" i="249" s="1"/>
  <c r="I28" i="249" s="1"/>
  <c r="G20" i="249"/>
  <c r="I20" i="249" s="1"/>
  <c r="G17" i="249"/>
  <c r="I17" i="249" s="1"/>
  <c r="G16" i="249"/>
  <c r="I16" i="249" s="1"/>
  <c r="D29" i="248"/>
  <c r="E29" i="248" s="1"/>
  <c r="G29" i="248" s="1"/>
  <c r="I29" i="248" s="1"/>
  <c r="D30" i="248"/>
  <c r="E30" i="248" s="1"/>
  <c r="G30" i="248" s="1"/>
  <c r="I30" i="248" s="1"/>
  <c r="G24" i="248"/>
  <c r="I24" i="248" s="1"/>
  <c r="I26" i="248" s="1"/>
  <c r="G18" i="248"/>
  <c r="I18" i="248" s="1"/>
  <c r="G17" i="248"/>
  <c r="I17" i="248" s="1"/>
  <c r="G16" i="248"/>
  <c r="I16" i="248" s="1"/>
  <c r="D32" i="244"/>
  <c r="E32" i="244" s="1"/>
  <c r="G32" i="244" s="1"/>
  <c r="I32" i="244" s="1"/>
  <c r="G17" i="244"/>
  <c r="I17" i="244" s="1"/>
  <c r="G18" i="244"/>
  <c r="I18" i="244" s="1"/>
  <c r="G19" i="244"/>
  <c r="I19" i="244" s="1"/>
  <c r="G20" i="244"/>
  <c r="I20" i="244" s="1"/>
  <c r="G21" i="244"/>
  <c r="I21" i="244" s="1"/>
  <c r="G22" i="244"/>
  <c r="I22" i="244" s="1"/>
  <c r="E31" i="244"/>
  <c r="G31" i="244" s="1"/>
  <c r="I31" i="244" s="1"/>
  <c r="G26" i="244"/>
  <c r="I26" i="244" s="1"/>
  <c r="I28" i="244" s="1"/>
  <c r="G16" i="244"/>
  <c r="I16" i="244" s="1"/>
  <c r="G19" i="243"/>
  <c r="I19" i="243" s="1"/>
  <c r="E30" i="243"/>
  <c r="G30" i="243" s="1"/>
  <c r="I30" i="243" s="1"/>
  <c r="E29" i="243"/>
  <c r="G29" i="243" s="1"/>
  <c r="I29" i="243" s="1"/>
  <c r="G24" i="243"/>
  <c r="I24" i="243" s="1"/>
  <c r="I26" i="243" s="1"/>
  <c r="G18" i="243"/>
  <c r="I18" i="243" s="1"/>
  <c r="G17" i="243"/>
  <c r="I17" i="243" s="1"/>
  <c r="G16" i="243"/>
  <c r="I16" i="243" s="1"/>
  <c r="I34" i="249" l="1"/>
  <c r="E10" i="249" s="1"/>
  <c r="G10" i="249" s="1"/>
  <c r="I10" i="249" s="1"/>
  <c r="I13" i="249" s="1"/>
  <c r="I33" i="254"/>
  <c r="E10" i="254" s="1"/>
  <c r="G10" i="254" s="1"/>
  <c r="I10" i="254" s="1"/>
  <c r="I13" i="254" s="1"/>
  <c r="I32" i="250"/>
  <c r="E10" i="250" s="1"/>
  <c r="G10" i="250" s="1"/>
  <c r="I10" i="250" s="1"/>
  <c r="I13" i="250" s="1"/>
  <c r="I22" i="254"/>
  <c r="I22" i="253"/>
  <c r="I33" i="253"/>
  <c r="E10" i="253" s="1"/>
  <c r="G10" i="253" s="1"/>
  <c r="I10" i="253" s="1"/>
  <c r="I13" i="253" s="1"/>
  <c r="I22" i="252"/>
  <c r="I33" i="252"/>
  <c r="E10" i="252" s="1"/>
  <c r="G10" i="252" s="1"/>
  <c r="I10" i="252" s="1"/>
  <c r="I13" i="252" s="1"/>
  <c r="I32" i="251"/>
  <c r="E10" i="251" s="1"/>
  <c r="G10" i="251" s="1"/>
  <c r="I10" i="251" s="1"/>
  <c r="I13" i="251" s="1"/>
  <c r="I21" i="251"/>
  <c r="I21" i="250"/>
  <c r="I23" i="249"/>
  <c r="I32" i="248"/>
  <c r="E10" i="248" s="1"/>
  <c r="G10" i="248" s="1"/>
  <c r="I10" i="248" s="1"/>
  <c r="I13" i="248" s="1"/>
  <c r="I21" i="248"/>
  <c r="I32" i="243"/>
  <c r="E10" i="243" s="1"/>
  <c r="G10" i="243" s="1"/>
  <c r="I10" i="243" s="1"/>
  <c r="I13" i="243" s="1"/>
  <c r="I23" i="244"/>
  <c r="I34" i="244"/>
  <c r="E10" i="244" s="1"/>
  <c r="G10" i="244" s="1"/>
  <c r="I10" i="244" s="1"/>
  <c r="I13" i="244" s="1"/>
  <c r="I21" i="243"/>
  <c r="I34" i="250" l="1"/>
  <c r="G37" i="250" s="1"/>
  <c r="I36" i="249"/>
  <c r="I35" i="254"/>
  <c r="I35" i="253"/>
  <c r="I35" i="252"/>
  <c r="I34" i="251"/>
  <c r="I34" i="248"/>
  <c r="I34" i="243"/>
  <c r="I36" i="244"/>
  <c r="G38" i="250" l="1"/>
  <c r="G39" i="250" s="1"/>
  <c r="I40" i="250" s="1"/>
  <c r="I41" i="250" s="1"/>
  <c r="G40" i="249"/>
  <c r="G39" i="249"/>
  <c r="G38" i="254"/>
  <c r="G39" i="254"/>
  <c r="G37" i="243"/>
  <c r="G38" i="248"/>
  <c r="G40" i="244"/>
  <c r="G38" i="251"/>
  <c r="G39" i="253"/>
  <c r="G38" i="253"/>
  <c r="G39" i="252"/>
  <c r="G38" i="252"/>
  <c r="G37" i="251"/>
  <c r="G38" i="243"/>
  <c r="G37" i="248"/>
  <c r="G39" i="244"/>
  <c r="F102" i="48" l="1"/>
  <c r="F100" i="48"/>
  <c r="F105" i="48"/>
  <c r="F101" i="48"/>
  <c r="F107" i="48"/>
  <c r="G39" i="251"/>
  <c r="I40" i="251" s="1"/>
  <c r="I41" i="251" s="1"/>
  <c r="G41" i="249"/>
  <c r="I42" i="249" s="1"/>
  <c r="I43" i="249" s="1"/>
  <c r="G40" i="254"/>
  <c r="I41" i="254" s="1"/>
  <c r="I42" i="254" s="1"/>
  <c r="G41" i="244"/>
  <c r="I42" i="244" s="1"/>
  <c r="I43" i="244" s="1"/>
  <c r="G39" i="248"/>
  <c r="I40" i="248" s="1"/>
  <c r="I41" i="248" s="1"/>
  <c r="G39" i="243"/>
  <c r="I40" i="243" s="1"/>
  <c r="I41" i="243" s="1"/>
  <c r="G40" i="253"/>
  <c r="I41" i="253" s="1"/>
  <c r="I42" i="253" s="1"/>
  <c r="G40" i="252"/>
  <c r="I41" i="252" s="1"/>
  <c r="I42" i="252" s="1"/>
  <c r="F99" i="48"/>
  <c r="F108" i="48" l="1"/>
  <c r="F106" i="48"/>
  <c r="F104" i="48"/>
  <c r="F103" i="48"/>
  <c r="F143" i="48"/>
  <c r="F137" i="48" l="1"/>
  <c r="F136" i="48"/>
  <c r="F140" i="48" l="1"/>
  <c r="F139" i="48" s="1"/>
  <c r="F98" i="48" l="1"/>
  <c r="F97" i="48"/>
  <c r="F96" i="48"/>
  <c r="F135" i="48" l="1"/>
  <c r="F134" i="48"/>
  <c r="F133" i="48" l="1"/>
  <c r="F27" i="48" l="1"/>
  <c r="F89" i="48"/>
  <c r="F121" i="48" l="1"/>
  <c r="F94" i="48" l="1"/>
  <c r="F95" i="48"/>
  <c r="F93" i="48" l="1"/>
  <c r="F92" i="48" s="1"/>
  <c r="F11" i="48" l="1"/>
  <c r="F12" i="48" l="1"/>
  <c r="F86" i="48" l="1"/>
  <c r="F163" i="48" l="1"/>
  <c r="F162" i="48" s="1"/>
  <c r="F132" i="48" l="1"/>
  <c r="F131" i="48" l="1"/>
  <c r="F130" i="48"/>
  <c r="F128" i="48"/>
  <c r="F129" i="48"/>
  <c r="F127" i="48" l="1"/>
  <c r="F126" i="48" s="1"/>
  <c r="F26" i="48"/>
  <c r="F25" i="48"/>
  <c r="F88" i="48" l="1"/>
  <c r="F87" i="48" l="1"/>
  <c r="F77" i="48" l="1"/>
  <c r="F120" i="48"/>
  <c r="F84" i="48"/>
  <c r="F123" i="48"/>
  <c r="F75" i="48"/>
  <c r="F76" i="48"/>
  <c r="F122" i="48"/>
  <c r="F85" i="48"/>
  <c r="F79" i="48" l="1"/>
  <c r="F74" i="48" l="1"/>
  <c r="F73" i="48" s="1"/>
  <c r="F24" i="48" l="1"/>
  <c r="F23" i="48"/>
  <c r="F14" i="48" l="1"/>
  <c r="F9" i="48"/>
  <c r="F10" i="48"/>
  <c r="F28" i="48" l="1"/>
  <c r="F22" i="48"/>
  <c r="F21" i="48"/>
  <c r="F18" i="48" l="1"/>
  <c r="F19" i="48"/>
  <c r="F20" i="48"/>
  <c r="F8" i="48"/>
  <c r="F7" i="48" s="1"/>
  <c r="F17" i="48" l="1"/>
  <c r="F124" i="48" l="1"/>
  <c r="F125" i="48" l="1"/>
  <c r="F119" i="48" s="1"/>
  <c r="F165" i="48" s="1"/>
  <c r="F168" i="48" l="1"/>
  <c r="F169" i="48" l="1"/>
</calcChain>
</file>

<file path=xl/sharedStrings.xml><?xml version="1.0" encoding="utf-8"?>
<sst xmlns="http://schemas.openxmlformats.org/spreadsheetml/2006/main" count="1414" uniqueCount="450">
  <si>
    <t>PRESUPUESTO</t>
  </si>
  <si>
    <r>
      <rPr>
        <b/>
        <sz val="11"/>
        <color theme="1"/>
        <rFont val="Calibri"/>
        <family val="2"/>
        <scheme val="minor"/>
      </rPr>
      <t>NOMBRE DE LA ENTIDAD:</t>
    </r>
    <r>
      <rPr>
        <sz val="11"/>
        <color theme="1"/>
        <rFont val="Calibri"/>
        <family val="2"/>
        <scheme val="minor"/>
      </rPr>
      <t xml:space="preserve"> Hospital San Juan de Dios ESE Rionegro</t>
    </r>
  </si>
  <si>
    <r>
      <rPr>
        <b/>
        <sz val="11"/>
        <color theme="1"/>
        <rFont val="Calibri"/>
        <family val="2"/>
        <scheme val="minor"/>
      </rPr>
      <t>OBRA:</t>
    </r>
    <r>
      <rPr>
        <sz val="11"/>
        <color theme="1"/>
        <rFont val="Calibri"/>
        <family val="2"/>
        <scheme val="minor"/>
      </rPr>
      <t xml:space="preserve"> Adecuación para el mejoramiento de la infraestructura física en salud de la sede Gilberto Mejía Mejía del Hospital San Juan de Dios ESE Rionegro</t>
    </r>
  </si>
  <si>
    <r>
      <rPr>
        <b/>
        <sz val="11"/>
        <color theme="1"/>
        <rFont val="Calibri"/>
        <family val="2"/>
        <scheme val="minor"/>
      </rPr>
      <t>SEDE:</t>
    </r>
    <r>
      <rPr>
        <sz val="11"/>
        <color theme="1"/>
        <rFont val="Calibri"/>
        <family val="2"/>
        <scheme val="minor"/>
      </rPr>
      <t xml:space="preserve"> Gilberto Mejía Mejía</t>
    </r>
  </si>
  <si>
    <r>
      <t>Área (m</t>
    </r>
    <r>
      <rPr>
        <b/>
        <vertAlign val="superscript"/>
        <sz val="11"/>
        <color theme="1"/>
        <rFont val="Calibri"/>
        <family val="2"/>
        <scheme val="minor"/>
      </rPr>
      <t>2</t>
    </r>
    <r>
      <rPr>
        <b/>
        <sz val="11"/>
        <color theme="1"/>
        <rFont val="Calibri"/>
        <family val="2"/>
        <scheme val="minor"/>
      </rPr>
      <t>)</t>
    </r>
  </si>
  <si>
    <t>COSTOS DIRECTOS (CD)</t>
  </si>
  <si>
    <t>ÍTEM</t>
  </si>
  <si>
    <t>DESCRIPCIÓN</t>
  </si>
  <si>
    <t>UNIDAD</t>
  </si>
  <si>
    <t>CANTIDAD</t>
  </si>
  <si>
    <t>V. UNITARIO</t>
  </si>
  <si>
    <t>V. TOTAL</t>
  </si>
  <si>
    <t>PRELIMINARES</t>
  </si>
  <si>
    <t>1.1</t>
  </si>
  <si>
    <t>Demolición de piso o de cualquier elemento de baldosa, de concreto de menos de 0,30 m de espesor, de muros, dados o demás elementos sobre el terreno. Cargue, transporte y botada de escombros. Incluye demolición del mortero de nivelación (espesor máximo de 0,07 m), del acero de refuerzo y de las instalaciones embebidas. Además, recuperación de los materiales aprovechables o su transporte hasta el sitio que indique la interventoría</t>
  </si>
  <si>
    <r>
      <t>m</t>
    </r>
    <r>
      <rPr>
        <vertAlign val="superscript"/>
        <sz val="11"/>
        <rFont val="Calibri"/>
        <family val="2"/>
        <scheme val="minor"/>
      </rPr>
      <t>2</t>
    </r>
  </si>
  <si>
    <t>1.2</t>
  </si>
  <si>
    <t>Desmonte de puerta metálica, de madera o de vidrio y de cualquier tipo. Incluye cargue, transporte y botada de residuos</t>
  </si>
  <si>
    <t>und</t>
  </si>
  <si>
    <t>1.3</t>
  </si>
  <si>
    <t>Desmonte de aparatos hidrosanitarios (inodoros, lavamanos, lavaplatos, duchas y demás elementos correspondientes). Con desconexión, si aplica. Incluye cargue, transporte y botada de residuos</t>
  </si>
  <si>
    <t>1.4</t>
  </si>
  <si>
    <t>Desmonte de lámparas</t>
  </si>
  <si>
    <t>1.5</t>
  </si>
  <si>
    <t>Demonte de mobiliario empotrado de madera, de aluminio o de otro material de hasta 0,70 m de ancho. Incluye mesones de lavamanos y de lavaplatos y también cargue y traslado interno hasta el sitio de acopio señalado</t>
  </si>
  <si>
    <t>hora</t>
  </si>
  <si>
    <t>1.6</t>
  </si>
  <si>
    <t>Desmonte de cielo raso, junto con la estructura (láminas o listones de madera, perfiles de aluminio y demás accesorios constituyentes). Incluye cargue, transporte y botada de residuos</t>
  </si>
  <si>
    <t>1.7</t>
  </si>
  <si>
    <t>Traslado de enseres del hospital (sillas, mesas, escritorios, equipos, aparatos, estantes y demás elementos componentes del mobiliario y del sistema hospitalario). Incluye cargue y transporte</t>
  </si>
  <si>
    <t>EXCAVACIONES, LLENOS Y FILTROS</t>
  </si>
  <si>
    <t>ESTRUCTURA</t>
  </si>
  <si>
    <t>MAMPOSTERÍA, CERRAMIENTOS Y CIELOS</t>
  </si>
  <si>
    <t>4.1</t>
  </si>
  <si>
    <t>Construcción de muro en adobe tolete rayado de 15 x 20 x 40 cm y de color natural. Incluye suministro y transporte de materiales, mortero de pega 1:4 y todos los elementos necesarios para su correcta ejecución y funcionamiento</t>
  </si>
  <si>
    <t>4.2</t>
  </si>
  <si>
    <t>Construcción de muro en adobe tolete rayado de 10 x 20 x 40 cm y de color natural. Incluye suministro y transporte de materiales, mortero de pega 1:4 y todos los elementos necesarios para su correcta ejecución y funcionamiento</t>
  </si>
  <si>
    <t>4.3</t>
  </si>
  <si>
    <r>
      <t xml:space="preserve">Colocación de </t>
    </r>
    <r>
      <rPr>
        <i/>
        <sz val="8"/>
        <rFont val="Calibri"/>
        <family val="2"/>
        <scheme val="minor"/>
      </rPr>
      <t>grouting</t>
    </r>
    <r>
      <rPr>
        <sz val="8"/>
        <rFont val="Calibri"/>
        <family val="2"/>
        <scheme val="minor"/>
      </rPr>
      <t xml:space="preserve"> en concreto de 2.500 PSI para relleno de muro no estructural (bloque, tolete o catalán). Incluye mano de obra, vibrado, protección, curado y todos los demás elementos necesarios para su correcta construcción. No incluye refuerzo</t>
    </r>
  </si>
  <si>
    <t>m</t>
  </si>
  <si>
    <t>4.4</t>
  </si>
  <si>
    <t>Construcción de junta de dilatación entre mampostería y elementos estructurales (una sola cara). Instalación de varilla de espuma de polietileno de tipo Sellalón, Sikarod o equivalente de Ø = 1"; aplicación de masilla elástica sellante y adhesiva con base en poliuretano de tipo Sikaflex-1A o equivalente; junta máxima de 2 cm de ancho y de 5 cm de profundo; color similar al muro o definido por la interventoría. Incluye suministro y transporte de materiales y todos los elementos necesarios para su correcta construcción y funcionamiento. Se deben seguir todas las especificaciones y recomendaciones de los fabricantes de los materiales</t>
  </si>
  <si>
    <t>4.5</t>
  </si>
  <si>
    <t>Construcción de anclaje con epóxico para varillas de acero de  cualquier diámetro. Incluye suministro, transporte e instalación del epóxico, perforación mecánica del concreto con broca de diámetro variable, fijación de la barra y todo lo necesario para su correcto funcionamiento según recomendaciones del proveedor del epóxico (no incluye varilla de acero)</t>
  </si>
  <si>
    <t>4.6</t>
  </si>
  <si>
    <t>Suministro, transporte y colocación de muro en placa de yeso de 1/2" y de doble cara. Con aislante acústico. Incluye esquineros, tapas y todos los demás elementos necesarios para su correcta instalación y funcionamiento. El acabado de pintura para exteriores se pagará en su ítem respectivo. Según detalle y diseño</t>
  </si>
  <si>
    <t>4.7</t>
  </si>
  <si>
    <t>Suministro, transporte y colocación de cielo raso suspendido con junta invisible. Placa de yeso de 1/2" para cielo; estructura en perfiles de acero galvanizado de cal. 20, con refuerzo en área vertical; tornillos autoperforantes de cabeza extraplana de 1/2 y 1"; junta perdida con cinta de 2" en fibra de vidrio y masilla. Incluye esquineros, tapas y todos los demás elementos necesarios para su correcta instalación y funcionamiento. El acabado de pintura para exteriores se pagará en su ítem respectivo. Según detalle y diseño</t>
  </si>
  <si>
    <t>4.8</t>
  </si>
  <si>
    <r>
      <t xml:space="preserve">Construccion de dintel en adobe tolete rayado de 15 x 20 x 40 cm y de color natural. Incluye suministro y transporte de materiales, mortero de pega 1:4 y todos los elementos necesarios para su correcta ejecución y funcionamiento. El </t>
    </r>
    <r>
      <rPr>
        <i/>
        <sz val="8"/>
        <rFont val="Calibri"/>
        <family val="2"/>
        <scheme val="minor"/>
      </rPr>
      <t>grouting</t>
    </r>
    <r>
      <rPr>
        <sz val="8"/>
        <rFont val="Calibri"/>
        <family val="2"/>
        <scheme val="minor"/>
      </rPr>
      <t xml:space="preserve"> se pagará en su ítem correspondiente</t>
    </r>
  </si>
  <si>
    <t>4.9</t>
  </si>
  <si>
    <r>
      <t xml:space="preserve">Construccion de dintel en adobe tolete rayado de 10 x 20 x 40 cm y de color natural. Incluye suministro y transporte de materiales, mortero de pega 1:4 y todos los elementos necesarios para su correcta ejecución y funcionamiento. El </t>
    </r>
    <r>
      <rPr>
        <i/>
        <sz val="8"/>
        <rFont val="Calibri"/>
        <family val="2"/>
        <scheme val="minor"/>
      </rPr>
      <t>grouting</t>
    </r>
    <r>
      <rPr>
        <sz val="8"/>
        <rFont val="Calibri"/>
        <family val="2"/>
        <scheme val="minor"/>
      </rPr>
      <t xml:space="preserve"> se pagará en su ítem correspondiente</t>
    </r>
  </si>
  <si>
    <t>4.10</t>
  </si>
  <si>
    <t>Construcción de vanos para luminaria de tipo panel LED de 60 x 60 cm (o de 120 x 30 cm) en cielo raso. Incluye refuerzo de estructura e instalación de marco de aluminio de 60 x 60 cm (o de 120 x 30 cm)</t>
  </si>
  <si>
    <t>4.11</t>
  </si>
  <si>
    <r>
      <t>Suministro, transporte e instalación de acero de refuerzo figurado de f</t>
    </r>
    <r>
      <rPr>
        <vertAlign val="subscript"/>
        <sz val="8"/>
        <rFont val="Calibri"/>
        <family val="2"/>
        <scheme val="minor"/>
      </rPr>
      <t>Y</t>
    </r>
    <r>
      <rPr>
        <sz val="8"/>
        <rFont val="Calibri"/>
        <family val="2"/>
        <scheme val="minor"/>
      </rPr>
      <t xml:space="preserve"> = 420 MPa y corrugado. Incluye transporte con descarga, transporte interno, alambre de amarre, certificados y todos los elementos necesarios para su correcta instalación, según diseño y recomendaciones estructurales</t>
    </r>
  </si>
  <si>
    <t>kg</t>
  </si>
  <si>
    <t>INSTALACIONES ELÉCTRICAS</t>
  </si>
  <si>
    <t>5.1</t>
  </si>
  <si>
    <t>Suministro, transporte e instalación de luminaria de tipo panel LED de 60 x 60 cm SQ, 40 W, entre 100 y 277 V, 3029 lm, 5000 K</t>
  </si>
  <si>
    <t>5.2</t>
  </si>
  <si>
    <t>Suministro, transporte e instalación de ducto metálico cerrado de 60 x 10 cm y con una división para protección de cableado eléctrico expuesto. Incluye andamios y todo lo necesario para su correcto funcionamiento</t>
  </si>
  <si>
    <t>INSTALACIONES HIDROSANITARIAS</t>
  </si>
  <si>
    <t>PUERTAS Y VENTANAS</t>
  </si>
  <si>
    <t>7.1</t>
  </si>
  <si>
    <t>Suministro, transporte e instalación de puerta entamborada, con alma alveolada, de un ala batiente, en madera RH de color ártico (medidas de ancho: entre 0,60 y 0,70 m; medidas de alto: entre 2,10 y 2,20 m). Incluye cerradura, bisagras, pintura de color gris claro para marco metálico (según referencia) y los demás elementos para su correcto funcionamiento. Instalación según recomendaciones del proveedor</t>
  </si>
  <si>
    <t>7.2</t>
  </si>
  <si>
    <t>Suministro, transporte e instalación de puerta entamborada, con alma alveolada, de un ala batiente, en madera RH de color ártico (medidas de ancho: entre 0,70 y 0,80 m; medidas de alto: entre 2,10 y 2,20 m). Incluye cerradura, bisagras,  pintura de color gris claro para marco metálico (según referencia) y los demás elementos para su correcto funcionamiento. Instalación según recomendaciones del proveedor</t>
  </si>
  <si>
    <t>7.3</t>
  </si>
  <si>
    <t>Suministro, transporte e instalación de puerta entamborada, con alma alveolada, de un ala batiente, en madera RH de color ártico (medidas de ancho: entre 0,80 y 0,90 m; medidas de alto: entre 2,10 y 2,20 m). Incluye cerradura, bisagras, pintura de color gris claro para marco metálico (según referencia) y los demás elementos para su correcto funcionamiento. Instalación según recomendaciones del proveedor</t>
  </si>
  <si>
    <t>7.4</t>
  </si>
  <si>
    <t>Suministro, transporte e instalación de puerta entamborada, con alma alveolada, de un ala batiente, en madera RH de color ártico (medidas de ancho: entre 0,90 y 1,00 m; medidas de alto: entre 2,10 y 2,20 m). Incluye cerradura, bisagras, pintura de color gris claro para marco metálico (según referencia) y los demás elementos para su correcto funcionamiento. Instalación según recomendaciones del proveedor</t>
  </si>
  <si>
    <t>7.5</t>
  </si>
  <si>
    <t>Suministro, transporte e instalación de puerta entamborada, con alma alveolada, de un ala corrediza, en madera RH y marco de madera RH de color ártico (medidas de ancho: entre 1,00 m y 1,20 m; medidas de alto: entre 2,10 y 2,20 m). Incluye cerradura, riel y los demás elementos necesarios para su correcto funcionamiento. Instalación según recomendaciones del proveedor</t>
  </si>
  <si>
    <t>7.6</t>
  </si>
  <si>
    <t>Suministro, transporte e instalación de puerta entamborada, con alma alveolada, de un ala corrediza, en madera RH y marco de madera RH de color ártico (ancho de 1,40 m; medidas de alto: entre 2,10 y 2,20 m). Incluye cerradura, riel y los demás elementos necesarios para su correcto funcionamiento. Instalación según recomendaciones del proveedor</t>
  </si>
  <si>
    <t>7.7</t>
  </si>
  <si>
    <t>Suministro, transporte e instalación de puerta entamborada, metálica, de un ala batiente, con marco y contramarco (medidas de ancho: entre 0,60 y 0,70 m; medidas de alto: entre 2,10 y 2,20 m). Lámina doblada de calibre 18 y de aluminio anodizado de color según referencia, cerradura de manija de tipo palanca, bisagras cromadas de cabeza plana. Instalación según recomendaciones del proveedor</t>
  </si>
  <si>
    <t>7.8</t>
  </si>
  <si>
    <t>Suministro, transporte e instalación de puerta entamborada, metálica, de un ala batiente, con marco y contramarco (medidas de ancho: entre 0,80 y 0,90 m; medidas de alto: entre 2,10 y 2,20 m). Lámina doblada de calibre 18 y de aluminio anodizado de color según referencia, cerradura de manija de tipo palanca, bisagras cromadas de cabeza plana. Instalación según recomendaciones del proveedor</t>
  </si>
  <si>
    <t>7.9</t>
  </si>
  <si>
    <t>Suministro, transporte e instalación de puerta entamborada, metálica, de un ala batiente, con marco y contramarco y rejilla de ventilación inferior (ancho de 0,70 m; medidas de alto: entre 2,10 y 2,20 m). Lámina doblada de calibre 18 y de aluminio anodizado de color según referencia, cerradura de manija de tipo palanca, bisagras cromadas de cabeza plana. Instalación según recomendaciones del proveedor</t>
  </si>
  <si>
    <t>7.10</t>
  </si>
  <si>
    <t>Suministro, transporte e instalación de faja de madera RH de color ártico de 20 cm de ancho y hasta 2 cm de espesor para ornamento horizontal de muro de pasillos. Incluye lo necesario para su correcto funcionamiento</t>
  </si>
  <si>
    <t>7.11</t>
  </si>
  <si>
    <t>Suministro, transporte e instalación de marco y contramarco de madera RH de color ártico para vano amplio de puerta (entre 2,00 y 3,00 m de ancho). Incluye lo necesario para su correcto funcionamiento</t>
  </si>
  <si>
    <t>7.12</t>
  </si>
  <si>
    <t>Suministro, transporte e instalación de espejo estampillado en el muro del baño, con bisel de 2 cm en todos sus bordes. Dimensiones: 0,60 x 0,60 m. Va encima del lavamanos hasta la altura adecuada</t>
  </si>
  <si>
    <t>7.13</t>
  </si>
  <si>
    <t>Suministro, transporte e instalación de película de seguridad para ventana de vidrio (medidas: 2,82 x 1,25 m o según verificación en el sitio). Incluye desmonte, mantenimiento general, cambio de empaques y de sellos, ajustes y todo lo necesario para su correcto funcionamiento. En oficinas del segundo piso de Administración</t>
  </si>
  <si>
    <t>7.14</t>
  </si>
  <si>
    <t>Suministro, transporte e instalación de película de seguridad para ventana de vidrio (medidas: 2,82 x 1,25 m o según verificación en el sitio). Incluye aplicación de pintura Koraza de Pintuco de color gris claro (según referencia) para marco metálico y todo lo necesario para su correcto funcionamiento. En oficinas del segundo piso de Administración</t>
  </si>
  <si>
    <t>7.15</t>
  </si>
  <si>
    <t>Suministro, transporte e instalación de película de seguridad para ventana de vidrio (medidas: 0,60 x 0,60 m o según verificación en el sitio). Incluye aplicación de pintura Koraza de Pintuco de color gris claro (según referencia) para marco metálico y todo lo necesario para su correcto funcionamiento. Son 10 unidades. En cuarto útil contiguo al Auditorio</t>
  </si>
  <si>
    <t>7.16</t>
  </si>
  <si>
    <t>Suministro, transporte e instalación de vidrio templado de 6 mm de espesor y de 2,18 x 0,82 m para ventanal de escaleras de acceso al segundo piso (medidas del ventanal: 2,18 m de ancho x 6,00 m de alto o según verificación en el sitio). Incluye desmonte, andamio, mantenimiento general del ventanal, cambio de empaques y de sellos, ajustes, película de seguridad y alfajía de calibre núm. 12 de 2,40 m para protección exterior contra humedad (son 2 unidades, pintadas en ambas caras con la misma pintura de color gris claro de Pintuco) y todo lo necesario para su correcto funcionamiento</t>
  </si>
  <si>
    <t>7.17</t>
  </si>
  <si>
    <t>Suministro, transporte e instalación de ángulo de entrada para luces en la fachada de vidrio de acceso lateral del hospital. Son 5 unidades de 3 m</t>
  </si>
  <si>
    <t>7.18</t>
  </si>
  <si>
    <t>Suministro, transporte e instalación de 8 unidades de vidrio crudo de 6 mm de espesor y de 0,90 x 0,50 m en la verja metálica de acceso al área de Especialistas. Incluye desmonte, película de seguridad y todo lo necesario para su correcto funcionamiento</t>
  </si>
  <si>
    <t>7.19</t>
  </si>
  <si>
    <t>Suministro, transporte e instalación de vidrio crudo para ventana corrediza de atención en Archivo (medidas: 1,80 x 1,17 m) con sistema 8025. Incluye desmonte, película de seguridad y todo lo necesario para su correcto funcionamiento</t>
  </si>
  <si>
    <t>7.20</t>
  </si>
  <si>
    <t>Suministro, transporte e instalación de película de seguridad para ventanas interiores de 1,20 x 0,60 m en el pasillo de Consulta Externa. Son 36 unidades. Incluye todo lo necesario para su correcto funcionamiento</t>
  </si>
  <si>
    <t>7.21</t>
  </si>
  <si>
    <t>Suministro, transporte e instalación de película de seguridad para ventanas del quiosco (medidas: 4,00 x 1,00 m o según verificación en el sitio). Son 8 unidades. Incluye todo lo necesario para su correcto funcionamiento</t>
  </si>
  <si>
    <t>7.22</t>
  </si>
  <si>
    <t>Suministro, transporte e instalación de ventana corrediza de 0,785 x 0,57 m en la parte posterior del hospital. Son 3 unidades. Incluye desmonte, película de seguridad y todo lo necesario para su correcto funcionamiento</t>
  </si>
  <si>
    <t>7.23</t>
  </si>
  <si>
    <t>Suministro, transporte e instalación de ventana corrediza de 2,40 x 1,04 m en la parte posterior del hospital. Es 1 unidad. Incluye desmonte, película de seguridad y todo lo necesario para su correcto funcionamiento</t>
  </si>
  <si>
    <t>7.24</t>
  </si>
  <si>
    <t>Suministro, transporte e instalación de ventana corrediza de 0,64 x 0,60 m en la parte posterior del hospital. Es 1 unidad. Incluye desmonte, película de seguridad y todo lo necesario para su correcto funcionamiento</t>
  </si>
  <si>
    <t>7.25</t>
  </si>
  <si>
    <t>Suministro, transporte e instalación de ventana corrediza de 1,80 x 0,94 m en el pasillo de Consulta Externa. Son 5 unidades. Incluye desmonte, película de seguridad y todo lo necesario para su correcto funcionamiento</t>
  </si>
  <si>
    <t>7.26</t>
  </si>
  <si>
    <t>Suministro, transporte e instalación de ventana corrediza de 2,40 x 1,03 m en el pasillo de Consulta Externa. Es 1 unidad. Incluye desmonte, película de seguridad y todo lo necesario para su correcto funcionamiento</t>
  </si>
  <si>
    <t>7.27</t>
  </si>
  <si>
    <t>Suministro, transporte e instalación de ventana corrediza de 1,19 x 1,03 m en el pasillo de Consulta Externa. Son 2 unidades. Incluye desmonte, película de seguridad y todo lo necesario para su correcto funcionamiento</t>
  </si>
  <si>
    <t>7.28</t>
  </si>
  <si>
    <t>Suministro, transporte e instalación de ventana corrediza de 0,60 x 0,60 m en el pasillo de Consulta Externa. Son 2 unidades. Incluye desmonte, película de seguridad y todo lo necesario para su correcto funcionamiento</t>
  </si>
  <si>
    <t>7.29</t>
  </si>
  <si>
    <t>Suministro, transporte e instalación de ventana corrediza de 1,78 x 0,60 m en el pasillo de Hospitalización. Son 2 unidades. Incluye desmonte, película de seguridad y todo lo necesario para su correcto funcionamiento</t>
  </si>
  <si>
    <t>7.30</t>
  </si>
  <si>
    <t>Suministro, transporte e instalación de ventana corrediza de 2,94 x 0,94 m en tres habitaciones de Hospitalización. Son 3 unidades. Incluye desmonte, película de seguridad y todo lo necesario para su correcto funcionamiento</t>
  </si>
  <si>
    <t>7.31</t>
  </si>
  <si>
    <t>Suministro, transporte e instalación de ventana corrediza de 0,60 x 0,60 m en dos baños de habitación de Hospitalización. Son 2 unidades. Incluye desmonte, película de seguridad y todo lo necesario para su correcto funcionamiento</t>
  </si>
  <si>
    <t>7.32</t>
  </si>
  <si>
    <t>Suministro, transporte e instalación de ventana proyectante de 0,60 x 0,60 m en el costado lateral del hospital. Es 1 unidad. Incluye desmonte, película de seguridad y todo lo necesario para su correcto funcionamiento</t>
  </si>
  <si>
    <t>7.33</t>
  </si>
  <si>
    <t>Suministro, transporte e instalación de ventana proyectante de 2,00 x 0,60 m en el costado lateral del hospital. Es 1 unidad. Incluye desmonte, película de seguridad y todo lo necesario para su correcto funcionamiento</t>
  </si>
  <si>
    <t>7.34</t>
  </si>
  <si>
    <t>Suministro, transporte e instalación de ventana en persiana de aluminio de 0,56 x 0,56 m en el pasillo de Hospitalización. Son 6 unidades. Incluye desmonte, película de seguridad y todo lo necesario para su correcto funcionamiento</t>
  </si>
  <si>
    <t>7.35</t>
  </si>
  <si>
    <t>Suministro, transporte e instalación de ventana en persiana de aluminio de 1,20 x 0,60 m en el pasillo de Consulta Externa. Es 1 unidad. Incluye desmonte, película de seguridad y todo lo necesario para su correcto funcionamiento</t>
  </si>
  <si>
    <t>7.36</t>
  </si>
  <si>
    <t>Suministro, transporte e instalación de vidrios nuevos por algunos rotos en el Auditorio. Incluye desmonte, mantenimiento general de 8 ventanales, cambio de empaques, de sellos o de masillas, película de seguridad, instalación de alfajía de calibre núm. 12 de 2,00 m para protección exterior contra la humedad (son 8 unidades, pintada en ambas caras con la misma pintura de color gris claro de Pintuco) y todo lo necesario para su correcto funcionamiento</t>
  </si>
  <si>
    <t>7.37</t>
  </si>
  <si>
    <t>Suministro, transporte e instalación de manija tipo Roma 60 x 40 para puerta</t>
  </si>
  <si>
    <t>7.38</t>
  </si>
  <si>
    <t xml:space="preserve">Suministro, transporte e instalación de escudo central para chapa de 1/4" para puerta </t>
  </si>
  <si>
    <t>7.39</t>
  </si>
  <si>
    <t>Suministro, transporte e instalación de gato cierrapuerta (frente a Puesto de Enfermería)</t>
  </si>
  <si>
    <t>REVOQUES Y ENCHAPES DE MUROS</t>
  </si>
  <si>
    <t>8.1</t>
  </si>
  <si>
    <t>Colocación de revoque con mortero 1:4 en muros. Incluye suministro y transporte de materiales, fajas, ranuras, filetes y todos los demás elementos necesarios para su correcta construcción</t>
  </si>
  <si>
    <t>8.2</t>
  </si>
  <si>
    <t>Colocación de revoque con mortero 1:4 en muros para su impermeabilización en zonas húmedas. Incluye suministro y transporte de materiales, fajas, ranuras, filetes y todos los demás elementos necesarios para su correcta construcción</t>
  </si>
  <si>
    <t>8.3</t>
  </si>
  <si>
    <t>Suministro, transporte e instalacion de enchape de porcelanato de 60 x 30 cm para muros. Incluye varilla de remate horizontal y vertical  en aluminio U (instalada de forma invertida cuando sea necesario), lechada, pegacor y todo lo necesario para su correcta instalación y funcionamiento</t>
  </si>
  <si>
    <t>8.4</t>
  </si>
  <si>
    <t>Suministro, transporte e instalación de faja de enchape de porcelanato de hasta 20 cm de ancho para muros. Incluye pega, lechada y lo necesario para su correcta instalación</t>
  </si>
  <si>
    <t>8.5</t>
  </si>
  <si>
    <t>Suministro, transporte e instalación de fachada pétrea baja (50 cm de altura) para muros exteriores perimetrales (pizarra en acabado rústico). Se puede integrar estéticamente con la media caña de mortero (ítem 9.9). Color y tipo según recomendación de la interventoría. Incluye demolición de la existente, pega, lechada, doble sellado hidrófugo y lo necesario para su correcto funcionamiento</t>
  </si>
  <si>
    <t>PISOS</t>
  </si>
  <si>
    <t>Excavación manual de material heterogéneo hasta 0,20 m de profundidad bajo cualquier grado de humedad. Incluye acarreo desde el sitio de excavación hasta el sitio de cargue y botada en el sitio oficial</t>
  </si>
  <si>
    <r>
      <t>m</t>
    </r>
    <r>
      <rPr>
        <vertAlign val="superscript"/>
        <sz val="11"/>
        <rFont val="Calibri"/>
        <family val="2"/>
        <scheme val="minor"/>
      </rPr>
      <t>3</t>
    </r>
  </si>
  <si>
    <t xml:space="preserve">Suministro, transporte y colocación de base granular de máximo 1½" de diámetro, reacomodado con medios mecánicos y compactado al 100% mínimo del ensayo del proctor modificado, según normas para la construcción de pavimentos del INVÍAS. Incluye todo lo necesario para su correcta construcción y funcionamiento. Su medida será tomada en el sitio ya compactado                       </t>
  </si>
  <si>
    <t>Suministro, transporte, corte, figuración, amarre y colocación de malla electrosoldada para andenes y placas de concreto. La malla electrosoldada se utilizará como refuerzo de temperatura, distribución de carga o retracción de fraguado en losas o pisos de concreto o como refuerzo principal de acuerdo a los diseños o instrucciones de la interventoría. Deberá cumplir con lo especificado en la NTC 1925</t>
  </si>
  <si>
    <t>Construcción de losa de contrapiso en concreto de 21 MPa de 10 cm de espesor. Incluye suministro y transporte del concreto, mano de obra, vibrado, protección y curado para estructuras de acuerdo a las dimensiones establecidas en el diseño. No incluye refuerzo ni corte y tratamiento de juntas</t>
  </si>
  <si>
    <t>Colocación de mortero 1:4 para piso. Incluye suministro y transporte de materiales y todos los demás elementos necesarios para su correcta construcción</t>
  </si>
  <si>
    <t>Suministro, transporte e instalación de baldosa clara vinílica de 30 x 30 cm o según muestra (para uso hospitalario) y con arena de concreto. Incluye suministro, transporte, pulida, brillada, dilataciones en PVC de color según diseño y todo lo necesario para su correcta instalación. El mortero de piso se paga en su respectivo ítem</t>
  </si>
  <si>
    <t>Suministro, transporte e instalación de baldosa antideslizante para baños según muestra y con arena de concreto. Incluye suministro, transporte, pulida, brillada, dilataciones en PVC de color según diseño y todo lo necesario para su correcta instalación. El mortero de piso se paga en su respectivo ítem</t>
  </si>
  <si>
    <t>Suministro, transporte y construcción de zócalo de media caña en grano según el color de la baldosa. Vaciado, pulido y brillado en el sitio. Con altura de 10 cm y desarrollo de 20 cm</t>
  </si>
  <si>
    <t>Suministro, transporte y construcción de media caña de mortero 1:4 para protección de muros perimetrales del edificio contra la humedad. Con 12 cm de altura, 12 cm de ancho y 4 cm de profundidad. Incluye pulidora manual, regata en piso y muro, Acronal al 50% y granito núm. 7 y lo necesario para su correcto funcionamiento</t>
  </si>
  <si>
    <t>9.10</t>
  </si>
  <si>
    <t xml:space="preserve">Suministro, transporte e instalación de bocapuertas en varilla y corte de baldosas de diferentes materiales para ajuste </t>
  </si>
  <si>
    <t>Corte de dilataciones en losa de contrapiso de concreto de 10 cm de espesor</t>
  </si>
  <si>
    <t>Suministro, transporte e instalación de baldosa para resane de piso en zonas afectadas. Incluye mortero y todo lo necesario para su correcto funcionamiento. Se contempla un desarrollo de 30 cm de ancho</t>
  </si>
  <si>
    <t>CARPINTERÍA METÁLICA Y DE MADERA</t>
  </si>
  <si>
    <t>10.1</t>
  </si>
  <si>
    <t>Suministro, transporte e instalación de mesa en acero inoxidable (AISI 304), con pozuelo industrial de 25 cm de profundidad, salpicadero de 20 cm y entrepaño con sus respectivas omegas. Dimensiones: 1,00 x 0,60 m o según ajuste en el espacio. Incluye conexión de pozuelo al desagüe. No incluye grifería ni sifones</t>
  </si>
  <si>
    <t>10.2</t>
  </si>
  <si>
    <t>Suministro, transporte e instalación de armario de madera RH de color blanco y de 2 puertas para uso de guardaescobas. Medidas: 1,20 m de ancho x 2,20 m de alto x 0,50 m de fondo. Incluye 1 compartimento superior interno</t>
  </si>
  <si>
    <t>10.3</t>
  </si>
  <si>
    <t>Suministro, transporte e instalación de armario de madera RH de color blanco y de 2 puertas para uso de farmacia. Medidas: entre 1,00 y 1,40 m de ancho (verificar ajuste in situ), 2,20 m de alto y 0,50 m de fondo. Incluye compartimentos</t>
  </si>
  <si>
    <t>10.4</t>
  </si>
  <si>
    <t>Suministro, transporte e instalación de armario de madera RH de color blanco y de 2 puertas para uso de oficina. Medidas: entre 1,20 m y 1,80 m de ancho (según verificación de su ajuste in situ), 2,20 m de alto y 0,60 m de fondo. Incluye 1 cajón central y compartimentos internos</t>
  </si>
  <si>
    <t>10.5</t>
  </si>
  <si>
    <r>
      <t xml:space="preserve">Suministro, transporte e instalación de armario de madera RH de color blanco y de 3 puertas para uso de oficina. Medidas: entre 1,20 m y 1,80 m de ancho (según verificación de su ajuste </t>
    </r>
    <r>
      <rPr>
        <i/>
        <sz val="8"/>
        <color theme="1"/>
        <rFont val="Calibri"/>
        <family val="2"/>
        <scheme val="minor"/>
      </rPr>
      <t>in situ</t>
    </r>
    <r>
      <rPr>
        <sz val="8"/>
        <color theme="1"/>
        <rFont val="Calibri"/>
        <family val="2"/>
        <scheme val="minor"/>
      </rPr>
      <t>), 2,20 m de alto y 0,60 m de fondo. Incluye 1 cajón central y compartimentos internos</t>
    </r>
  </si>
  <si>
    <t>10.6</t>
  </si>
  <si>
    <r>
      <t xml:space="preserve">Suministro, transporte e instalación de armario de madera RH de color blanco y de 2 puertas para uso de ropa limpia. Medidas: entre 1,20 m y 1,80 m de ancho (según verificación de su ajuste </t>
    </r>
    <r>
      <rPr>
        <i/>
        <sz val="8"/>
        <color theme="1"/>
        <rFont val="Calibri"/>
        <family val="2"/>
        <scheme val="minor"/>
      </rPr>
      <t>in situ</t>
    </r>
    <r>
      <rPr>
        <sz val="8"/>
        <color theme="1"/>
        <rFont val="Calibri"/>
        <family val="2"/>
        <scheme val="minor"/>
      </rPr>
      <t>), 2,20 m de alto y 0,60 m de fondo. Incluye compartimentos internos</t>
    </r>
  </si>
  <si>
    <t>10.7</t>
  </si>
  <si>
    <r>
      <t xml:space="preserve">Suministro, transporte e instalación de escritorio ergonómico de madera RH de color blanco y con 3 cajones y 1 compartimento para uso de oficina. Medidas: entre 1,20 m y 1,60 m de largo (según verificación de su ajuste </t>
    </r>
    <r>
      <rPr>
        <i/>
        <sz val="8"/>
        <color theme="1"/>
        <rFont val="Calibri"/>
        <family val="2"/>
        <scheme val="minor"/>
      </rPr>
      <t>in situ</t>
    </r>
    <r>
      <rPr>
        <sz val="8"/>
        <color theme="1"/>
        <rFont val="Calibri"/>
        <family val="2"/>
        <scheme val="minor"/>
      </rPr>
      <t>) x 0,60 m de ancho mínimo</t>
    </r>
  </si>
  <si>
    <t>10.8</t>
  </si>
  <si>
    <r>
      <t xml:space="preserve">Suministro, transporte e instalación de escritorio ergonómico de madera RH en L de color blanco y con 3 cajones y 1 miniarchivador para uso de oficina. Medidas: entre 1,20 m y 1,60 m de largo (según verificación de su ajuste </t>
    </r>
    <r>
      <rPr>
        <i/>
        <sz val="8"/>
        <color theme="1"/>
        <rFont val="Calibri"/>
        <family val="2"/>
        <scheme val="minor"/>
      </rPr>
      <t>in situ</t>
    </r>
    <r>
      <rPr>
        <sz val="8"/>
        <color theme="1"/>
        <rFont val="Calibri"/>
        <family val="2"/>
        <scheme val="minor"/>
      </rPr>
      <t>) y 0,60 m de ancho mínimo</t>
    </r>
  </si>
  <si>
    <t>10.9</t>
  </si>
  <si>
    <t>Suministro, transporte e instalación de mesa de madera RH de color blanco y con 1 cajón para uso clínico. Medidas: 1,20 m de largo y 0,60 m de ancho mínimo</t>
  </si>
  <si>
    <t>10.10</t>
  </si>
  <si>
    <t>Suministro, transporte e instalación de estantería de madera RH de color blanco con entre 60 y 70 compartimentos para uso de almacén. Medidas: 7,00 m de largo, 2,20 m de alto y 0,60 m de ancho</t>
  </si>
  <si>
    <t>10.11</t>
  </si>
  <si>
    <t>Suministro, transporte e instalación de gabinete de madera RH de color blanco y con 2 alas de vidrio y 1 entrepaño para uso de optometría. Medidas: 1,20 m de largo, 0,60 m de alto y 0,60 m de fondo</t>
  </si>
  <si>
    <t>10.12</t>
  </si>
  <si>
    <t>Suministro, transporte e instalación de gabinete archivador de madera RH de color blanco con 2 alas y 6 compartimentos para uso de oficina. Medidas: 1,20 m de largo, 0,60 m de alto y 0,60 m de fondo</t>
  </si>
  <si>
    <t>10.13</t>
  </si>
  <si>
    <t>Suministro, transporte e instalación de gabinete archivador de madera RH de color blanco con 2 alas y 2 compartimentos para uso de oficina. Medidas: 1,20 m de largo, 0,60 m de alto y 0,60 m de fondo</t>
  </si>
  <si>
    <t>10.14</t>
  </si>
  <si>
    <t>Suministro, transporte e instalación de gabinete archivador de madera RH de color blanco con 1 alas y 2 compartimentos para uso clínico. Medidas: 0,60 m de largo, 0,60 m de alto y 0,60 m de fondo</t>
  </si>
  <si>
    <t>10.15</t>
  </si>
  <si>
    <t>Suministro, transporte e instalación de mueble esquinero de madera RH de color blanco con 6 compartimentos para uso de oficina (PIC). Medidas por definir en el sitio</t>
  </si>
  <si>
    <t>10.16</t>
  </si>
  <si>
    <r>
      <t xml:space="preserve">Suministro, transporte e instalación de mesón de madera RH de color blanco (fijo sobre muro de mampostería) para uso de atención de Puesto de Enfermería. Diseño en forma de medialuna (tres líneas rectas). Medidas: entre 4,00 y 5,00 m de largo (según verificación </t>
    </r>
    <r>
      <rPr>
        <i/>
        <sz val="8"/>
        <color theme="1"/>
        <rFont val="Calibri"/>
        <family val="2"/>
        <scheme val="minor"/>
      </rPr>
      <t>in situ</t>
    </r>
    <r>
      <rPr>
        <sz val="8"/>
        <color theme="1"/>
        <rFont val="Calibri"/>
        <family val="2"/>
        <scheme val="minor"/>
      </rPr>
      <t>) y 0,60 m de ancho</t>
    </r>
  </si>
  <si>
    <t>10.17</t>
  </si>
  <si>
    <r>
      <t>Suministro, transporte e instalación de puesto de trabajo de madera RH de color blanco y con 4 cajones y 9 compartimentos para tres personas y para uso de atención de Puesto de Enfermería. Diseño en forma de medialuna (tres líneas rectas). Medidas entre 4,00 y 5,00 m de largo (según verificación</t>
    </r>
    <r>
      <rPr>
        <i/>
        <sz val="8"/>
        <color theme="1"/>
        <rFont val="Calibri"/>
        <family val="2"/>
        <scheme val="minor"/>
      </rPr>
      <t xml:space="preserve"> in situ</t>
    </r>
    <r>
      <rPr>
        <sz val="8"/>
        <color theme="1"/>
        <rFont val="Calibri"/>
        <family val="2"/>
        <scheme val="minor"/>
      </rPr>
      <t>) y 0,60 m de ancho. Incluye dos portezuelas de madera RH de color ártico y de un ala maciza y batiente para acceso interno (con cierrapuertas automático). Medidas: 0,60 m de ancho y 0,80 m de alto (según verificación</t>
    </r>
    <r>
      <rPr>
        <i/>
        <sz val="8"/>
        <color theme="1"/>
        <rFont val="Calibri"/>
        <family val="2"/>
        <scheme val="minor"/>
      </rPr>
      <t xml:space="preserve"> in situ</t>
    </r>
    <r>
      <rPr>
        <sz val="8"/>
        <color theme="1"/>
        <rFont val="Calibri"/>
        <family val="2"/>
        <scheme val="minor"/>
      </rPr>
      <t>)</t>
    </r>
  </si>
  <si>
    <t>10.18</t>
  </si>
  <si>
    <t>Suministro, transporte e instalación de panel de madera RH de color blanco para uso de archivo clínico (sustituto del panel de madera existente). Medidas: 0,65 m de ancho y 2,20 m de alto</t>
  </si>
  <si>
    <t>10.19</t>
  </si>
  <si>
    <t>Suministro, transporte e instalación de mueble archivador de madera RH de color blanco y con 4 cajones para uso administrativo. Medidas: entre 0,60 y 0,80 m de ancho y hasta 1,60 m de alto</t>
  </si>
  <si>
    <t>10.20</t>
  </si>
  <si>
    <t>Suministro, transporte e instalación de mueble bajo de madera RH de color blanco con 3 alas para uso general hospitalario. Medidas:1,20 m de ancho y hasta 0,80 m de alto. Incluye compartimentos internos</t>
  </si>
  <si>
    <t>10.21</t>
  </si>
  <si>
    <t>Suministro, transporte e instalación de mobiliario bajo de madera RH de color blanco con 4 alas para uso de cocina del cafetín. Medidas: 0,42 m de ancho y 0,72 m de alto. Incluye compartimentos internos y lo necesario para su correcto funcionamiento</t>
  </si>
  <si>
    <t>10.22</t>
  </si>
  <si>
    <t>Suministro, transporte e instalación de mueble de madera RH de color blanco y ártico y en L para uso de recepción y atención al cliente (área de Crecimiento y Desarrollo). Diseño y medidas por definir. Incluye escritorio, cajones y compartimentos</t>
  </si>
  <si>
    <t>10.23</t>
  </si>
  <si>
    <t>Suministro, transporte e instalación de mueble de madera RH de color blanco y ártico y en L para uso de recepción y atención al cliente (área de Administración N+2). Diseño y medidas por definir. Incluye escritorio, cajones y compartimentos</t>
  </si>
  <si>
    <t>10.24</t>
  </si>
  <si>
    <t>Suministro, transporte e instalación de mostrador de madera RH de color blanco y de vidrio con 4 entrepaños y 1 cajón corredizo para uso de atención al cliente en Farmacia. Medidas: 1,20 m de ancho y 0,80 m de alto</t>
  </si>
  <si>
    <t>10.25</t>
  </si>
  <si>
    <r>
      <t xml:space="preserve">Suministro y transporte de </t>
    </r>
    <r>
      <rPr>
        <i/>
        <sz val="8"/>
        <rFont val="Calibri"/>
        <family val="2"/>
        <scheme val="minor"/>
      </rPr>
      <t>locker</t>
    </r>
    <r>
      <rPr>
        <sz val="8"/>
        <rFont val="Calibri"/>
        <family val="2"/>
        <scheme val="minor"/>
      </rPr>
      <t xml:space="preserve"> metálico de dos a doce servicios y con puertas, portacandado, manija repujada, respiradero perforado y tarjetero en lámina. No incluye candado. Cuerpo y puertas en lámina</t>
    </r>
    <r>
      <rPr>
        <i/>
        <sz val="8"/>
        <rFont val="Calibri"/>
        <family val="2"/>
        <scheme val="minor"/>
      </rPr>
      <t xml:space="preserve"> cold rolled</t>
    </r>
    <r>
      <rPr>
        <sz val="8"/>
        <rFont val="Calibri"/>
        <family val="2"/>
        <scheme val="minor"/>
      </rPr>
      <t xml:space="preserve"> de calibre 22, patas de calibre 18 pintadas en pintura electroestática en polvo. Dimensiones estándar: 1,90 m de alto (con patas), 1,20 m de ancho, 0,40 m de profundo</t>
    </r>
  </si>
  <si>
    <t>10.26</t>
  </si>
  <si>
    <t>Suministro, transporte y aplicación de barniz poliuretano bicomponente o similar para impermeabilización de pasamanos de madera. Hasta tres capas. Incluye lo necesario para su correcto funcionamiento. Recomendaciones según proveedor</t>
  </si>
  <si>
    <t>ESTUCOS Y PINTURAS</t>
  </si>
  <si>
    <t>11.1</t>
  </si>
  <si>
    <t>Colocación de estuco acrílico blanco para muros interiores o exteriores. Incluye suministro y transporte de materiales, fajas, ranuras, filetes y todos los demás elementos necesarios para su correcta construcción</t>
  </si>
  <si>
    <t>11.2</t>
  </si>
  <si>
    <t>Suministro, transporte y aplicación de imprimante para muros interiores o exteriores estucados (Sellomax o similar)</t>
  </si>
  <si>
    <t>11.3</t>
  </si>
  <si>
    <t>Suministro, transporte y aplicación de pintura exterior de alta resistencia de color azul para muros de fachada (referencia de Pintuco: Koraza: pro 550 Mar Profundo: 2689). Hasta tres manos</t>
  </si>
  <si>
    <t>11.4</t>
  </si>
  <si>
    <t>Suministro, transporte y aplicación de pintura exterior de alta resistencia de color blanco para muros de fachada (referencia de Pintuco: Koraza: protección sol y lluvia, súper acrílico). Hasta tres manos</t>
  </si>
  <si>
    <t>11.5</t>
  </si>
  <si>
    <t>Suministro, transporte y aplicación de pintura interior de color blanco para muros (referencia de Pintuco: Viniltex: satinada, alta asepsia, ultra lavable, para baños y cocinas). Hasta tres manos. Incluye cielos rasos y resane de humedades</t>
  </si>
  <si>
    <t>11.6</t>
  </si>
  <si>
    <t>Suministro, transporte y aplicación de lavada e hidrofugada con ácido e hidrófugo con silicona para muros en ladrillo o equivalentes. Incluye revitada con mortero y todo lo necesario para su correcta aplicación y funcionamiento</t>
  </si>
  <si>
    <t>APARATOS SANITARIOS</t>
  </si>
  <si>
    <t>12.1</t>
  </si>
  <si>
    <t>Suministro, transporte e instalación de sanitario tradicional de porcelana (Acuacer Plus o similar)</t>
  </si>
  <si>
    <t>12.2</t>
  </si>
  <si>
    <t>Suministro, transporte e instalación de lavamanos de incrustar, con pozo de 14,10 cm x 38,60 cm x 46,00 cm. Incluye todos los demás elementos necesarios para su correcta instalación y funcionamiento</t>
  </si>
  <si>
    <t>12.3</t>
  </si>
  <si>
    <t>Suministro, transporte e instalación de grifería para ducha sencilla. Incluye regadera, brazo, escudo plástico, cuerpo de registro de metal y manija de plástico. Dimensión de regadera: 360 x 363 x 118 mm. Dimensión de registro: 60 x 115 mm</t>
  </si>
  <si>
    <t>12.4</t>
  </si>
  <si>
    <t>Suministro, transporte e instalación de grifería para lavamanos: monocontrol baja, de color cromado y con manija de tipo palanca. Incluye todos los demás elementos necesarios para su correcta instalación y funcionamiento</t>
  </si>
  <si>
    <t>12.5</t>
  </si>
  <si>
    <t>Suministro, transporte e instalación de grifería monocontrol, flexible y cromado (cuello de cisne). Dimensiones: 5,50 x 24,00 x 34,00 cm o similares, de acuerdo a las especificaciónes técnicas o la aprobación de la interventoría</t>
  </si>
  <si>
    <t>12.6</t>
  </si>
  <si>
    <t>Suministro, transporte e instalación de rejillas metálicas de 3", de acuerdo a las especificaciones arquitectónicas y técnicas del proyecto. Incluye todo lo necesario para su correcto funcionamiento</t>
  </si>
  <si>
    <t>12.7</t>
  </si>
  <si>
    <t>Suministro, transporte e instalación de barra de seguridad plegable en U, fabricada en acero inoxidable. Incluye perforaciones, tornillos y todo lo necesario para su correcto funcionamiento</t>
  </si>
  <si>
    <t>12.8</t>
  </si>
  <si>
    <t>Suministro, transporte e instalación de portarrollo para papel higiénico, fabricado en acero inoxidable. Incluye perforaciones, tornillos y todo lo necesario para su correcto funcionamiento</t>
  </si>
  <si>
    <t>12.9</t>
  </si>
  <si>
    <t>Suministro, transporte e instalación de toallero en aro, fabricado en acero inoxidable. Incluye perforaciones, tornillos y todo lo necesario para su correcto funcionamiento</t>
  </si>
  <si>
    <t>12.10</t>
  </si>
  <si>
    <t>Suministro, transporte e instalación de lavadero  prefabricado en granito. Dimensiones: 0,60 x 0,50 x 0,20 m o de acuerdo a especificaciones. Color a definir por la interventoría. Incluye todo lo necesario para su correcta instalación y funcionamiento</t>
  </si>
  <si>
    <t>12.11</t>
  </si>
  <si>
    <t>Suministro, transporte e instalación de llave terminal metálica para lavatraperos, con sistema de cierre de bola de tipo jardinera. Incluye todo lo necesario para su correcta instalación y funcionamiento</t>
  </si>
  <si>
    <t>12.12</t>
  </si>
  <si>
    <t>Suministro, transporte e instalación de duchateléfono. Incluye todo lo necesario para su correcta instalación y funcionamiento</t>
  </si>
  <si>
    <t>EQUIPAMIENTOS ESPECIALES</t>
  </si>
  <si>
    <t>13.1</t>
  </si>
  <si>
    <t>Suministro, transporte, instalación, configuración y puesta en operación de sistema de CCTV. Incluye dispositivos y todo lo necesario para su correcto funcionamiento</t>
  </si>
  <si>
    <t>13.2</t>
  </si>
  <si>
    <t>Suministro, transporte, instalación, configuración y puesta en operación de sistema de control de acceso. Incluye dispositivos y todo lo necesario para su correcto funcionamiento</t>
  </si>
  <si>
    <t>13.3</t>
  </si>
  <si>
    <t>Suministro, transporte, instalación, configuración y puesta en operación de sistema de sonido. Incluye dispositivos y todo lo necesario para su correcto funcionamiento</t>
  </si>
  <si>
    <t>13.4</t>
  </si>
  <si>
    <t>Suministro, transporte, instalación, configuración y puesta en operación de sistema de llamado de enfermería inteligente. Incluye equipos y todo lo necesario para su correcto funcionamiento</t>
  </si>
  <si>
    <t>14.1</t>
  </si>
  <si>
    <t>Suministro y transporte de mesa de noche (nochero), fabricada en acero inoxidable. Con gaveta para almacenamiento, alacena con cierre seguro de rodillo y cuatro niveladores de 3/8". Dimensiones:  0,40 m de largo, 0,45 m de ancho y 0,75 m de alto</t>
  </si>
  <si>
    <t>14.2</t>
  </si>
  <si>
    <t>Suministro y transporte de silla poltrona y de descanso, reclinable y de cuerina, que permita extender las piernas. Según proveedor</t>
  </si>
  <si>
    <t>14.3</t>
  </si>
  <si>
    <r>
      <t xml:space="preserve">Suministro y transporte de carro compresero para ropa sucia. Fabricado en tubo redondo de 1” y de calibre 18 </t>
    </r>
    <r>
      <rPr>
        <i/>
        <sz val="8"/>
        <rFont val="Calibri"/>
        <family val="2"/>
        <scheme val="minor"/>
      </rPr>
      <t>cold rolled</t>
    </r>
    <r>
      <rPr>
        <sz val="8"/>
        <rFont val="Calibri"/>
        <family val="2"/>
        <scheme val="minor"/>
      </rPr>
      <t>, con tres patas en su perímetro para mayor estabilidad y ruedas de 2” para facilitar el desplazamiento.
Dimensiones: 0,60 m de diámetro y 0,84 m de alto. Terminado en acero inoxidable 304</t>
    </r>
  </si>
  <si>
    <t>14.4</t>
  </si>
  <si>
    <t>Suministro y transporte de cambiador de bebé horizontal de color gris y para pared. Marca: Rubbermaid Commercial</t>
  </si>
  <si>
    <t>14.5</t>
  </si>
  <si>
    <t>Suministro y transporte de estantería liviana fabricada en estructura metálica (desde calibre 18) y con 5 entrepaños metálicos graduables con tornillo. Medidas: 1,80 m de alto, 0,85 m de ancho, 0,30 m de fondo. Marca: Soluciones Modulares (SM)</t>
  </si>
  <si>
    <t>14.6</t>
  </si>
  <si>
    <t>Suministro y transporte de estiba plástica ER-100S-4E para uso de piso de bodega. Medidas: 120 cm, 100 cm y 15 cm. Peso: 18,20 kg. Marca: Cartón y Estiba</t>
  </si>
  <si>
    <t>14.7</t>
  </si>
  <si>
    <t>Suministro y transporte de estiba plástica ER-100S-4E para uso de piso de bodega. Medidas: 60 cm, 50 cm y 15 cm. Peso: 4,50 kg. Marca: Cartón y Estiba</t>
  </si>
  <si>
    <t>CUBIERTAS</t>
  </si>
  <si>
    <t>15.1</t>
  </si>
  <si>
    <r>
      <rPr>
        <sz val="8"/>
        <color rgb="FF000000"/>
        <rFont val="Calibri"/>
      </rPr>
      <t>Adecuación integral de la cubierta de teja de barro de toda la zona principal del hospital, con cambio de todas estas tejas (incluso las de otro material, como los aleros externos de policarbonato) por teja termoacústica (UPVC); con arreglo de ruanas, canoas, caballetes y demás elementos componentes. Son aproximadamente 1.575 m</t>
    </r>
    <r>
      <rPr>
        <vertAlign val="superscript"/>
        <sz val="8"/>
        <color rgb="FF000000"/>
        <rFont val="Calibri"/>
      </rPr>
      <t>2</t>
    </r>
    <r>
      <rPr>
        <sz val="8"/>
        <color rgb="FF000000"/>
        <rFont val="Calibri"/>
      </rPr>
      <t xml:space="preserve"> de teja de barro y 80 m</t>
    </r>
    <r>
      <rPr>
        <vertAlign val="superscript"/>
        <sz val="8"/>
        <color rgb="FF000000"/>
        <rFont val="Calibri"/>
      </rPr>
      <t>2</t>
    </r>
    <r>
      <rPr>
        <sz val="8"/>
        <color rgb="FF000000"/>
        <rFont val="Calibri"/>
      </rPr>
      <t xml:space="preserve"> de PVC. Medidas sujetas a la verificación por la interventoría. Incluye suministro, transporte, instalación, personal de alturas, todo lo necesario para su correcto funcionamiento, cargue y botada de escombros</t>
    </r>
  </si>
  <si>
    <r>
      <rPr>
        <sz val="11"/>
        <color rgb="FF000000"/>
        <rFont val="Calibri"/>
        <scheme val="minor"/>
      </rPr>
      <t>m</t>
    </r>
    <r>
      <rPr>
        <vertAlign val="superscript"/>
        <sz val="11"/>
        <color rgb="FF000000"/>
        <rFont val="Calibri"/>
        <scheme val="minor"/>
      </rPr>
      <t>2</t>
    </r>
  </si>
  <si>
    <t>15.2</t>
  </si>
  <si>
    <r>
      <rPr>
        <sz val="8"/>
        <color rgb="FF000000"/>
        <rFont val="Calibri"/>
      </rPr>
      <t>Adecuación integral de la cubierta de teja de barro de la zona del Quiosco y del Auditorio, con arreglo de ruanas, canoas, caballetes y demás elementos componentes. Son aproximadamente 341 m</t>
    </r>
    <r>
      <rPr>
        <vertAlign val="superscript"/>
        <sz val="8"/>
        <color rgb="FF000000"/>
        <rFont val="Calibri"/>
      </rPr>
      <t>2</t>
    </r>
    <r>
      <rPr>
        <sz val="8"/>
        <color rgb="FF000000"/>
        <rFont val="Calibri"/>
      </rPr>
      <t xml:space="preserve"> de teja de barro. Medidas sujetas a la verificación por la interventoría. Incluye suministro, transporte, instalación, personal de alturas, todo lo necesario para su correcto funcionamiento, cargue y botada de escombros</t>
    </r>
  </si>
  <si>
    <t>15.3</t>
  </si>
  <si>
    <r>
      <rPr>
        <sz val="8"/>
        <color rgb="FF000000"/>
        <rFont val="Calibri"/>
      </rPr>
      <t>Impermeabilización integral del manto de la terraza del segundo nivel. Son aproximadamente 160 m</t>
    </r>
    <r>
      <rPr>
        <vertAlign val="superscript"/>
        <sz val="8"/>
        <color rgb="FF000000"/>
        <rFont val="Calibri"/>
      </rPr>
      <t>2</t>
    </r>
    <r>
      <rPr>
        <sz val="8"/>
        <color rgb="FF000000"/>
        <rFont val="Calibri"/>
      </rPr>
      <t>. Medidas sujetas a la verificación por la interventoría. Incluye suministro, transporte, instalación, personal de alturas, todo lo necesario para su correcto funcionamiento, cargue y botada de residuos</t>
    </r>
  </si>
  <si>
    <t>15.4</t>
  </si>
  <si>
    <t>Reparación integral de canoas, con limpieza, sellos en empalmes y aplicación de dos manos de pintura anticorrosiva (según el color azul existente). Incluye suministro, transporte, instalación, personal de alturas y todo lo necesario para su correcto funcionamiento</t>
  </si>
  <si>
    <t>15.5</t>
  </si>
  <si>
    <t>Reparación integral de ruanas, con limpieza, sellos en empalmes y aplicación de dos manos de pintura anticorrosiva (según el color azul existente). Incluye suministro, transporte, instalación, personal de alturas y todo lo necesario para su correcto funcionamiento</t>
  </si>
  <si>
    <t>RED CONTRA INCENDIOS (RCI)</t>
  </si>
  <si>
    <t>RED DE GASES MEDICINALES</t>
  </si>
  <si>
    <t>OBRAS EXTERIORES Y URBANÍSTICAS</t>
  </si>
  <si>
    <t>OBRAS EXTRAS</t>
  </si>
  <si>
    <t>ASEO</t>
  </si>
  <si>
    <t>20.1</t>
  </si>
  <si>
    <t>Aseo general para la entrega definitiva del lugar y su puesta en operación</t>
  </si>
  <si>
    <t>día</t>
  </si>
  <si>
    <t>TOTAL DE COSTOS DIRECTOS</t>
  </si>
  <si>
    <t>COSTOS INDIRECTOS (CI)</t>
  </si>
  <si>
    <t>ADMINISTRACIÓN</t>
  </si>
  <si>
    <t>UTILIDAD</t>
  </si>
  <si>
    <t>TOTAL DE COSTOS INDIRECTOS</t>
  </si>
  <si>
    <t>COSTOS ADICIONALES (CA)</t>
  </si>
  <si>
    <t>VALOR TOTAL DE LA OBRA (CD + CI + CA)</t>
  </si>
  <si>
    <t>ANÁLISIS DE PRECIOS UNITARIOS</t>
  </si>
  <si>
    <t>PROPONENTE</t>
  </si>
  <si>
    <t>ESE Hospital San Juan de Dios Rionegro</t>
  </si>
  <si>
    <t>FECHA</t>
  </si>
  <si>
    <t>OBRA</t>
  </si>
  <si>
    <t xml:space="preserve">Adecuación para el mejoramiento de la infraestructura física en salud de la sede Gilberto Mejía Mejía del Hospital San Juan de Dios ESE Rionegro </t>
  </si>
  <si>
    <t>CANTIDAD EN EL PROYECTO</t>
  </si>
  <si>
    <t>COSTOS DIRECTOS</t>
  </si>
  <si>
    <t>I. MAQUINARIA, EQUIPO Y HERRAMIENTA</t>
  </si>
  <si>
    <t>TIPO DE INSUMO</t>
  </si>
  <si>
    <t>TARIFA</t>
  </si>
  <si>
    <t>REND. o CANT.</t>
  </si>
  <si>
    <t>V. PARCIAL</t>
  </si>
  <si>
    <t>SUBTOTAL</t>
  </si>
  <si>
    <t>Herramienta menor (5% MO)</t>
  </si>
  <si>
    <t>% MO</t>
  </si>
  <si>
    <t>SUBTOTAL MAQUINARIA, EQUIPO Y HERRAMIENTA</t>
  </si>
  <si>
    <t xml:space="preserve">II. MATERIALES </t>
  </si>
  <si>
    <t>PRECIO UNIT.</t>
  </si>
  <si>
    <t>CANT. UNIT.</t>
  </si>
  <si>
    <t>SUBTOTAL MATERIALES</t>
  </si>
  <si>
    <t>III. TRANSPORTE</t>
  </si>
  <si>
    <r>
      <t>km-m</t>
    </r>
    <r>
      <rPr>
        <vertAlign val="superscript"/>
        <sz val="9"/>
        <rFont val="Calibri"/>
        <family val="2"/>
        <scheme val="minor"/>
      </rPr>
      <t>3</t>
    </r>
  </si>
  <si>
    <t>SUBTOTAL TRANSPORTE</t>
  </si>
  <si>
    <t>IV. MANO DE OBRA</t>
  </si>
  <si>
    <t>JORN.</t>
  </si>
  <si>
    <t>JORN. + PREST.</t>
  </si>
  <si>
    <t>RENDIMIENTO</t>
  </si>
  <si>
    <t>1 Oficial</t>
  </si>
  <si>
    <t xml:space="preserve"> SUBTOTAL MANO DE OBRA</t>
  </si>
  <si>
    <t>TOTAL COSTOS DIRECTOS</t>
  </si>
  <si>
    <t>COSTOS INDIRECTOS</t>
  </si>
  <si>
    <t>FIRMA</t>
  </si>
  <si>
    <t xml:space="preserve"> DESCRIPCIÓN</t>
  </si>
  <si>
    <t>PORCENTAJE</t>
  </si>
  <si>
    <t>VALOR</t>
  </si>
  <si>
    <t>ADMINISTRACIÓN (A)</t>
  </si>
  <si>
    <t>UTILIDAD (U)</t>
  </si>
  <si>
    <t>AU</t>
  </si>
  <si>
    <t xml:space="preserve"> TOTAL COSTOS INDIRECTOS</t>
  </si>
  <si>
    <t>PRECIO UNITARIO TOTAL</t>
  </si>
  <si>
    <t>SISTEMA INTEGRADO DE GESTIÓN</t>
  </si>
  <si>
    <r>
      <t xml:space="preserve">CÓDIGO: </t>
    </r>
    <r>
      <rPr>
        <sz val="18"/>
        <rFont val="Arial"/>
        <family val="2"/>
      </rPr>
      <t>GPL-FO-024</t>
    </r>
  </si>
  <si>
    <r>
      <t xml:space="preserve">VERSIÓN: </t>
    </r>
    <r>
      <rPr>
        <sz val="18"/>
        <rFont val="Arial"/>
        <family val="2"/>
      </rPr>
      <t>01</t>
    </r>
  </si>
  <si>
    <t>MEMORIAS DE CÁLCULO DE OBRA</t>
  </si>
  <si>
    <r>
      <t xml:space="preserve">PÁGINA: </t>
    </r>
    <r>
      <rPr>
        <sz val="18"/>
        <rFont val="Arial"/>
        <family val="2"/>
      </rPr>
      <t>1 de 1</t>
    </r>
  </si>
  <si>
    <t>DD</t>
  </si>
  <si>
    <t>MM</t>
  </si>
  <si>
    <t>AA</t>
  </si>
  <si>
    <r>
      <t>CORTE N.</t>
    </r>
    <r>
      <rPr>
        <b/>
        <vertAlign val="superscript"/>
        <sz val="10"/>
        <rFont val="Arial"/>
        <family val="2"/>
      </rPr>
      <t>o</t>
    </r>
  </si>
  <si>
    <t>ELABORÓ</t>
  </si>
  <si>
    <t>HSJD</t>
  </si>
  <si>
    <t>OBJETO DEL CONTRATO</t>
  </si>
  <si>
    <t xml:space="preserve"> Adecuación para el mejoramiento de la infraestructura física en salud de la sede Gilberto Mejía Mejía del Hospital San Juan de Dios ESE Rionegro (Antioquia)</t>
  </si>
  <si>
    <t>INTERVENTOR</t>
  </si>
  <si>
    <t>NIT O CC</t>
  </si>
  <si>
    <r>
      <t>CONTRATO  DE INTERVENTORIA N.</t>
    </r>
    <r>
      <rPr>
        <b/>
        <vertAlign val="superscript"/>
        <sz val="10"/>
        <rFont val="Arial"/>
        <family val="2"/>
      </rPr>
      <t>o</t>
    </r>
  </si>
  <si>
    <t>CONTRATISTA</t>
  </si>
  <si>
    <r>
      <t>CONTRATO DE OBRA N.</t>
    </r>
    <r>
      <rPr>
        <b/>
        <vertAlign val="superscript"/>
        <sz val="10"/>
        <rFont val="Arial"/>
        <family val="2"/>
      </rPr>
      <t>o</t>
    </r>
  </si>
  <si>
    <t>UBICACIÓN</t>
  </si>
  <si>
    <t>NIVEL</t>
  </si>
  <si>
    <t>LOCALIZACIÓN</t>
  </si>
  <si>
    <t>DIMENSIONES</t>
  </si>
  <si>
    <t>TOTAL</t>
  </si>
  <si>
    <r>
      <t>L</t>
    </r>
    <r>
      <rPr>
        <b/>
        <vertAlign val="subscript"/>
        <sz val="10"/>
        <rFont val="Arial"/>
        <family val="2"/>
      </rPr>
      <t>1</t>
    </r>
    <r>
      <rPr>
        <b/>
        <sz val="10"/>
        <rFont val="Arial"/>
        <family val="2"/>
      </rPr>
      <t xml:space="preserve"> (m)</t>
    </r>
  </si>
  <si>
    <r>
      <t>L</t>
    </r>
    <r>
      <rPr>
        <b/>
        <vertAlign val="subscript"/>
        <sz val="10"/>
        <rFont val="Arial"/>
        <family val="2"/>
      </rPr>
      <t>2</t>
    </r>
    <r>
      <rPr>
        <b/>
        <sz val="10"/>
        <rFont val="Arial"/>
        <family val="2"/>
      </rPr>
      <t xml:space="preserve"> (m)</t>
    </r>
  </si>
  <si>
    <r>
      <t>L</t>
    </r>
    <r>
      <rPr>
        <b/>
        <vertAlign val="subscript"/>
        <sz val="10"/>
        <rFont val="Arial"/>
        <family val="2"/>
      </rPr>
      <t>3</t>
    </r>
    <r>
      <rPr>
        <b/>
        <sz val="10"/>
        <rFont val="Arial"/>
        <family val="2"/>
      </rPr>
      <t xml:space="preserve"> (m)</t>
    </r>
  </si>
  <si>
    <t>INGENIERO CIVIL</t>
  </si>
  <si>
    <t>PROFESIONAL DE APOYO TÉCNICO DE OBRAS CIVILES</t>
  </si>
  <si>
    <t>SAN JUAN DE DIOS ESE RIONEGRO</t>
  </si>
  <si>
    <t>CANT.</t>
  </si>
  <si>
    <r>
      <t xml:space="preserve">UNIDAD: </t>
    </r>
    <r>
      <rPr>
        <sz val="9"/>
        <rFont val="Calibri"/>
        <family val="2"/>
        <scheme val="minor"/>
      </rPr>
      <t>und</t>
    </r>
  </si>
  <si>
    <t>1 Ayudante entendido</t>
  </si>
  <si>
    <r>
      <t xml:space="preserve">UNIDAD: </t>
    </r>
    <r>
      <rPr>
        <sz val="9"/>
        <rFont val="Calibri"/>
        <family val="2"/>
        <scheme val="minor"/>
      </rPr>
      <t>m</t>
    </r>
  </si>
  <si>
    <t>Transporte</t>
  </si>
  <si>
    <t>2 Ayudantes entendidos</t>
  </si>
  <si>
    <t>gal</t>
  </si>
  <si>
    <t>Suministro, transporte e instalación de tubería de PVC-P de diámetro 1/2" y RDE 9. Incluye accesorios, soldadura de PVC, limpiador, cuelgas y todo lo necesario para su correcta instalación y funcionamiento</t>
  </si>
  <si>
    <r>
      <t>ÍTEM:</t>
    </r>
    <r>
      <rPr>
        <sz val="9"/>
        <rFont val="Calibri"/>
        <family val="2"/>
        <scheme val="minor"/>
      </rPr>
      <t xml:space="preserve"> 6.1.1</t>
    </r>
  </si>
  <si>
    <t>Tubería de PVC-P de 1/2" y RDE 9</t>
  </si>
  <si>
    <t>Limpiador de PVC (1/4 gal)</t>
  </si>
  <si>
    <t>Soldadura líquida (1/4 gal)</t>
  </si>
  <si>
    <t>Unión de presión de PVC de 1/2"</t>
  </si>
  <si>
    <t>6.1.1</t>
  </si>
  <si>
    <t>RED DE ABASTOS</t>
  </si>
  <si>
    <t>Baño nuevo PMR de Urgencias</t>
  </si>
  <si>
    <t>Suministro, transporte e instalación de salida de agua fría de diámetro 1/2" para pozuelos, lavamanos, duchas, lavaderos, orinales, sanitarios de tanque. Incluye tubería de PVC-P de diámetro 1/2" y hasta 3 m de longitud y accesorios de diámetro 1/2" en PVC, cámara de aire, terminales en PVC, soldadura de PVC, limpiador de PVC y todo lo necesario para su correcta instalación y funcionamiento</t>
  </si>
  <si>
    <r>
      <t>ÍTEM:</t>
    </r>
    <r>
      <rPr>
        <sz val="9"/>
        <rFont val="Calibri"/>
        <family val="2"/>
        <scheme val="minor"/>
      </rPr>
      <t xml:space="preserve"> 6.1.2</t>
    </r>
  </si>
  <si>
    <t>Tubería de PVC de 1/2"</t>
  </si>
  <si>
    <t>Codo de PVC de 90° y de 1/2"</t>
  </si>
  <si>
    <t>Tee de PVC de 1/2"</t>
  </si>
  <si>
    <t>Cinta de teflón (sellante de agua)</t>
  </si>
  <si>
    <t>Adaptador macho de PVC de 1/2"</t>
  </si>
  <si>
    <t>Tapón macho de PVC de 1/2"</t>
  </si>
  <si>
    <t>6.1.2</t>
  </si>
  <si>
    <t>Suministro, transporte e instalación de tubería sanitaria de PVC para aguas residuales de diámetro 4". Incluye accesorios y todo lo necesario para su correcta instalación y funcionamiento</t>
  </si>
  <si>
    <r>
      <t>ÍTEM:</t>
    </r>
    <r>
      <rPr>
        <sz val="9"/>
        <rFont val="Calibri"/>
        <family val="2"/>
        <scheme val="minor"/>
      </rPr>
      <t xml:space="preserve"> 6.2.1</t>
    </r>
  </si>
  <si>
    <t>Tubería sanitaria de PVC de 4"</t>
  </si>
  <si>
    <t xml:space="preserve">Unión sanitaria de PVC de 4" </t>
  </si>
  <si>
    <t>6.2.1</t>
  </si>
  <si>
    <t>RED DE DESAGÜES</t>
  </si>
  <si>
    <t>Baño nuevo de PMR de Urgencias</t>
  </si>
  <si>
    <t>Suministro, transporte e instalación de tubería sanitaria de PVC para aguas residuales de diámetro 2". Incluye accesorios y todo lo necesario para su correcta instalación y funcionamiento</t>
  </si>
  <si>
    <r>
      <t>ÍTEM:</t>
    </r>
    <r>
      <rPr>
        <sz val="9"/>
        <rFont val="Calibri"/>
        <family val="2"/>
        <scheme val="minor"/>
      </rPr>
      <t xml:space="preserve"> 6.2.2</t>
    </r>
  </si>
  <si>
    <t>Tubería sanitaria de PVC de 2"</t>
  </si>
  <si>
    <t xml:space="preserve">Unión sanitaria de PVC de 2" </t>
  </si>
  <si>
    <t>6.2.2</t>
  </si>
  <si>
    <r>
      <t>Suministro, transporte e instalación de tubería sanitaria de PVC para aguas residuales de diámetro 1</t>
    </r>
    <r>
      <rPr>
        <sz val="8"/>
        <color theme="1"/>
        <rFont val="Calibri"/>
        <family val="2"/>
      </rPr>
      <t>½</t>
    </r>
    <r>
      <rPr>
        <sz val="8"/>
        <color theme="1"/>
        <rFont val="Calibri"/>
        <family val="2"/>
        <scheme val="minor"/>
      </rPr>
      <t>". Incluye accesorios y todo lo necesario para su correcta instalación y funcionamiento</t>
    </r>
  </si>
  <si>
    <r>
      <t>ÍTEM:</t>
    </r>
    <r>
      <rPr>
        <sz val="9"/>
        <rFont val="Calibri"/>
        <family val="2"/>
        <scheme val="minor"/>
      </rPr>
      <t xml:space="preserve"> 6.2.3</t>
    </r>
  </si>
  <si>
    <r>
      <t>Tubería sanitaria de PVC de 1</t>
    </r>
    <r>
      <rPr>
        <sz val="9"/>
        <rFont val="Calibri"/>
        <family val="2"/>
      </rPr>
      <t>½</t>
    </r>
    <r>
      <rPr>
        <sz val="9"/>
        <rFont val="Calibri"/>
        <family val="2"/>
        <scheme val="minor"/>
      </rPr>
      <t>"</t>
    </r>
  </si>
  <si>
    <r>
      <t>Unión sanitaria de PVC de 1</t>
    </r>
    <r>
      <rPr>
        <sz val="9"/>
        <rFont val="Calibri"/>
        <family val="2"/>
      </rPr>
      <t>½</t>
    </r>
    <r>
      <rPr>
        <sz val="9"/>
        <rFont val="Calibri"/>
        <family val="2"/>
        <scheme val="minor"/>
      </rPr>
      <t xml:space="preserve">" </t>
    </r>
  </si>
  <si>
    <r>
      <t>Buje de PVC de 1</t>
    </r>
    <r>
      <rPr>
        <sz val="9"/>
        <rFont val="Calibri"/>
        <family val="2"/>
      </rPr>
      <t>½</t>
    </r>
    <r>
      <rPr>
        <sz val="9"/>
        <rFont val="Calibri"/>
        <family val="2"/>
        <scheme val="minor"/>
      </rPr>
      <t xml:space="preserve"> a 2"</t>
    </r>
  </si>
  <si>
    <r>
      <t>Sifón de PVC de 1</t>
    </r>
    <r>
      <rPr>
        <sz val="9"/>
        <rFont val="Calibri"/>
        <family val="2"/>
      </rPr>
      <t>½</t>
    </r>
    <r>
      <rPr>
        <sz val="8.1"/>
        <rFont val="Calibri"/>
        <family val="2"/>
      </rPr>
      <t>"</t>
    </r>
  </si>
  <si>
    <t>6.2.3</t>
  </si>
  <si>
    <t>Suministro, transporte e instalación de tubería de ventilación de PVC de diámetro 2". Incluye accesorios y todo lo necesario para su correcta instalación y funcionamiento</t>
  </si>
  <si>
    <r>
      <t>ÍTEM:</t>
    </r>
    <r>
      <rPr>
        <sz val="9"/>
        <rFont val="Calibri"/>
        <family val="2"/>
        <scheme val="minor"/>
      </rPr>
      <t xml:space="preserve"> 6.2.4</t>
    </r>
  </si>
  <si>
    <t>Tubería de PVC de ventilación de 2"</t>
  </si>
  <si>
    <t>Suministro, transporte e instalación de salida sanitaria de sifón de PVC de diámetro 2" para duchas o desagües de piso. Incluye tubería de PVC de diámetro 2" (de máximo 2 m de longitud hasta alcanzar el ramal horizontal principal), accesorios requeridos para salidas de desagües de aguas residuales y todo lo necesario para su correcta instalación y funcionamiento</t>
  </si>
  <si>
    <r>
      <t>ÍTEM:</t>
    </r>
    <r>
      <rPr>
        <sz val="9"/>
        <rFont val="Calibri"/>
        <family val="2"/>
        <scheme val="minor"/>
      </rPr>
      <t xml:space="preserve"> 6.2.5</t>
    </r>
  </si>
  <si>
    <t>Sifón sanitario de PVC de 2"</t>
  </si>
  <si>
    <t>Codo sanitario de PVC de 90° y de 2"</t>
  </si>
  <si>
    <t>Ye sanitaria de PVC de 2"</t>
  </si>
  <si>
    <t>Tee sanitaria de PVC de 4 x 2"</t>
  </si>
  <si>
    <t>Soldadura solvente para PVC (1/4 gal)</t>
  </si>
  <si>
    <t>2 Oficiales</t>
  </si>
  <si>
    <t>6.2.5</t>
  </si>
  <si>
    <t>Suministro, transporte e instalación de salida sanitaria sencilla de PVC de diámetro 2" y con accesorios de diámetro 2" para pozuelos, lavamanos, orinales. Incluye tubería de PVC de diámetro 2" (de máximo 2 m de longitud hasta alcanzar el ramal horizontal principal), accesorios requeridos para salidas de desagües de aguas residuales y todo lo necesario para su correcta instalación y funcionamiento</t>
  </si>
  <si>
    <r>
      <t>ÍTEM:</t>
    </r>
    <r>
      <rPr>
        <sz val="9"/>
        <rFont val="Calibri"/>
        <family val="2"/>
        <scheme val="minor"/>
      </rPr>
      <t xml:space="preserve"> 6.2.6</t>
    </r>
  </si>
  <si>
    <t>Codo sanitario de PVC de 45° y de 2"</t>
  </si>
  <si>
    <t>6.2.6</t>
  </si>
  <si>
    <t>Suministro, transporte e instalación de salida sanitaria de PVC de diámetro 4" para sanitarios. Incluye tubería de PVC de diámetro 4" (de máximo 2 m de longitud hasta alcanzar el ramal horizontal principal), accesorios requeridos para salidas de desagües de aguas residuales y todo lo necesario para su correcta instalación y funcionamiento</t>
  </si>
  <si>
    <r>
      <t>ÍTEM:</t>
    </r>
    <r>
      <rPr>
        <sz val="9"/>
        <rFont val="Calibri"/>
        <family val="2"/>
        <scheme val="minor"/>
      </rPr>
      <t xml:space="preserve"> 6.2.8</t>
    </r>
  </si>
  <si>
    <t>Codo sanitario de PVC de 45° y de 4"</t>
  </si>
  <si>
    <t>Codo sanitario de PVC de 90° y de 4"</t>
  </si>
  <si>
    <t>Ye sanitaria de PVC de 4"</t>
  </si>
  <si>
    <t>6.2.7</t>
  </si>
  <si>
    <t>SUMINISTRO DE EQUIPOS FIJO</t>
  </si>
  <si>
    <t>SUMINISTRO DE EQUIPOS FIJO - CAPITULO 14</t>
  </si>
  <si>
    <t>NIT</t>
  </si>
  <si>
    <t>NOMBRE REPRESENTANTE LEGAL</t>
  </si>
  <si>
    <t>CEDULA REPRESENTANTE LEGAL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</si>
</sst>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5">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_(&quot;$&quot;* \(#,##0.00\);_(&quot;$&quot;* &quot;-&quot;??_);_(@_)"/>
    <numFmt numFmtId="165" formatCode="_(* #,##0.00_);_(* \(#,##0.00\);_(* &quot;-&quot;??_);_(@_)"/>
    <numFmt numFmtId="166" formatCode="_-* #,##0.00\ _€_-;\-* #,##0.00\ _€_-;_-* &quot;-&quot;??\ _€_-;_-@_-"/>
    <numFmt numFmtId="167" formatCode="#,##0.00;[Red]#,##0.00"/>
    <numFmt numFmtId="168" formatCode="#,##0.0;[Red]#,##0.0"/>
    <numFmt numFmtId="170" formatCode="[$$-240A]\ #,##0"/>
    <numFmt numFmtId="171" formatCode="_-* #,##0\ _$_-;\-* #,##0\ _$_-;_-* &quot;-&quot;??\ _$_-;_-@_-"/>
    <numFmt numFmtId="172" formatCode="_-[$$-240A]\ * #,##0.00_-;\-[$$-240A]\ * #,##0.00_-;_-[$$-240A]\ * &quot;-&quot;??_-;_-@_-"/>
    <numFmt numFmtId="173" formatCode="#,##0.00_ ;\-#,##0.00\ "/>
    <numFmt numFmtId="174" formatCode="#,##0.000_ ;\-#,##0.000\ "/>
    <numFmt numFmtId="175" formatCode="[$-240A]d&quot; de &quot;mmmm&quot; de &quot;yyyy;@"/>
    <numFmt numFmtId="176" formatCode="[$$-240A]\ #,##0.000"/>
    <numFmt numFmtId="177" formatCode="_ * #,##0.00_ ;_ * \-#,##0.00_ ;_ * &quot;-&quot;??_ ;_ @_ "/>
    <numFmt numFmtId="178" formatCode="_ * #,##0.000_ ;_ * \-#,##0.000_ ;_ * &quot;-&quot;??_ ;_ @_ "/>
    <numFmt numFmtId="179" formatCode="_-&quot;$&quot;* #,##0_-;\-&quot;$&quot;* #,##0_-;_-&quot;$&quot;* &quot;-&quot;_-;_-@_-"/>
    <numFmt numFmtId="180" formatCode="###,###,##0.00"/>
    <numFmt numFmtId="184" formatCode="_-[$$-240A]* #,##0_-;\-[$$-240A]* #,##0_-;_-[$$-240A]* &quot;-&quot;??_-;_-@_-"/>
    <numFmt numFmtId="185" formatCode="_-&quot;$&quot;* #,##0.00_-;\-&quot;$&quot;* #,##0.00_-;_-&quot;$&quot;* &quot;-&quot;??_-;_-@_-"/>
    <numFmt numFmtId="186" formatCode="_ [$€-2]\ * #,##0.00_ ;_ [$€-2]\ * \-#,##0.00_ ;_ [$€-2]\ * &quot;-&quot;??_ "/>
    <numFmt numFmtId="190" formatCode="_-* #,##0.00\ _D_M_-;\-* #,##0.00\ _D_M_-;_-* &quot;-&quot;??\ _D_M_-;_-@_-"/>
    <numFmt numFmtId="195" formatCode="_-* #,##0.00\ _$_-;\-* #,##0.00\ _$_-;_-* &quot;-&quot;??\ _$_-;_-@_-"/>
  </numFmts>
  <fonts count="54">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theme="0"/>
      <name val="Calibri"/>
      <family val="2"/>
      <scheme val="minor"/>
    </font>
    <font>
      <b/>
      <sz val="10"/>
      <name val="Calibri"/>
      <family val="2"/>
      <scheme val="minor"/>
    </font>
    <font>
      <sz val="10"/>
      <name val="Calibri"/>
      <family val="2"/>
      <scheme val="minor"/>
    </font>
    <font>
      <sz val="11"/>
      <name val="Calibri"/>
      <family val="2"/>
      <scheme val="minor"/>
    </font>
    <font>
      <b/>
      <sz val="8"/>
      <name val="Calibri"/>
      <family val="2"/>
      <scheme val="minor"/>
    </font>
    <font>
      <sz val="8"/>
      <name val="Calibri"/>
      <family val="2"/>
      <scheme val="minor"/>
    </font>
    <font>
      <sz val="8"/>
      <color theme="1"/>
      <name val="Calibri"/>
      <family val="2"/>
      <scheme val="minor"/>
    </font>
    <font>
      <b/>
      <sz val="9"/>
      <name val="Calibri"/>
      <family val="2"/>
      <scheme val="minor"/>
    </font>
    <font>
      <sz val="9"/>
      <name val="Calibri"/>
      <family val="2"/>
      <scheme val="minor"/>
    </font>
    <font>
      <b/>
      <sz val="14"/>
      <color theme="0"/>
      <name val="Calibri"/>
      <family val="2"/>
      <scheme val="minor"/>
    </font>
    <font>
      <b/>
      <sz val="12"/>
      <color theme="0"/>
      <name val="Calibri"/>
      <family val="2"/>
      <scheme val="minor"/>
    </font>
    <font>
      <sz val="11"/>
      <color indexed="8"/>
      <name val="Calibri"/>
      <family val="2"/>
    </font>
    <font>
      <vertAlign val="superscript"/>
      <sz val="9"/>
      <name val="Calibri"/>
      <family val="2"/>
      <scheme val="minor"/>
    </font>
    <font>
      <i/>
      <sz val="8"/>
      <color theme="1"/>
      <name val="Calibri"/>
      <family val="2"/>
      <scheme val="minor"/>
    </font>
    <font>
      <sz val="9"/>
      <color indexed="8"/>
      <name val="Calibri"/>
      <family val="2"/>
      <scheme val="minor"/>
    </font>
    <font>
      <sz val="9"/>
      <color theme="1"/>
      <name val="Calibri"/>
      <family val="2"/>
      <scheme val="minor"/>
    </font>
    <font>
      <b/>
      <sz val="11"/>
      <color theme="1"/>
      <name val="Calibri"/>
      <family val="2"/>
      <scheme val="minor"/>
    </font>
    <font>
      <sz val="10"/>
      <name val="Courier"/>
      <family val="3"/>
    </font>
    <font>
      <b/>
      <vertAlign val="superscript"/>
      <sz val="11"/>
      <color theme="1"/>
      <name val="Calibri"/>
      <family val="2"/>
      <scheme val="minor"/>
    </font>
    <font>
      <vertAlign val="superscript"/>
      <sz val="11"/>
      <name val="Calibri"/>
      <family val="2"/>
      <scheme val="minor"/>
    </font>
    <font>
      <vertAlign val="subscript"/>
      <sz val="8"/>
      <name val="Calibri"/>
      <family val="2"/>
      <scheme val="minor"/>
    </font>
    <font>
      <b/>
      <sz val="11"/>
      <name val="Calibri"/>
      <family val="2"/>
      <scheme val="minor"/>
    </font>
    <font>
      <b/>
      <sz val="10"/>
      <name val="Arial"/>
      <family val="2"/>
    </font>
    <font>
      <sz val="12"/>
      <name val="Arial"/>
      <family val="2"/>
    </font>
    <font>
      <b/>
      <sz val="14"/>
      <name val="Arial"/>
      <family val="2"/>
    </font>
    <font>
      <b/>
      <sz val="12"/>
      <name val="Arial"/>
      <family val="2"/>
    </font>
    <font>
      <sz val="12"/>
      <color theme="1"/>
      <name val="Calibri"/>
      <family val="2"/>
      <scheme val="minor"/>
    </font>
    <font>
      <sz val="10"/>
      <name val="Stylus BT"/>
      <family val="2"/>
    </font>
    <font>
      <u/>
      <sz val="10"/>
      <name val="Arial"/>
      <family val="2"/>
    </font>
    <font>
      <sz val="11"/>
      <name val="Arial"/>
      <family val="2"/>
    </font>
    <font>
      <b/>
      <sz val="11"/>
      <name val="Arial"/>
      <family val="2"/>
    </font>
    <font>
      <b/>
      <sz val="18"/>
      <name val="Arial"/>
      <family val="2"/>
    </font>
    <font>
      <b/>
      <sz val="20"/>
      <name val="Arial"/>
      <family val="2"/>
    </font>
    <font>
      <b/>
      <vertAlign val="superscript"/>
      <sz val="10"/>
      <name val="Arial"/>
      <family val="2"/>
    </font>
    <font>
      <sz val="9"/>
      <name val="Arial"/>
      <family val="2"/>
    </font>
    <font>
      <sz val="18"/>
      <name val="Arial"/>
      <family val="2"/>
    </font>
    <font>
      <b/>
      <vertAlign val="subscript"/>
      <sz val="10"/>
      <name val="Arial"/>
      <family val="2"/>
    </font>
    <font>
      <i/>
      <sz val="8"/>
      <name val="Calibri"/>
      <family val="2"/>
      <scheme val="minor"/>
    </font>
    <font>
      <sz val="8"/>
      <name val="Arial"/>
      <family val="2"/>
    </font>
    <font>
      <sz val="8"/>
      <color theme="1"/>
      <name val="Calibri"/>
      <family val="2"/>
    </font>
    <font>
      <sz val="9"/>
      <name val="Calibri"/>
      <family val="2"/>
    </font>
    <font>
      <sz val="8.1"/>
      <name val="Calibri"/>
      <family val="2"/>
    </font>
    <font>
      <sz val="11"/>
      <color theme="1"/>
      <name val="맑은 고딕"/>
      <family val="2"/>
    </font>
    <font>
      <sz val="8"/>
      <color rgb="FF000000"/>
      <name val="Calibri"/>
    </font>
    <font>
      <vertAlign val="superscript"/>
      <sz val="8"/>
      <color rgb="FF000000"/>
      <name val="Calibri"/>
    </font>
    <font>
      <sz val="11"/>
      <color rgb="FF000000"/>
      <name val="Calibri"/>
      <scheme val="minor"/>
    </font>
    <font>
      <vertAlign val="superscript"/>
      <sz val="11"/>
      <color rgb="FF000000"/>
      <name val="Calibri"/>
      <scheme val="minor"/>
    </font>
  </fonts>
  <fills count="14">
    <fill>
      <patternFill patternType="none"/>
    </fill>
    <fill>
      <patternFill patternType="gray125"/>
    </fill>
    <fill>
      <patternFill patternType="solid">
        <fgColor theme="9" tint="-0.499984740745262"/>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theme="8" tint="-0.499984740745262"/>
        <bgColor indexed="64"/>
      </patternFill>
    </fill>
    <fill>
      <patternFill patternType="solid">
        <fgColor theme="9" tint="0.59999389629810485"/>
        <bgColor indexed="64"/>
      </patternFill>
    </fill>
    <fill>
      <patternFill patternType="solid">
        <fgColor theme="0"/>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rgb="FFC0C0C0"/>
        <bgColor indexed="64"/>
      </patternFill>
    </fill>
    <fill>
      <patternFill patternType="solid">
        <fgColor indexed="22"/>
        <bgColor indexed="64"/>
      </patternFill>
    </fill>
    <fill>
      <patternFill patternType="solid">
        <fgColor rgb="FF00B050"/>
        <bgColor indexed="64"/>
      </patternFill>
    </fill>
  </fills>
  <borders count="63">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bottom/>
      <diagonal/>
    </border>
    <border>
      <left style="thin">
        <color indexed="64"/>
      </left>
      <right style="medium">
        <color indexed="64"/>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medium">
        <color indexed="64"/>
      </bottom>
      <diagonal/>
    </border>
    <border>
      <left style="thin">
        <color auto="1"/>
      </left>
      <right style="thin">
        <color auto="1"/>
      </right>
      <top style="thin">
        <color auto="1"/>
      </top>
      <bottom style="medium">
        <color auto="1"/>
      </bottom>
      <diagonal/>
    </border>
    <border>
      <left/>
      <right style="medium">
        <color indexed="64"/>
      </right>
      <top style="thin">
        <color indexed="64"/>
      </top>
      <bottom style="medium">
        <color indexed="64"/>
      </bottom>
      <diagonal/>
    </border>
    <border>
      <left style="thin">
        <color auto="1"/>
      </left>
      <right style="medium">
        <color indexed="64"/>
      </right>
      <top style="thin">
        <color auto="1"/>
      </top>
      <bottom style="medium">
        <color indexed="64"/>
      </bottom>
      <diagonal/>
    </border>
    <border>
      <left style="medium">
        <color auto="1"/>
      </left>
      <right style="thin">
        <color auto="1"/>
      </right>
      <top style="thin">
        <color auto="1"/>
      </top>
      <bottom style="medium">
        <color auto="1"/>
      </bottom>
      <diagonal/>
    </border>
    <border>
      <left style="medium">
        <color auto="1"/>
      </left>
      <right style="thin">
        <color auto="1"/>
      </right>
      <top/>
      <bottom style="thin">
        <color auto="1"/>
      </bottom>
      <diagonal/>
    </border>
    <border>
      <left/>
      <right style="thin">
        <color auto="1"/>
      </right>
      <top/>
      <bottom style="medium">
        <color auto="1"/>
      </bottom>
      <diagonal/>
    </border>
    <border>
      <left/>
      <right style="thin">
        <color indexed="64"/>
      </right>
      <top style="medium">
        <color indexed="64"/>
      </top>
      <bottom/>
      <diagonal/>
    </border>
    <border>
      <left style="thin">
        <color indexed="64"/>
      </left>
      <right/>
      <top style="medium">
        <color indexed="64"/>
      </top>
      <bottom/>
      <diagonal/>
    </border>
    <border>
      <left style="thin">
        <color auto="1"/>
      </left>
      <right style="thin">
        <color auto="1"/>
      </right>
      <top style="medium">
        <color auto="1"/>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auto="1"/>
      </left>
      <right style="thin">
        <color auto="1"/>
      </right>
      <top style="medium">
        <color auto="1"/>
      </top>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diagonal/>
    </border>
    <border>
      <left/>
      <right/>
      <top style="thin">
        <color indexed="64"/>
      </top>
      <bottom/>
      <diagonal/>
    </border>
    <border>
      <left style="thin">
        <color auto="1"/>
      </left>
      <right style="thin">
        <color auto="1"/>
      </right>
      <top style="thin">
        <color auto="1"/>
      </top>
      <bottom/>
      <diagonal/>
    </border>
    <border>
      <left/>
      <right/>
      <top style="thin">
        <color indexed="64"/>
      </top>
      <bottom/>
      <diagonal/>
    </border>
    <border>
      <left/>
      <right style="thin">
        <color auto="1"/>
      </right>
      <top style="thin">
        <color auto="1"/>
      </top>
      <bottom style="thin">
        <color auto="1"/>
      </bottom>
      <diagonal/>
    </border>
    <border>
      <left style="thin">
        <color auto="1"/>
      </left>
      <right style="medium">
        <color indexed="64"/>
      </right>
      <top style="thin">
        <color auto="1"/>
      </top>
      <bottom/>
      <diagonal/>
    </border>
    <border>
      <left/>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s>
  <cellStyleXfs count="231">
    <xf numFmtId="0" fontId="0" fillId="0" borderId="0"/>
    <xf numFmtId="43" fontId="6" fillId="0" borderId="0" applyFont="0" applyFill="0" applyBorder="0" applyAlignment="0" applyProtection="0"/>
    <xf numFmtId="0" fontId="6" fillId="0" borderId="0"/>
    <xf numFmtId="9" fontId="6" fillId="0" borderId="0" applyFont="0" applyFill="0" applyBorder="0" applyAlignment="0" applyProtection="0"/>
    <xf numFmtId="0" fontId="6" fillId="0" borderId="0"/>
    <xf numFmtId="171" fontId="6" fillId="0" borderId="0" applyFont="0" applyFill="0" applyBorder="0" applyAlignment="0" applyProtection="0"/>
    <xf numFmtId="166" fontId="18" fillId="0" borderId="0" applyFont="0" applyFill="0" applyBorder="0" applyAlignment="0" applyProtection="0"/>
    <xf numFmtId="0" fontId="6" fillId="0" borderId="0"/>
    <xf numFmtId="0" fontId="6" fillId="0" borderId="0"/>
    <xf numFmtId="0" fontId="6" fillId="0" borderId="0"/>
    <xf numFmtId="0" fontId="6" fillId="0" borderId="0" applyFont="0" applyFill="0" applyBorder="0" applyAlignment="0" applyProtection="0"/>
    <xf numFmtId="0" fontId="5" fillId="0" borderId="0"/>
    <xf numFmtId="44" fontId="6" fillId="0" borderId="0" applyFont="0" applyFill="0" applyBorder="0" applyAlignment="0" applyProtection="0"/>
    <xf numFmtId="9" fontId="6" fillId="0" borderId="0" quotePrefix="1" applyFont="0" applyFill="0" applyBorder="0" applyAlignment="0">
      <protection locked="0"/>
    </xf>
    <xf numFmtId="178" fontId="6" fillId="0" borderId="0" applyFont="0" applyFill="0" applyBorder="0" applyAlignment="0" applyProtection="0"/>
    <xf numFmtId="180" fontId="5" fillId="0" borderId="0" applyFont="0" applyFill="0" applyBorder="0" applyAlignment="0" applyProtection="0"/>
    <xf numFmtId="175" fontId="6" fillId="0" borderId="0" applyFont="0" applyFill="0" applyBorder="0" applyAlignment="0" applyProtection="0"/>
    <xf numFmtId="176" fontId="6"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3" fontId="6" fillId="0" borderId="0" applyFont="0" applyFill="0" applyBorder="0" applyAlignment="0" applyProtection="0"/>
    <xf numFmtId="177" fontId="6" fillId="0" borderId="0" applyFont="0" applyFill="0" applyBorder="0" applyAlignment="0" applyProtection="0"/>
    <xf numFmtId="177" fontId="6" fillId="0" borderId="0" applyFont="0" applyFill="0" applyBorder="0" applyAlignment="0" applyProtection="0"/>
    <xf numFmtId="43" fontId="24" fillId="0" borderId="0" applyFont="0" applyFill="0" applyBorder="0" applyAlignment="0" applyProtection="0"/>
    <xf numFmtId="165" fontId="5" fillId="0" borderId="0" applyFont="0" applyFill="0" applyBorder="0" applyAlignment="0" applyProtection="0"/>
    <xf numFmtId="179" fontId="6" fillId="0" borderId="0" applyFont="0" applyFill="0" applyBorder="0" applyAlignment="0" applyProtection="0"/>
    <xf numFmtId="42" fontId="5" fillId="0" borderId="0" applyFont="0" applyFill="0" applyBorder="0" applyAlignment="0" applyProtection="0"/>
    <xf numFmtId="42" fontId="5" fillId="0" borderId="0" applyFont="0" applyFill="0" applyBorder="0" applyAlignment="0" applyProtection="0"/>
    <xf numFmtId="42" fontId="5" fillId="0" borderId="0" applyFont="0" applyFill="0" applyBorder="0" applyAlignment="0" applyProtection="0"/>
    <xf numFmtId="42" fontId="5" fillId="0" borderId="0" applyFont="0" applyFill="0" applyBorder="0" applyAlignment="0" applyProtection="0"/>
    <xf numFmtId="42" fontId="5" fillId="0" borderId="0" applyFont="0" applyFill="0" applyBorder="0" applyAlignment="0" applyProtection="0"/>
    <xf numFmtId="42" fontId="5" fillId="0" borderId="0" applyFont="0" applyFill="0" applyBorder="0" applyAlignment="0" applyProtection="0"/>
    <xf numFmtId="42" fontId="5" fillId="0" borderId="0" applyFont="0" applyFill="0" applyBorder="0" applyAlignment="0" applyProtection="0"/>
    <xf numFmtId="42" fontId="5" fillId="0" borderId="0" applyFont="0" applyFill="0" applyBorder="0" applyAlignment="0" applyProtection="0"/>
    <xf numFmtId="42" fontId="5" fillId="0" borderId="0" applyFont="0" applyFill="0" applyBorder="0" applyAlignment="0" applyProtection="0"/>
    <xf numFmtId="42" fontId="5" fillId="0" borderId="0" applyFont="0" applyFill="0" applyBorder="0" applyAlignment="0" applyProtection="0"/>
    <xf numFmtId="42" fontId="5" fillId="0" borderId="0" applyFont="0" applyFill="0" applyBorder="0" applyAlignment="0" applyProtection="0"/>
    <xf numFmtId="42" fontId="5" fillId="0" borderId="0" applyFont="0" applyFill="0" applyBorder="0" applyAlignment="0" applyProtection="0"/>
    <xf numFmtId="42"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43" fontId="33" fillId="0" borderId="0" applyFont="0" applyFill="0" applyBorder="0" applyAlignment="0" applyProtection="0"/>
    <xf numFmtId="0" fontId="34" fillId="0" borderId="0"/>
    <xf numFmtId="0" fontId="33" fillId="0" borderId="0"/>
    <xf numFmtId="0" fontId="4" fillId="0" borderId="0"/>
    <xf numFmtId="0" fontId="49" fillId="0" borderId="0"/>
    <xf numFmtId="184" fontId="6" fillId="0" borderId="0"/>
    <xf numFmtId="0" fontId="2" fillId="0" borderId="0"/>
    <xf numFmtId="43"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9" fontId="2" fillId="0" borderId="0" applyFont="0" applyFill="0" applyBorder="0" applyAlignment="0" applyProtection="0"/>
    <xf numFmtId="186" fontId="2" fillId="0" borderId="0"/>
    <xf numFmtId="186" fontId="2" fillId="0" borderId="0"/>
    <xf numFmtId="42" fontId="2" fillId="0" borderId="0" applyFont="0" applyFill="0" applyBorder="0" applyAlignment="0" applyProtection="0"/>
    <xf numFmtId="0" fontId="2" fillId="0" borderId="0"/>
    <xf numFmtId="185" fontId="2" fillId="0" borderId="0" applyFont="0" applyFill="0" applyBorder="0" applyAlignment="0" applyProtection="0"/>
    <xf numFmtId="0" fontId="2" fillId="0" borderId="0"/>
    <xf numFmtId="190" fontId="6" fillId="0" borderId="0" applyFont="0" applyFill="0" applyBorder="0" applyAlignment="0" applyProtection="0"/>
    <xf numFmtId="179" fontId="2" fillId="0" borderId="0" applyFont="0" applyFill="0" applyBorder="0" applyAlignment="0" applyProtection="0"/>
    <xf numFmtId="44" fontId="2" fillId="0" borderId="0" applyFont="0" applyFill="0" applyBorder="0" applyAlignment="0" applyProtection="0"/>
    <xf numFmtId="179" fontId="6" fillId="0" borderId="0" applyFont="0" applyFill="0" applyBorder="0" applyAlignment="0" applyProtection="0"/>
    <xf numFmtId="0" fontId="6" fillId="0" borderId="0"/>
    <xf numFmtId="44" fontId="6" fillId="0" borderId="0" applyFont="0" applyFill="0" applyBorder="0" applyAlignment="0" applyProtection="0"/>
    <xf numFmtId="179" fontId="6" fillId="0" borderId="0" applyFont="0" applyFill="0" applyBorder="0" applyAlignment="0" applyProtection="0"/>
    <xf numFmtId="0" fontId="2" fillId="0" borderId="0"/>
    <xf numFmtId="179" fontId="2" fillId="0" borderId="0" applyFont="0" applyFill="0" applyBorder="0" applyAlignment="0" applyProtection="0"/>
    <xf numFmtId="9" fontId="2" fillId="0" borderId="0" applyFont="0" applyFill="0" applyBorder="0" applyAlignment="0" applyProtection="0"/>
    <xf numFmtId="0" fontId="6" fillId="0" borderId="0"/>
    <xf numFmtId="195" fontId="6" fillId="0" borderId="0" applyFont="0" applyFill="0" applyBorder="0" applyAlignment="0" applyProtection="0"/>
    <xf numFmtId="43"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6"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6" fillId="0" borderId="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6" fillId="0" borderId="0"/>
    <xf numFmtId="43" fontId="2" fillId="0" borderId="0" applyFont="0" applyFill="0" applyBorder="0" applyAlignment="0" applyProtection="0"/>
    <xf numFmtId="44" fontId="2" fillId="0" borderId="0" applyFont="0" applyFill="0" applyBorder="0" applyAlignment="0" applyProtection="0"/>
  </cellStyleXfs>
  <cellXfs count="377">
    <xf numFmtId="0" fontId="0" fillId="0" borderId="0" xfId="0"/>
    <xf numFmtId="0" fontId="14" fillId="0" borderId="9" xfId="2" applyFont="1" applyBorder="1" applyAlignment="1">
      <alignment horizontal="center" vertical="center"/>
    </xf>
    <xf numFmtId="0" fontId="12" fillId="0" borderId="16" xfId="2" applyFont="1" applyBorder="1" applyAlignment="1">
      <alignment horizontal="center" vertical="center"/>
    </xf>
    <xf numFmtId="167" fontId="12" fillId="0" borderId="19" xfId="2" applyNumberFormat="1" applyFont="1" applyBorder="1" applyAlignment="1">
      <alignment horizontal="center" vertical="center"/>
    </xf>
    <xf numFmtId="167" fontId="12" fillId="0" borderId="16" xfId="2" applyNumberFormat="1" applyFont="1" applyBorder="1" applyAlignment="1">
      <alignment horizontal="center" vertical="center"/>
    </xf>
    <xf numFmtId="2" fontId="12" fillId="0" borderId="0" xfId="2" applyNumberFormat="1" applyFont="1" applyAlignment="1">
      <alignment horizontal="center" vertical="center"/>
    </xf>
    <xf numFmtId="0" fontId="12" fillId="0" borderId="0" xfId="2" applyFont="1" applyAlignment="1">
      <alignment horizontal="center" vertical="center"/>
    </xf>
    <xf numFmtId="0" fontId="11" fillId="0" borderId="10" xfId="2" applyFont="1" applyBorder="1" applyAlignment="1">
      <alignment horizontal="left" vertical="center"/>
    </xf>
    <xf numFmtId="0" fontId="11" fillId="0" borderId="0" xfId="2" applyFont="1" applyAlignment="1">
      <alignment horizontal="center" vertical="center"/>
    </xf>
    <xf numFmtId="0" fontId="12" fillId="0" borderId="11" xfId="2" applyFont="1" applyBorder="1" applyAlignment="1">
      <alignment horizontal="right" vertical="center"/>
    </xf>
    <xf numFmtId="167" fontId="12" fillId="0" borderId="0" xfId="2" applyNumberFormat="1" applyFont="1" applyAlignment="1">
      <alignment horizontal="center" vertical="center"/>
    </xf>
    <xf numFmtId="170" fontId="12" fillId="0" borderId="16" xfId="2" applyNumberFormat="1" applyFont="1" applyBorder="1" applyAlignment="1">
      <alignment horizontal="center" vertical="center"/>
    </xf>
    <xf numFmtId="0" fontId="12" fillId="0" borderId="10" xfId="2" applyFont="1" applyBorder="1" applyAlignment="1">
      <alignment horizontal="center" vertical="center"/>
    </xf>
    <xf numFmtId="167" fontId="12" fillId="0" borderId="17" xfId="2" applyNumberFormat="1" applyFont="1" applyBorder="1" applyAlignment="1">
      <alignment horizontal="center" vertical="center"/>
    </xf>
    <xf numFmtId="0" fontId="8" fillId="0" borderId="0" xfId="2" applyFont="1" applyAlignment="1">
      <alignment horizontal="center" vertical="center"/>
    </xf>
    <xf numFmtId="168" fontId="12" fillId="0" borderId="19" xfId="2" applyNumberFormat="1" applyFont="1" applyBorder="1" applyAlignment="1">
      <alignment horizontal="center" vertical="center"/>
    </xf>
    <xf numFmtId="0" fontId="9" fillId="0" borderId="0" xfId="0" applyFont="1" applyAlignment="1">
      <alignment horizontal="center" vertical="center"/>
    </xf>
    <xf numFmtId="2" fontId="9" fillId="0" borderId="0" xfId="0" applyNumberFormat="1" applyFont="1" applyAlignment="1">
      <alignment horizontal="center" vertical="center"/>
    </xf>
    <xf numFmtId="0" fontId="9" fillId="0" borderId="0" xfId="0" applyFont="1" applyAlignment="1">
      <alignment horizontal="right" vertical="center"/>
    </xf>
    <xf numFmtId="170" fontId="7" fillId="2" borderId="3" xfId="2" applyNumberFormat="1" applyFont="1" applyFill="1" applyBorder="1" applyAlignment="1">
      <alignment vertical="center"/>
    </xf>
    <xf numFmtId="0" fontId="8" fillId="3" borderId="9" xfId="2" applyFont="1" applyFill="1" applyBorder="1" applyAlignment="1">
      <alignment horizontal="center" vertical="center"/>
    </xf>
    <xf numFmtId="0" fontId="8" fillId="3" borderId="3" xfId="2" applyFont="1" applyFill="1" applyBorder="1" applyAlignment="1">
      <alignment horizontal="center" vertical="center"/>
    </xf>
    <xf numFmtId="17" fontId="10" fillId="3" borderId="5" xfId="2" applyNumberFormat="1" applyFont="1" applyFill="1" applyBorder="1" applyAlignment="1">
      <alignment horizontal="center" vertical="center"/>
    </xf>
    <xf numFmtId="171" fontId="15" fillId="0" borderId="16" xfId="5" applyFont="1" applyFill="1" applyBorder="1" applyAlignment="1" applyProtection="1">
      <alignment horizontal="center" vertical="center"/>
    </xf>
    <xf numFmtId="173" fontId="15" fillId="0" borderId="16" xfId="1" applyNumberFormat="1" applyFont="1" applyFill="1" applyBorder="1" applyAlignment="1" applyProtection="1">
      <alignment horizontal="center" vertical="center"/>
    </xf>
    <xf numFmtId="170" fontId="14" fillId="3" borderId="18" xfId="2" applyNumberFormat="1" applyFont="1" applyFill="1" applyBorder="1" applyAlignment="1">
      <alignment horizontal="right" vertical="center"/>
    </xf>
    <xf numFmtId="170" fontId="15" fillId="0" borderId="18" xfId="2" applyNumberFormat="1" applyFont="1" applyBorder="1" applyAlignment="1">
      <alignment horizontal="right" vertical="center"/>
    </xf>
    <xf numFmtId="173" fontId="15" fillId="0" borderId="16" xfId="5" applyNumberFormat="1" applyFont="1" applyFill="1" applyBorder="1" applyAlignment="1" applyProtection="1">
      <alignment horizontal="center" vertical="center"/>
    </xf>
    <xf numFmtId="170" fontId="15" fillId="0" borderId="16" xfId="1" applyNumberFormat="1" applyFont="1" applyBorder="1" applyAlignment="1">
      <alignment horizontal="center" vertical="center"/>
    </xf>
    <xf numFmtId="170" fontId="15" fillId="0" borderId="16" xfId="2" applyNumberFormat="1" applyFont="1" applyBorder="1" applyAlignment="1">
      <alignment horizontal="center" vertical="center"/>
    </xf>
    <xf numFmtId="170" fontId="15" fillId="0" borderId="16" xfId="6" applyNumberFormat="1" applyFont="1" applyFill="1" applyBorder="1" applyAlignment="1" applyProtection="1">
      <alignment horizontal="center" vertical="center"/>
    </xf>
    <xf numFmtId="170" fontId="15" fillId="0" borderId="18" xfId="6" applyNumberFormat="1" applyFont="1" applyFill="1" applyBorder="1" applyAlignment="1" applyProtection="1">
      <alignment vertical="center"/>
    </xf>
    <xf numFmtId="9" fontId="15" fillId="0" borderId="16" xfId="3" applyFont="1" applyBorder="1" applyAlignment="1">
      <alignment horizontal="center" vertical="center"/>
    </xf>
    <xf numFmtId="2" fontId="14" fillId="0" borderId="0" xfId="2" applyNumberFormat="1" applyFont="1" applyAlignment="1">
      <alignment horizontal="right" vertical="center"/>
    </xf>
    <xf numFmtId="173" fontId="15" fillId="0" borderId="16" xfId="6" applyNumberFormat="1" applyFont="1" applyFill="1" applyBorder="1" applyAlignment="1" applyProtection="1">
      <alignment horizontal="center" vertical="center"/>
    </xf>
    <xf numFmtId="0" fontId="14" fillId="0" borderId="9" xfId="0" applyFont="1" applyBorder="1" applyAlignment="1">
      <alignment horizontal="center" vertical="center"/>
    </xf>
    <xf numFmtId="170" fontId="14" fillId="3" borderId="30" xfId="2" applyNumberFormat="1" applyFont="1" applyFill="1" applyBorder="1" applyAlignment="1">
      <alignment horizontal="right" vertical="center"/>
    </xf>
    <xf numFmtId="170" fontId="15" fillId="0" borderId="18" xfId="6" applyNumberFormat="1" applyFont="1" applyFill="1" applyBorder="1" applyAlignment="1" applyProtection="1">
      <alignment horizontal="center" vertical="center"/>
    </xf>
    <xf numFmtId="172" fontId="15" fillId="0" borderId="16" xfId="6" applyNumberFormat="1" applyFont="1" applyFill="1" applyBorder="1" applyAlignment="1" applyProtection="1">
      <alignment horizontal="center" vertical="center"/>
    </xf>
    <xf numFmtId="0" fontId="11" fillId="5" borderId="16" xfId="2" applyFont="1" applyFill="1" applyBorder="1" applyAlignment="1">
      <alignment horizontal="center" vertical="center"/>
    </xf>
    <xf numFmtId="0" fontId="11" fillId="5" borderId="18" xfId="2" applyFont="1" applyFill="1" applyBorder="1" applyAlignment="1">
      <alignment horizontal="center" vertical="center"/>
    </xf>
    <xf numFmtId="0" fontId="11" fillId="5" borderId="17" xfId="2" applyFont="1" applyFill="1" applyBorder="1" applyAlignment="1">
      <alignment horizontal="center" vertical="center"/>
    </xf>
    <xf numFmtId="2" fontId="14" fillId="5" borderId="22" xfId="2" applyNumberFormat="1" applyFont="1" applyFill="1" applyBorder="1" applyAlignment="1">
      <alignment horizontal="center" vertical="center"/>
    </xf>
    <xf numFmtId="167" fontId="14" fillId="5" borderId="22" xfId="2" applyNumberFormat="1" applyFont="1" applyFill="1" applyBorder="1" applyAlignment="1">
      <alignment horizontal="center" vertical="center"/>
    </xf>
    <xf numFmtId="170" fontId="17" fillId="6" borderId="5" xfId="2" applyNumberFormat="1" applyFont="1" applyFill="1" applyBorder="1" applyAlignment="1">
      <alignment vertical="center"/>
    </xf>
    <xf numFmtId="0" fontId="15" fillId="0" borderId="16" xfId="2" applyFont="1" applyBorder="1" applyAlignment="1">
      <alignment horizontal="center" vertical="center"/>
    </xf>
    <xf numFmtId="167" fontId="15" fillId="0" borderId="16" xfId="2" applyNumberFormat="1" applyFont="1" applyBorder="1" applyAlignment="1">
      <alignment horizontal="center" vertical="center"/>
    </xf>
    <xf numFmtId="170" fontId="15" fillId="0" borderId="16" xfId="3" applyNumberFormat="1" applyFont="1" applyBorder="1" applyAlignment="1">
      <alignment horizontal="center" vertical="center"/>
    </xf>
    <xf numFmtId="3" fontId="21" fillId="0" borderId="0" xfId="0" applyNumberFormat="1" applyFont="1" applyAlignment="1">
      <alignment horizontal="center" vertical="center"/>
    </xf>
    <xf numFmtId="174" fontId="15" fillId="0" borderId="16" xfId="5" applyNumberFormat="1" applyFont="1" applyFill="1" applyBorder="1" applyAlignment="1" applyProtection="1">
      <alignment horizontal="center" vertical="center"/>
    </xf>
    <xf numFmtId="170" fontId="0" fillId="0" borderId="0" xfId="0" applyNumberFormat="1"/>
    <xf numFmtId="0" fontId="12" fillId="0" borderId="16" xfId="7" applyFont="1" applyBorder="1" applyAlignment="1">
      <alignment horizontal="center" vertical="center"/>
    </xf>
    <xf numFmtId="0" fontId="10" fillId="0" borderId="0" xfId="0" applyFont="1" applyAlignment="1">
      <alignment horizontal="center" vertical="center"/>
    </xf>
    <xf numFmtId="4" fontId="10" fillId="0" borderId="0" xfId="0" applyNumberFormat="1" applyFont="1" applyAlignment="1">
      <alignment horizontal="center" vertical="center"/>
    </xf>
    <xf numFmtId="0" fontId="12" fillId="0" borderId="0" xfId="0" applyFont="1" applyAlignment="1">
      <alignment horizontal="left" vertical="center"/>
    </xf>
    <xf numFmtId="170" fontId="10" fillId="0" borderId="0" xfId="0" applyNumberFormat="1" applyFont="1" applyAlignment="1">
      <alignment horizontal="right" vertical="center"/>
    </xf>
    <xf numFmtId="9" fontId="10" fillId="0" borderId="16" xfId="0" applyNumberFormat="1" applyFont="1" applyBorder="1" applyAlignment="1">
      <alignment horizontal="center" vertical="center"/>
    </xf>
    <xf numFmtId="170" fontId="10" fillId="0" borderId="16" xfId="0" applyNumberFormat="1" applyFont="1" applyBorder="1" applyAlignment="1">
      <alignment horizontal="right" vertical="center"/>
    </xf>
    <xf numFmtId="0" fontId="12" fillId="0" borderId="16" xfId="0" applyFont="1" applyBorder="1" applyAlignment="1">
      <alignment horizontal="left" vertical="center" wrapText="1"/>
    </xf>
    <xf numFmtId="4" fontId="10" fillId="0" borderId="16" xfId="0" applyNumberFormat="1" applyFont="1" applyBorder="1" applyAlignment="1">
      <alignment horizontal="center" vertical="center"/>
    </xf>
    <xf numFmtId="170" fontId="5" fillId="0" borderId="18" xfId="11" applyNumberFormat="1" applyBorder="1" applyAlignment="1">
      <alignment horizontal="right" vertical="center"/>
    </xf>
    <xf numFmtId="0" fontId="7" fillId="6" borderId="25" xfId="11" applyFont="1" applyFill="1" applyBorder="1" applyAlignment="1">
      <alignment horizontal="center" vertical="center"/>
    </xf>
    <xf numFmtId="170" fontId="7" fillId="6" borderId="18" xfId="11" applyNumberFormat="1" applyFont="1" applyFill="1" applyBorder="1" applyAlignment="1">
      <alignment vertical="center"/>
    </xf>
    <xf numFmtId="0" fontId="28" fillId="5" borderId="25" xfId="11" applyFont="1" applyFill="1" applyBorder="1" applyAlignment="1">
      <alignment horizontal="center" vertical="center"/>
    </xf>
    <xf numFmtId="170" fontId="28" fillId="5" borderId="18" xfId="11" applyNumberFormat="1" applyFont="1" applyFill="1" applyBorder="1" applyAlignment="1">
      <alignment vertical="center"/>
    </xf>
    <xf numFmtId="170" fontId="10" fillId="0" borderId="18" xfId="0" applyNumberFormat="1" applyFont="1" applyBorder="1" applyAlignment="1">
      <alignment horizontal="right" vertical="center"/>
    </xf>
    <xf numFmtId="0" fontId="10" fillId="0" borderId="10" xfId="0" applyFont="1" applyBorder="1" applyAlignment="1">
      <alignment horizontal="center" vertical="center"/>
    </xf>
    <xf numFmtId="0" fontId="10" fillId="0" borderId="12" xfId="0" applyFont="1" applyBorder="1" applyAlignment="1">
      <alignment horizontal="center" vertical="center"/>
    </xf>
    <xf numFmtId="0" fontId="10" fillId="0" borderId="1" xfId="0" applyFont="1" applyBorder="1" applyAlignment="1">
      <alignment vertical="center" wrapText="1"/>
    </xf>
    <xf numFmtId="0" fontId="23" fillId="3" borderId="16" xfId="11" applyFont="1" applyFill="1" applyBorder="1" applyAlignment="1">
      <alignment horizontal="center" vertical="center"/>
    </xf>
    <xf numFmtId="0" fontId="28" fillId="3" borderId="25" xfId="11" applyFont="1" applyFill="1" applyBorder="1" applyAlignment="1">
      <alignment horizontal="center" vertical="center"/>
    </xf>
    <xf numFmtId="170" fontId="28" fillId="3" borderId="18" xfId="11" applyNumberFormat="1" applyFont="1" applyFill="1" applyBorder="1" applyAlignment="1">
      <alignment vertical="center"/>
    </xf>
    <xf numFmtId="0" fontId="23" fillId="7" borderId="16" xfId="11" applyFont="1" applyFill="1" applyBorder="1" applyAlignment="1">
      <alignment horizontal="center" vertical="center"/>
    </xf>
    <xf numFmtId="0" fontId="23" fillId="3" borderId="25" xfId="11" applyFont="1" applyFill="1" applyBorder="1" applyAlignment="1">
      <alignment horizontal="center" vertical="center"/>
    </xf>
    <xf numFmtId="4" fontId="23" fillId="3" borderId="16" xfId="11" applyNumberFormat="1" applyFont="1" applyFill="1" applyBorder="1" applyAlignment="1">
      <alignment horizontal="center" vertical="center"/>
    </xf>
    <xf numFmtId="170" fontId="23" fillId="3" borderId="16" xfId="11" applyNumberFormat="1" applyFont="1" applyFill="1" applyBorder="1" applyAlignment="1">
      <alignment horizontal="center" vertical="center"/>
    </xf>
    <xf numFmtId="170" fontId="23" fillId="3" borderId="18" xfId="11" applyNumberFormat="1" applyFont="1" applyFill="1" applyBorder="1" applyAlignment="1">
      <alignment horizontal="center" vertical="center"/>
    </xf>
    <xf numFmtId="0" fontId="6" fillId="0" borderId="0" xfId="2"/>
    <xf numFmtId="43" fontId="6" fillId="0" borderId="0" xfId="2" applyNumberFormat="1"/>
    <xf numFmtId="0" fontId="35" fillId="0" borderId="0" xfId="2" applyFont="1"/>
    <xf numFmtId="0" fontId="6" fillId="0" borderId="11" xfId="2" applyBorder="1" applyAlignment="1">
      <alignment horizontal="left" vertical="center"/>
    </xf>
    <xf numFmtId="0" fontId="6" fillId="0" borderId="0" xfId="2" applyAlignment="1">
      <alignment vertical="center"/>
    </xf>
    <xf numFmtId="0" fontId="37" fillId="0" borderId="10" xfId="2" applyFont="1" applyBorder="1" applyAlignment="1">
      <alignment horizontal="left" vertical="center" wrapText="1"/>
    </xf>
    <xf numFmtId="0" fontId="6" fillId="0" borderId="0" xfId="2" applyAlignment="1">
      <alignment horizontal="justify"/>
    </xf>
    <xf numFmtId="0" fontId="37" fillId="12" borderId="47" xfId="2" applyFont="1" applyFill="1" applyBorder="1" applyAlignment="1">
      <alignment horizontal="center" vertical="center"/>
    </xf>
    <xf numFmtId="0" fontId="6" fillId="0" borderId="16" xfId="162" applyFont="1" applyBorder="1" applyAlignment="1">
      <alignment vertical="center"/>
    </xf>
    <xf numFmtId="0" fontId="29" fillId="12" borderId="39" xfId="2" applyFont="1" applyFill="1" applyBorder="1" applyAlignment="1">
      <alignment horizontal="center" vertical="center"/>
    </xf>
    <xf numFmtId="4" fontId="30" fillId="0" borderId="33" xfId="2" applyNumberFormat="1" applyFont="1" applyBorder="1" applyAlignment="1">
      <alignment vertical="center"/>
    </xf>
    <xf numFmtId="4" fontId="31" fillId="11" borderId="40" xfId="2" applyNumberFormat="1" applyFont="1" applyFill="1" applyBorder="1" applyAlignment="1">
      <alignment vertical="center"/>
    </xf>
    <xf numFmtId="0" fontId="6" fillId="0" borderId="6" xfId="2" applyBorder="1" applyAlignment="1">
      <alignment horizontal="left" vertical="center"/>
    </xf>
    <xf numFmtId="0" fontId="30" fillId="0" borderId="7" xfId="2" applyFont="1" applyBorder="1" applyAlignment="1">
      <alignment horizontal="left" vertical="center"/>
    </xf>
    <xf numFmtId="0" fontId="6" fillId="0" borderId="7" xfId="2" applyBorder="1" applyAlignment="1">
      <alignment vertical="center"/>
    </xf>
    <xf numFmtId="0" fontId="29" fillId="0" borderId="7" xfId="2" applyFont="1" applyBorder="1" applyAlignment="1">
      <alignment vertical="center"/>
    </xf>
    <xf numFmtId="0" fontId="30" fillId="0" borderId="7" xfId="2" applyFont="1" applyBorder="1" applyAlignment="1">
      <alignment vertical="center" wrapText="1"/>
    </xf>
    <xf numFmtId="0" fontId="30" fillId="0" borderId="7" xfId="2" applyFont="1" applyBorder="1" applyAlignment="1">
      <alignment horizontal="center" vertical="center"/>
    </xf>
    <xf numFmtId="4" fontId="6" fillId="0" borderId="8" xfId="2" applyNumberFormat="1" applyBorder="1" applyAlignment="1">
      <alignment vertical="center"/>
    </xf>
    <xf numFmtId="0" fontId="6" fillId="0" borderId="10" xfId="2" applyBorder="1" applyAlignment="1">
      <alignment horizontal="left" vertical="center"/>
    </xf>
    <xf numFmtId="4" fontId="6" fillId="0" borderId="11" xfId="2" applyNumberFormat="1" applyBorder="1" applyAlignment="1">
      <alignment vertical="center"/>
    </xf>
    <xf numFmtId="4" fontId="6" fillId="0" borderId="16" xfId="160" applyNumberFormat="1" applyFont="1" applyBorder="1" applyAlignment="1">
      <alignment horizontal="center" vertical="center"/>
    </xf>
    <xf numFmtId="4" fontId="6" fillId="0" borderId="18" xfId="160" applyNumberFormat="1" applyFont="1" applyBorder="1" applyAlignment="1">
      <alignment horizontal="center" vertical="center"/>
    </xf>
    <xf numFmtId="4" fontId="6" fillId="0" borderId="39" xfId="160" applyNumberFormat="1" applyFont="1" applyBorder="1" applyAlignment="1">
      <alignment horizontal="center" vertical="center"/>
    </xf>
    <xf numFmtId="4" fontId="6" fillId="0" borderId="41" xfId="160" applyNumberFormat="1" applyFont="1" applyBorder="1" applyAlignment="1">
      <alignment horizontal="center" vertical="center"/>
    </xf>
    <xf numFmtId="0" fontId="32" fillId="0" borderId="0" xfId="2" applyFont="1" applyAlignment="1">
      <alignment horizontal="left" vertical="center"/>
    </xf>
    <xf numFmtId="0" fontId="6" fillId="0" borderId="0" xfId="2" applyAlignment="1">
      <alignment horizontal="left" vertical="center"/>
    </xf>
    <xf numFmtId="0" fontId="30" fillId="0" borderId="0" xfId="2" applyFont="1" applyAlignment="1">
      <alignment horizontal="left" vertical="center"/>
    </xf>
    <xf numFmtId="0" fontId="29" fillId="0" borderId="0" xfId="2" applyFont="1" applyAlignment="1">
      <alignment vertical="center"/>
    </xf>
    <xf numFmtId="0" fontId="30" fillId="0" borderId="0" xfId="2" applyFont="1" applyAlignment="1">
      <alignment vertical="center" wrapText="1"/>
    </xf>
    <xf numFmtId="0" fontId="30" fillId="0" borderId="0" xfId="2" applyFont="1" applyAlignment="1">
      <alignment horizontal="center" vertical="center"/>
    </xf>
    <xf numFmtId="4" fontId="6" fillId="0" borderId="16" xfId="161" applyNumberFormat="1" applyFont="1" applyBorder="1" applyAlignment="1">
      <alignment horizontal="left" vertical="center" wrapText="1"/>
    </xf>
    <xf numFmtId="0" fontId="6" fillId="0" borderId="39" xfId="2" applyBorder="1" applyAlignment="1">
      <alignment horizontal="left" vertical="center"/>
    </xf>
    <xf numFmtId="4" fontId="6" fillId="0" borderId="32" xfId="2" applyNumberFormat="1" applyBorder="1" applyAlignment="1">
      <alignment vertical="center"/>
    </xf>
    <xf numFmtId="0" fontId="36" fillId="0" borderId="47" xfId="2" applyFont="1" applyBorder="1" applyAlignment="1">
      <alignment horizontal="center" vertical="center"/>
    </xf>
    <xf numFmtId="4" fontId="0" fillId="0" borderId="36" xfId="161" applyNumberFormat="1" applyFont="1" applyBorder="1" applyAlignment="1">
      <alignment horizontal="left" vertical="center" wrapText="1"/>
    </xf>
    <xf numFmtId="4" fontId="6" fillId="0" borderId="36" xfId="160" applyNumberFormat="1" applyFont="1" applyBorder="1" applyAlignment="1">
      <alignment horizontal="center" vertical="center"/>
    </xf>
    <xf numFmtId="4" fontId="6" fillId="0" borderId="37" xfId="160" applyNumberFormat="1" applyFont="1" applyBorder="1" applyAlignment="1">
      <alignment horizontal="center" vertical="center"/>
    </xf>
    <xf numFmtId="4" fontId="0" fillId="0" borderId="16" xfId="161" applyNumberFormat="1" applyFont="1" applyBorder="1" applyAlignment="1">
      <alignment horizontal="left" vertical="center" wrapText="1"/>
    </xf>
    <xf numFmtId="0" fontId="0" fillId="0" borderId="16" xfId="2" applyFont="1" applyBorder="1" applyAlignment="1">
      <alignment vertical="center"/>
    </xf>
    <xf numFmtId="0" fontId="6" fillId="0" borderId="16" xfId="2" applyBorder="1" applyAlignment="1">
      <alignment vertical="center"/>
    </xf>
    <xf numFmtId="0" fontId="10" fillId="0" borderId="25" xfId="0" applyFont="1" applyBorder="1" applyAlignment="1">
      <alignment horizontal="center" vertical="center"/>
    </xf>
    <xf numFmtId="0" fontId="10" fillId="0" borderId="16" xfId="0" applyFont="1" applyBorder="1" applyAlignment="1">
      <alignment horizontal="center" vertical="center"/>
    </xf>
    <xf numFmtId="0" fontId="28" fillId="0" borderId="11" xfId="0" applyFont="1" applyBorder="1" applyAlignment="1">
      <alignment vertical="center" wrapText="1"/>
    </xf>
    <xf numFmtId="0" fontId="0" fillId="0" borderId="0" xfId="2" applyFont="1" applyAlignment="1">
      <alignment vertical="center"/>
    </xf>
    <xf numFmtId="0" fontId="28" fillId="0" borderId="14" xfId="11" applyFont="1" applyBorder="1" applyAlignment="1">
      <alignment horizontal="center" vertical="center"/>
    </xf>
    <xf numFmtId="170" fontId="28" fillId="0" borderId="33" xfId="11" applyNumberFormat="1" applyFont="1" applyBorder="1" applyAlignment="1">
      <alignment vertical="center"/>
    </xf>
    <xf numFmtId="0" fontId="6" fillId="0" borderId="14" xfId="2" applyBorder="1" applyAlignment="1">
      <alignment horizontal="center" vertical="center"/>
    </xf>
    <xf numFmtId="0" fontId="10" fillId="13" borderId="25" xfId="0" applyFont="1" applyFill="1" applyBorder="1" applyAlignment="1">
      <alignment horizontal="center" vertical="center"/>
    </xf>
    <xf numFmtId="0" fontId="10" fillId="13" borderId="25" xfId="11" applyFont="1" applyFill="1" applyBorder="1" applyAlignment="1">
      <alignment horizontal="center" vertical="center"/>
    </xf>
    <xf numFmtId="0" fontId="13" fillId="0" borderId="16" xfId="0" applyFont="1" applyBorder="1" applyAlignment="1">
      <alignment horizontal="left" vertical="center" wrapText="1"/>
    </xf>
    <xf numFmtId="0" fontId="28" fillId="0" borderId="28" xfId="11" applyFont="1" applyBorder="1" applyAlignment="1">
      <alignment horizontal="left" vertical="center"/>
    </xf>
    <xf numFmtId="0" fontId="10" fillId="0" borderId="25" xfId="11" applyFont="1" applyBorder="1" applyAlignment="1">
      <alignment horizontal="center" vertical="center"/>
    </xf>
    <xf numFmtId="170" fontId="28" fillId="0" borderId="18" xfId="11" applyNumberFormat="1" applyFont="1" applyBorder="1" applyAlignment="1">
      <alignment vertical="center"/>
    </xf>
    <xf numFmtId="0" fontId="28" fillId="0" borderId="0" xfId="0" applyFont="1" applyAlignment="1">
      <alignment vertical="center" wrapText="1"/>
    </xf>
    <xf numFmtId="0" fontId="10" fillId="0" borderId="0" xfId="0" applyFont="1" applyAlignment="1">
      <alignment vertical="center" wrapText="1"/>
    </xf>
    <xf numFmtId="173" fontId="3" fillId="0" borderId="16" xfId="1" applyNumberFormat="1" applyFont="1" applyFill="1" applyBorder="1" applyAlignment="1">
      <alignment horizontal="center" vertical="center"/>
    </xf>
    <xf numFmtId="49" fontId="10" fillId="13" borderId="25" xfId="11" applyNumberFormat="1" applyFont="1" applyFill="1" applyBorder="1" applyAlignment="1">
      <alignment horizontal="center" vertical="center"/>
    </xf>
    <xf numFmtId="0" fontId="50" fillId="0" borderId="16" xfId="0" applyFont="1" applyBorder="1" applyAlignment="1">
      <alignment horizontal="left" vertical="center" wrapText="1"/>
    </xf>
    <xf numFmtId="0" fontId="52" fillId="0" borderId="16" xfId="0" applyFont="1" applyBorder="1" applyAlignment="1">
      <alignment horizontal="center" vertical="center"/>
    </xf>
    <xf numFmtId="0" fontId="12" fillId="0" borderId="57" xfId="2" applyFont="1" applyBorder="1" applyAlignment="1">
      <alignment horizontal="center" vertical="center"/>
    </xf>
    <xf numFmtId="170" fontId="14" fillId="3" borderId="59" xfId="2" applyNumberFormat="1" applyFont="1" applyFill="1" applyBorder="1" applyAlignment="1">
      <alignment horizontal="right" vertical="center"/>
    </xf>
    <xf numFmtId="0" fontId="29" fillId="12" borderId="56" xfId="2" applyFont="1" applyFill="1" applyBorder="1" applyAlignment="1">
      <alignment horizontal="center" vertical="center"/>
    </xf>
    <xf numFmtId="4" fontId="6" fillId="0" borderId="56" xfId="160" applyNumberFormat="1" applyFont="1" applyBorder="1" applyAlignment="1">
      <alignment horizontal="center" vertical="center"/>
    </xf>
    <xf numFmtId="0" fontId="6" fillId="0" borderId="58" xfId="2" applyBorder="1" applyAlignment="1">
      <alignment horizontal="center" vertical="center"/>
    </xf>
    <xf numFmtId="0" fontId="28" fillId="0" borderId="1" xfId="0" applyFont="1" applyBorder="1" applyAlignment="1">
      <alignment vertical="center" wrapText="1"/>
    </xf>
    <xf numFmtId="0" fontId="28" fillId="0" borderId="13" xfId="0" applyFont="1" applyBorder="1" applyAlignment="1">
      <alignment vertical="center" wrapText="1"/>
    </xf>
    <xf numFmtId="0" fontId="28" fillId="0" borderId="0" xfId="0" applyFont="1" applyAlignment="1">
      <alignment vertical="center" wrapText="1"/>
    </xf>
    <xf numFmtId="0" fontId="28" fillId="0" borderId="11" xfId="0" applyFont="1" applyBorder="1" applyAlignment="1">
      <alignment vertical="center" wrapText="1"/>
    </xf>
    <xf numFmtId="0" fontId="0" fillId="0" borderId="0" xfId="0"/>
    <xf numFmtId="0" fontId="28" fillId="3" borderId="16" xfId="11" applyFont="1" applyFill="1" applyBorder="1" applyAlignment="1">
      <alignment horizontal="left" vertical="center"/>
    </xf>
    <xf numFmtId="0" fontId="10" fillId="0" borderId="16" xfId="0" applyFont="1" applyBorder="1" applyAlignment="1">
      <alignment horizontal="left" vertical="center"/>
    </xf>
    <xf numFmtId="0" fontId="7" fillId="6" borderId="16" xfId="11" applyFont="1" applyFill="1" applyBorder="1" applyAlignment="1">
      <alignment horizontal="left" vertical="center"/>
    </xf>
    <xf numFmtId="0" fontId="7" fillId="10" borderId="25" xfId="0" applyFont="1" applyFill="1" applyBorder="1" applyAlignment="1">
      <alignment horizontal="center" vertical="center"/>
    </xf>
    <xf numFmtId="0" fontId="7" fillId="10" borderId="16" xfId="0" applyFont="1" applyFill="1" applyBorder="1" applyAlignment="1">
      <alignment horizontal="center" vertical="center"/>
    </xf>
    <xf numFmtId="0" fontId="7" fillId="10" borderId="18" xfId="0" applyFont="1" applyFill="1" applyBorder="1" applyAlignment="1">
      <alignment horizontal="center" vertical="center"/>
    </xf>
    <xf numFmtId="0" fontId="10" fillId="0" borderId="25" xfId="0" applyFont="1" applyBorder="1" applyAlignment="1">
      <alignment horizontal="center" vertical="center"/>
    </xf>
    <xf numFmtId="0" fontId="10" fillId="0" borderId="16" xfId="0" applyFont="1" applyBorder="1" applyAlignment="1">
      <alignment horizontal="center" vertical="center"/>
    </xf>
    <xf numFmtId="0" fontId="10" fillId="0" borderId="18" xfId="0" applyFont="1" applyBorder="1" applyAlignment="1">
      <alignment horizontal="center" vertical="center"/>
    </xf>
    <xf numFmtId="0" fontId="10" fillId="0" borderId="17" xfId="11" applyFont="1" applyBorder="1" applyAlignment="1">
      <alignment horizontal="left" vertical="center"/>
    </xf>
    <xf numFmtId="0" fontId="10" fillId="0" borderId="28" xfId="11" applyFont="1" applyBorder="1" applyAlignment="1">
      <alignment horizontal="left" vertical="center"/>
    </xf>
    <xf numFmtId="0" fontId="10" fillId="0" borderId="15" xfId="11" applyFont="1" applyBorder="1" applyAlignment="1">
      <alignment horizontal="left" vertical="center"/>
    </xf>
    <xf numFmtId="0" fontId="28" fillId="5" borderId="16" xfId="11" applyFont="1" applyFill="1" applyBorder="1" applyAlignment="1">
      <alignment horizontal="left" vertical="center"/>
    </xf>
    <xf numFmtId="0" fontId="7" fillId="6" borderId="17" xfId="11" applyFont="1" applyFill="1" applyBorder="1" applyAlignment="1">
      <alignment horizontal="left" vertical="center"/>
    </xf>
    <xf numFmtId="0" fontId="7" fillId="6" borderId="28" xfId="11" applyFont="1" applyFill="1" applyBorder="1" applyAlignment="1">
      <alignment horizontal="left" vertical="center"/>
    </xf>
    <xf numFmtId="0" fontId="7" fillId="6" borderId="15" xfId="11" applyFont="1" applyFill="1" applyBorder="1" applyAlignment="1">
      <alignment horizontal="left" vertical="center"/>
    </xf>
    <xf numFmtId="0" fontId="16" fillId="6" borderId="50" xfId="11" applyFont="1" applyFill="1" applyBorder="1" applyAlignment="1">
      <alignment horizontal="center" vertical="center"/>
    </xf>
    <xf numFmtId="0" fontId="16" fillId="6" borderId="47" xfId="11" applyFont="1" applyFill="1" applyBorder="1" applyAlignment="1">
      <alignment horizontal="center" vertical="center"/>
    </xf>
    <xf numFmtId="0" fontId="16" fillId="6" borderId="54" xfId="11" applyFont="1" applyFill="1" applyBorder="1" applyAlignment="1">
      <alignment horizontal="center" vertical="center"/>
    </xf>
    <xf numFmtId="0" fontId="5" fillId="5" borderId="35" xfId="11" applyFill="1" applyBorder="1" applyAlignment="1">
      <alignment horizontal="left" vertical="center"/>
    </xf>
    <xf numFmtId="0" fontId="5" fillId="5" borderId="36" xfId="11" applyFill="1" applyBorder="1" applyAlignment="1">
      <alignment horizontal="left" vertical="center"/>
    </xf>
    <xf numFmtId="0" fontId="5" fillId="5" borderId="37" xfId="11" applyFill="1" applyBorder="1" applyAlignment="1">
      <alignment horizontal="left" vertical="center"/>
    </xf>
    <xf numFmtId="0" fontId="3" fillId="0" borderId="25" xfId="11" applyFont="1" applyBorder="1" applyAlignment="1">
      <alignment horizontal="left" vertical="center"/>
    </xf>
    <xf numFmtId="0" fontId="5" fillId="0" borderId="16" xfId="11" applyBorder="1" applyAlignment="1">
      <alignment horizontal="left" vertical="center"/>
    </xf>
    <xf numFmtId="0" fontId="2" fillId="0" borderId="25" xfId="11" applyFont="1" applyBorder="1" applyAlignment="1">
      <alignment horizontal="left" vertical="center" wrapText="1"/>
    </xf>
    <xf numFmtId="0" fontId="3" fillId="0" borderId="16" xfId="11" applyFont="1" applyBorder="1" applyAlignment="1">
      <alignment horizontal="left" vertical="center" wrapText="1"/>
    </xf>
    <xf numFmtId="0" fontId="3" fillId="0" borderId="18" xfId="11" applyFont="1" applyBorder="1" applyAlignment="1">
      <alignment horizontal="left" vertical="center" wrapText="1"/>
    </xf>
    <xf numFmtId="0" fontId="7" fillId="10" borderId="25" xfId="11" applyFont="1" applyFill="1" applyBorder="1" applyAlignment="1">
      <alignment horizontal="center" vertical="center"/>
    </xf>
    <xf numFmtId="0" fontId="7" fillId="10" borderId="16" xfId="11" applyFont="1" applyFill="1" applyBorder="1" applyAlignment="1">
      <alignment horizontal="center" vertical="center"/>
    </xf>
    <xf numFmtId="0" fontId="7" fillId="10" borderId="18" xfId="11" applyFont="1" applyFill="1" applyBorder="1" applyAlignment="1">
      <alignment horizontal="center" vertical="center"/>
    </xf>
    <xf numFmtId="0" fontId="14" fillId="0" borderId="10" xfId="2" applyFont="1" applyBorder="1" applyAlignment="1">
      <alignment horizontal="center" vertical="center"/>
    </xf>
    <xf numFmtId="0" fontId="14" fillId="0" borderId="11" xfId="2" applyFont="1" applyBorder="1" applyAlignment="1">
      <alignment horizontal="center" vertical="center"/>
    </xf>
    <xf numFmtId="0" fontId="14" fillId="0" borderId="12" xfId="2" applyFont="1" applyBorder="1" applyAlignment="1">
      <alignment horizontal="center" vertical="center"/>
    </xf>
    <xf numFmtId="0" fontId="14" fillId="0" borderId="13" xfId="2" applyFont="1" applyBorder="1" applyAlignment="1">
      <alignment horizontal="center" vertical="center"/>
    </xf>
    <xf numFmtId="0" fontId="14" fillId="5" borderId="27" xfId="2" applyFont="1" applyFill="1" applyBorder="1" applyAlignment="1">
      <alignment horizontal="center" vertical="center"/>
    </xf>
    <xf numFmtId="0" fontId="14" fillId="5" borderId="22" xfId="2" applyFont="1" applyFill="1" applyBorder="1" applyAlignment="1">
      <alignment horizontal="center" vertical="center"/>
    </xf>
    <xf numFmtId="0" fontId="12" fillId="0" borderId="20" xfId="2" applyFont="1" applyBorder="1" applyAlignment="1">
      <alignment horizontal="right" vertical="center"/>
    </xf>
    <xf numFmtId="0" fontId="11" fillId="0" borderId="16" xfId="2" applyFont="1" applyBorder="1" applyAlignment="1">
      <alignment horizontal="center" vertical="center"/>
    </xf>
    <xf numFmtId="0" fontId="14" fillId="0" borderId="29" xfId="2" applyFont="1" applyBorder="1" applyAlignment="1">
      <alignment horizontal="right" vertical="center"/>
    </xf>
    <xf numFmtId="0" fontId="14" fillId="0" borderId="23" xfId="2" applyFont="1" applyBorder="1" applyAlignment="1">
      <alignment horizontal="right" vertical="center"/>
    </xf>
    <xf numFmtId="0" fontId="14" fillId="0" borderId="24" xfId="2" applyFont="1" applyBorder="1" applyAlignment="1">
      <alignment horizontal="right" vertical="center"/>
    </xf>
    <xf numFmtId="0" fontId="17" fillId="6" borderId="2" xfId="2" applyFont="1" applyFill="1" applyBorder="1" applyAlignment="1">
      <alignment horizontal="right" vertical="center" wrapText="1"/>
    </xf>
    <xf numFmtId="0" fontId="17" fillId="6" borderId="3" xfId="2" applyFont="1" applyFill="1" applyBorder="1" applyAlignment="1">
      <alignment horizontal="right" vertical="center" wrapText="1"/>
    </xf>
    <xf numFmtId="0" fontId="11" fillId="5" borderId="14" xfId="2" applyFont="1" applyFill="1" applyBorder="1" applyAlignment="1">
      <alignment horizontal="center" vertical="center"/>
    </xf>
    <xf numFmtId="0" fontId="15" fillId="0" borderId="25" xfId="8" applyFont="1" applyBorder="1" applyAlignment="1">
      <alignment horizontal="left" vertical="center"/>
    </xf>
    <xf numFmtId="0" fontId="15" fillId="0" borderId="16" xfId="8" applyFont="1" applyBorder="1" applyAlignment="1">
      <alignment horizontal="left" vertical="center"/>
    </xf>
    <xf numFmtId="0" fontId="12" fillId="0" borderId="14" xfId="2" applyFont="1" applyBorder="1" applyAlignment="1">
      <alignment horizontal="center" vertical="center"/>
    </xf>
    <xf numFmtId="0" fontId="11" fillId="4" borderId="14" xfId="2" applyFont="1" applyFill="1" applyBorder="1" applyAlignment="1">
      <alignment horizontal="left" vertical="center"/>
    </xf>
    <xf numFmtId="0" fontId="11" fillId="4" borderId="33" xfId="2" applyFont="1" applyFill="1" applyBorder="1" applyAlignment="1">
      <alignment horizontal="left" vertical="center"/>
    </xf>
    <xf numFmtId="0" fontId="11" fillId="0" borderId="26" xfId="2" applyFont="1" applyBorder="1" applyAlignment="1">
      <alignment horizontal="left" vertical="center"/>
    </xf>
    <xf numFmtId="0" fontId="11" fillId="0" borderId="31" xfId="2" applyFont="1" applyBorder="1" applyAlignment="1">
      <alignment horizontal="left" vertical="center"/>
    </xf>
    <xf numFmtId="0" fontId="11" fillId="0" borderId="32" xfId="2" applyFont="1" applyBorder="1" applyAlignment="1">
      <alignment horizontal="left" vertical="center"/>
    </xf>
    <xf numFmtId="0" fontId="11" fillId="5" borderId="25" xfId="2" applyFont="1" applyFill="1" applyBorder="1" applyAlignment="1">
      <alignment horizontal="center" vertical="center"/>
    </xf>
    <xf numFmtId="0" fontId="11" fillId="5" borderId="16" xfId="2" applyFont="1" applyFill="1" applyBorder="1" applyAlignment="1">
      <alignment horizontal="center" vertical="center"/>
    </xf>
    <xf numFmtId="0" fontId="15" fillId="0" borderId="25" xfId="4" applyFont="1" applyBorder="1" applyAlignment="1">
      <alignment horizontal="left" vertical="center"/>
    </xf>
    <xf numFmtId="0" fontId="15" fillId="0" borderId="16" xfId="4" applyFont="1" applyBorder="1" applyAlignment="1">
      <alignment horizontal="left" vertical="center"/>
    </xf>
    <xf numFmtId="0" fontId="15" fillId="0" borderId="25" xfId="7" applyFont="1" applyBorder="1" applyAlignment="1">
      <alignment horizontal="left" vertical="center"/>
    </xf>
    <xf numFmtId="0" fontId="15" fillId="0" borderId="16" xfId="7" applyFont="1" applyBorder="1" applyAlignment="1">
      <alignment horizontal="left" vertical="center"/>
    </xf>
    <xf numFmtId="0" fontId="14" fillId="0" borderId="10" xfId="2" applyFont="1" applyBorder="1" applyAlignment="1">
      <alignment horizontal="right" vertical="center"/>
    </xf>
    <xf numFmtId="0" fontId="14" fillId="0" borderId="0" xfId="2" applyFont="1" applyAlignment="1">
      <alignment horizontal="right" vertical="center"/>
    </xf>
    <xf numFmtId="0" fontId="14" fillId="0" borderId="34" xfId="2" applyFont="1" applyBorder="1" applyAlignment="1">
      <alignment horizontal="right" vertical="center"/>
    </xf>
    <xf numFmtId="0" fontId="14" fillId="0" borderId="26" xfId="2" applyFont="1" applyBorder="1" applyAlignment="1">
      <alignment horizontal="right" vertical="center"/>
    </xf>
    <xf numFmtId="0" fontId="14" fillId="0" borderId="31" xfId="2" applyFont="1" applyBorder="1" applyAlignment="1">
      <alignment horizontal="right" vertical="center"/>
    </xf>
    <xf numFmtId="0" fontId="16" fillId="6" borderId="2" xfId="2" applyFont="1" applyFill="1" applyBorder="1" applyAlignment="1">
      <alignment horizontal="center" vertical="center"/>
    </xf>
    <xf numFmtId="0" fontId="16" fillId="6" borderId="3" xfId="2" applyFont="1" applyFill="1" applyBorder="1" applyAlignment="1">
      <alignment horizontal="center" vertical="center"/>
    </xf>
    <xf numFmtId="0" fontId="16" fillId="6" borderId="4" xfId="2" applyFont="1" applyFill="1" applyBorder="1" applyAlignment="1">
      <alignment horizontal="center" vertical="center"/>
    </xf>
    <xf numFmtId="0" fontId="9" fillId="3" borderId="3" xfId="2" applyFont="1" applyFill="1" applyBorder="1" applyAlignment="1">
      <alignment horizontal="center" vertical="center"/>
    </xf>
    <xf numFmtId="0" fontId="9" fillId="3" borderId="4" xfId="2" applyFont="1" applyFill="1" applyBorder="1" applyAlignment="1">
      <alignment horizontal="center" vertical="center"/>
    </xf>
    <xf numFmtId="0" fontId="14" fillId="0" borderId="2" xfId="2" applyFont="1" applyBorder="1" applyAlignment="1">
      <alignment horizontal="center" vertical="center"/>
    </xf>
    <xf numFmtId="0" fontId="14" fillId="0" borderId="3" xfId="2" applyFont="1" applyBorder="1" applyAlignment="1">
      <alignment horizontal="center" vertical="center"/>
    </xf>
    <xf numFmtId="0" fontId="14" fillId="0" borderId="4" xfId="2" applyFont="1" applyBorder="1" applyAlignment="1">
      <alignment horizontal="center" vertical="center"/>
    </xf>
    <xf numFmtId="0" fontId="14" fillId="0" borderId="2" xfId="0" applyFont="1" applyBorder="1" applyAlignment="1">
      <alignment horizontal="center" vertical="center"/>
    </xf>
    <xf numFmtId="0" fontId="14" fillId="0" borderId="3" xfId="0" applyFont="1" applyBorder="1" applyAlignment="1">
      <alignment horizontal="center" vertical="center"/>
    </xf>
    <xf numFmtId="0" fontId="14" fillId="0" borderId="4" xfId="0" applyFont="1" applyBorder="1" applyAlignment="1">
      <alignment horizontal="center" vertical="center"/>
    </xf>
    <xf numFmtId="0" fontId="12" fillId="0" borderId="2" xfId="2" applyFont="1" applyBorder="1" applyAlignment="1">
      <alignment horizontal="left" vertical="center" wrapText="1"/>
    </xf>
    <xf numFmtId="0" fontId="12" fillId="0" borderId="3" xfId="2" applyFont="1" applyBorder="1" applyAlignment="1">
      <alignment horizontal="left" vertical="center" wrapText="1"/>
    </xf>
    <xf numFmtId="0" fontId="12" fillId="0" borderId="4" xfId="2" applyFont="1" applyBorder="1" applyAlignment="1">
      <alignment horizontal="left" vertical="center" wrapText="1"/>
    </xf>
    <xf numFmtId="0" fontId="13" fillId="0" borderId="6" xfId="0" applyFont="1" applyBorder="1" applyAlignment="1">
      <alignment horizontal="left" vertical="center" wrapText="1"/>
    </xf>
    <xf numFmtId="0" fontId="13" fillId="0" borderId="7" xfId="0" applyFont="1" applyBorder="1" applyAlignment="1">
      <alignment horizontal="left" vertical="center" wrapText="1"/>
    </xf>
    <xf numFmtId="0" fontId="13" fillId="0" borderId="8" xfId="0" applyFont="1" applyBorder="1" applyAlignment="1">
      <alignment horizontal="left" vertical="center" wrapText="1"/>
    </xf>
    <xf numFmtId="0" fontId="13" fillId="0" borderId="10" xfId="0" applyFont="1" applyBorder="1" applyAlignment="1">
      <alignment horizontal="left" vertical="center" wrapText="1"/>
    </xf>
    <xf numFmtId="0" fontId="13" fillId="0" borderId="0" xfId="0" applyFont="1" applyAlignment="1">
      <alignment horizontal="left" vertical="center" wrapText="1"/>
    </xf>
    <xf numFmtId="0" fontId="13" fillId="0" borderId="11" xfId="0" applyFont="1" applyBorder="1" applyAlignment="1">
      <alignment horizontal="left" vertical="center" wrapText="1"/>
    </xf>
    <xf numFmtId="0" fontId="13" fillId="0" borderId="12" xfId="0" applyFont="1" applyBorder="1" applyAlignment="1">
      <alignment horizontal="left" vertical="center" wrapText="1"/>
    </xf>
    <xf numFmtId="0" fontId="13" fillId="0" borderId="1" xfId="0" applyFont="1" applyBorder="1" applyAlignment="1">
      <alignment horizontal="left" vertical="center" wrapText="1"/>
    </xf>
    <xf numFmtId="0" fontId="13" fillId="0" borderId="13" xfId="0" applyFont="1" applyBorder="1" applyAlignment="1">
      <alignment horizontal="left" vertical="center" wrapText="1"/>
    </xf>
    <xf numFmtId="0" fontId="14" fillId="4" borderId="26" xfId="0" applyFont="1" applyFill="1" applyBorder="1" applyAlignment="1">
      <alignment horizontal="left" vertical="center"/>
    </xf>
    <xf numFmtId="0" fontId="14" fillId="4" borderId="31" xfId="0" applyFont="1" applyFill="1" applyBorder="1" applyAlignment="1">
      <alignment horizontal="left" vertical="center"/>
    </xf>
    <xf numFmtId="0" fontId="14" fillId="4" borderId="32" xfId="0" applyFont="1" applyFill="1" applyBorder="1" applyAlignment="1">
      <alignment horizontal="left" vertical="center"/>
    </xf>
    <xf numFmtId="0" fontId="12" fillId="0" borderId="31" xfId="2" applyFont="1" applyBorder="1" applyAlignment="1">
      <alignment horizontal="center" vertical="center"/>
    </xf>
    <xf numFmtId="0" fontId="12" fillId="0" borderId="32" xfId="2" applyFont="1" applyBorder="1" applyAlignment="1">
      <alignment horizontal="center" vertical="center"/>
    </xf>
    <xf numFmtId="0" fontId="15" fillId="0" borderId="14" xfId="4" applyFont="1" applyBorder="1" applyAlignment="1">
      <alignment horizontal="left" vertical="center"/>
    </xf>
    <xf numFmtId="0" fontId="39" fillId="0" borderId="6" xfId="2" applyFont="1" applyBorder="1" applyAlignment="1">
      <alignment horizontal="center" vertical="center"/>
    </xf>
    <xf numFmtId="0" fontId="39" fillId="0" borderId="7" xfId="2" applyFont="1" applyBorder="1" applyAlignment="1">
      <alignment horizontal="center" vertical="center"/>
    </xf>
    <xf numFmtId="0" fontId="39" fillId="0" borderId="45" xfId="2" applyFont="1" applyBorder="1" applyAlignment="1">
      <alignment horizontal="center" vertical="center"/>
    </xf>
    <xf numFmtId="0" fontId="39" fillId="0" borderId="10" xfId="2" applyFont="1" applyBorder="1" applyAlignment="1">
      <alignment horizontal="center" vertical="center"/>
    </xf>
    <xf numFmtId="0" fontId="39" fillId="0" borderId="0" xfId="2" applyFont="1" applyAlignment="1">
      <alignment horizontal="center" vertical="center"/>
    </xf>
    <xf numFmtId="0" fontId="39" fillId="0" borderId="34" xfId="2" applyFont="1" applyBorder="1" applyAlignment="1">
      <alignment horizontal="center" vertical="center"/>
    </xf>
    <xf numFmtId="0" fontId="38" fillId="0" borderId="46" xfId="2" applyFont="1" applyBorder="1" applyAlignment="1">
      <alignment horizontal="center" vertical="center"/>
    </xf>
    <xf numFmtId="0" fontId="38" fillId="0" borderId="7" xfId="2" applyFont="1" applyBorder="1" applyAlignment="1">
      <alignment horizontal="center" vertical="center"/>
    </xf>
    <xf numFmtId="0" fontId="38" fillId="0" borderId="45" xfId="2" applyFont="1" applyBorder="1" applyAlignment="1">
      <alignment horizontal="center" vertical="center"/>
    </xf>
    <xf numFmtId="0" fontId="38" fillId="0" borderId="21" xfId="2" applyFont="1" applyBorder="1" applyAlignment="1">
      <alignment horizontal="center" vertical="center"/>
    </xf>
    <xf numFmtId="0" fontId="38" fillId="0" borderId="31" xfId="2" applyFont="1" applyBorder="1" applyAlignment="1">
      <alignment horizontal="center" vertical="center"/>
    </xf>
    <xf numFmtId="0" fontId="38" fillId="0" borderId="27" xfId="2" applyFont="1" applyBorder="1" applyAlignment="1">
      <alignment horizontal="center" vertical="center"/>
    </xf>
    <xf numFmtId="0" fontId="29" fillId="0" borderId="16" xfId="2" applyFont="1" applyBorder="1" applyAlignment="1">
      <alignment horizontal="center" vertical="center"/>
    </xf>
    <xf numFmtId="0" fontId="29" fillId="0" borderId="18" xfId="2" applyFont="1" applyBorder="1" applyAlignment="1">
      <alignment horizontal="center" vertical="center"/>
    </xf>
    <xf numFmtId="0" fontId="29" fillId="12" borderId="25" xfId="2" applyFont="1" applyFill="1" applyBorder="1" applyAlignment="1">
      <alignment horizontal="center" vertical="center"/>
    </xf>
    <xf numFmtId="0" fontId="29" fillId="12" borderId="16" xfId="2" applyFont="1" applyFill="1" applyBorder="1" applyAlignment="1">
      <alignment horizontal="center" vertical="center"/>
    </xf>
    <xf numFmtId="0" fontId="6" fillId="0" borderId="16" xfId="2" applyBorder="1" applyAlignment="1">
      <alignment horizontal="center" vertical="center"/>
    </xf>
    <xf numFmtId="0" fontId="29" fillId="12" borderId="17" xfId="2" applyFont="1" applyFill="1" applyBorder="1" applyAlignment="1">
      <alignment horizontal="center" vertical="center"/>
    </xf>
    <xf numFmtId="0" fontId="6" fillId="0" borderId="16" xfId="162" applyFont="1" applyBorder="1" applyAlignment="1">
      <alignment horizontal="center" vertical="center"/>
    </xf>
    <xf numFmtId="0" fontId="6" fillId="0" borderId="18" xfId="162" applyFont="1" applyBorder="1" applyAlignment="1">
      <alignment horizontal="center" vertical="center"/>
    </xf>
    <xf numFmtId="0" fontId="29" fillId="12" borderId="25" xfId="2" applyFont="1" applyFill="1" applyBorder="1" applyAlignment="1">
      <alignment horizontal="center" vertical="center" wrapText="1"/>
    </xf>
    <xf numFmtId="0" fontId="29" fillId="12" borderId="16" xfId="2" applyFont="1" applyFill="1" applyBorder="1" applyAlignment="1">
      <alignment horizontal="center" vertical="center" wrapText="1"/>
    </xf>
    <xf numFmtId="0" fontId="6" fillId="0" borderId="17" xfId="2" applyBorder="1" applyAlignment="1">
      <alignment horizontal="left" vertical="center" wrapText="1"/>
    </xf>
    <xf numFmtId="0" fontId="6" fillId="0" borderId="33" xfId="2" applyBorder="1" applyAlignment="1">
      <alignment horizontal="left" vertical="center" wrapText="1"/>
    </xf>
    <xf numFmtId="0" fontId="38" fillId="0" borderId="53" xfId="2" applyFont="1" applyBorder="1" applyAlignment="1">
      <alignment horizontal="left" vertical="center"/>
    </xf>
    <xf numFmtId="0" fontId="38" fillId="0" borderId="52" xfId="2" applyFont="1" applyBorder="1" applyAlignment="1">
      <alignment horizontal="left" vertical="center"/>
    </xf>
    <xf numFmtId="0" fontId="38" fillId="0" borderId="51" xfId="2" applyFont="1" applyBorder="1" applyAlignment="1">
      <alignment horizontal="left" vertical="center"/>
    </xf>
    <xf numFmtId="0" fontId="38" fillId="0" borderId="21" xfId="2" applyFont="1" applyBorder="1" applyAlignment="1">
      <alignment horizontal="left" vertical="center"/>
    </xf>
    <xf numFmtId="0" fontId="38" fillId="0" borderId="31" xfId="2" applyFont="1" applyBorder="1" applyAlignment="1">
      <alignment horizontal="left" vertical="center"/>
    </xf>
    <xf numFmtId="0" fontId="38" fillId="0" borderId="32" xfId="2" applyFont="1" applyBorder="1" applyAlignment="1">
      <alignment horizontal="left" vertical="center"/>
    </xf>
    <xf numFmtId="0" fontId="38" fillId="8" borderId="21" xfId="2" applyFont="1" applyFill="1" applyBorder="1" applyAlignment="1">
      <alignment horizontal="center" vertical="center"/>
    </xf>
    <xf numFmtId="0" fontId="38" fillId="8" borderId="31" xfId="2" applyFont="1" applyFill="1" applyBorder="1" applyAlignment="1">
      <alignment horizontal="center" vertical="center"/>
    </xf>
    <xf numFmtId="0" fontId="38" fillId="8" borderId="27" xfId="2" applyFont="1" applyFill="1" applyBorder="1" applyAlignment="1">
      <alignment horizontal="center" vertical="center"/>
    </xf>
    <xf numFmtId="0" fontId="38" fillId="0" borderId="17" xfId="2" applyFont="1" applyBorder="1" applyAlignment="1">
      <alignment horizontal="left" vertical="center"/>
    </xf>
    <xf numFmtId="0" fontId="38" fillId="0" borderId="33" xfId="2" applyFont="1" applyBorder="1" applyAlignment="1">
      <alignment horizontal="left" vertical="center"/>
    </xf>
    <xf numFmtId="0" fontId="6" fillId="0" borderId="25" xfId="1" applyNumberFormat="1" applyFont="1" applyBorder="1" applyAlignment="1">
      <alignment horizontal="center" vertical="center"/>
    </xf>
    <xf numFmtId="0" fontId="6" fillId="0" borderId="16" xfId="1" applyNumberFormat="1" applyFont="1" applyBorder="1" applyAlignment="1">
      <alignment horizontal="center" vertical="center"/>
    </xf>
    <xf numFmtId="0" fontId="36" fillId="0" borderId="46" xfId="2" applyFont="1" applyBorder="1" applyAlignment="1">
      <alignment horizontal="center" vertical="center" wrapText="1"/>
    </xf>
    <xf numFmtId="0" fontId="36" fillId="0" borderId="8" xfId="2" applyFont="1" applyBorder="1" applyAlignment="1">
      <alignment horizontal="center" vertical="center" wrapText="1"/>
    </xf>
    <xf numFmtId="0" fontId="6" fillId="0" borderId="6" xfId="2" applyBorder="1" applyAlignment="1">
      <alignment horizontal="center" vertical="center"/>
    </xf>
    <xf numFmtId="0" fontId="6" fillId="0" borderId="7" xfId="2" applyBorder="1" applyAlignment="1">
      <alignment horizontal="center" vertical="center"/>
    </xf>
    <xf numFmtId="0" fontId="6" fillId="0" borderId="8" xfId="2" applyBorder="1" applyAlignment="1">
      <alignment horizontal="center" vertical="center"/>
    </xf>
    <xf numFmtId="0" fontId="6" fillId="0" borderId="10" xfId="2" applyBorder="1" applyAlignment="1">
      <alignment horizontal="center" vertical="center"/>
    </xf>
    <xf numFmtId="0" fontId="6" fillId="0" borderId="0" xfId="2" applyAlignment="1">
      <alignment horizontal="center" vertical="center"/>
    </xf>
    <xf numFmtId="0" fontId="6" fillId="0" borderId="11" xfId="2" applyBorder="1" applyAlignment="1">
      <alignment horizontal="center" vertical="center"/>
    </xf>
    <xf numFmtId="0" fontId="6" fillId="0" borderId="12" xfId="2" applyBorder="1" applyAlignment="1">
      <alignment horizontal="center" vertical="center"/>
    </xf>
    <xf numFmtId="0" fontId="6" fillId="0" borderId="1" xfId="2" applyBorder="1" applyAlignment="1">
      <alignment horizontal="center" vertical="center"/>
    </xf>
    <xf numFmtId="0" fontId="6" fillId="0" borderId="13" xfId="2" applyBorder="1" applyAlignment="1">
      <alignment horizontal="center" vertical="center"/>
    </xf>
    <xf numFmtId="0" fontId="29" fillId="9" borderId="6" xfId="2" applyFont="1" applyFill="1" applyBorder="1" applyAlignment="1">
      <alignment horizontal="center" vertical="center"/>
    </xf>
    <xf numFmtId="0" fontId="29" fillId="9" borderId="45" xfId="2" applyFont="1" applyFill="1" applyBorder="1" applyAlignment="1">
      <alignment horizontal="center" vertical="center"/>
    </xf>
    <xf numFmtId="0" fontId="29" fillId="9" borderId="10" xfId="2" applyFont="1" applyFill="1" applyBorder="1" applyAlignment="1">
      <alignment horizontal="center" vertical="center"/>
    </xf>
    <xf numFmtId="0" fontId="29" fillId="9" borderId="34" xfId="2" applyFont="1" applyFill="1" applyBorder="1" applyAlignment="1">
      <alignment horizontal="center" vertical="center"/>
    </xf>
    <xf numFmtId="0" fontId="29" fillId="12" borderId="36" xfId="2" applyFont="1" applyFill="1" applyBorder="1" applyAlignment="1">
      <alignment horizontal="center" vertical="center"/>
    </xf>
    <xf numFmtId="0" fontId="29" fillId="12" borderId="46" xfId="2" applyFont="1" applyFill="1" applyBorder="1" applyAlignment="1">
      <alignment horizontal="center" vertical="center"/>
    </xf>
    <xf numFmtId="0" fontId="29" fillId="12" borderId="7" xfId="2" applyFont="1" applyFill="1" applyBorder="1" applyAlignment="1">
      <alignment horizontal="center" vertical="center"/>
    </xf>
    <xf numFmtId="0" fontId="29" fillId="12" borderId="45" xfId="2" applyFont="1" applyFill="1" applyBorder="1" applyAlignment="1">
      <alignment horizontal="center" vertical="center"/>
    </xf>
    <xf numFmtId="4" fontId="29" fillId="12" borderId="37" xfId="2" applyNumberFormat="1" applyFont="1" applyFill="1" applyBorder="1" applyAlignment="1">
      <alignment horizontal="center" vertical="center"/>
    </xf>
    <xf numFmtId="0" fontId="37" fillId="12" borderId="50" xfId="2" applyFont="1" applyFill="1" applyBorder="1" applyAlignment="1">
      <alignment horizontal="center" vertical="center"/>
    </xf>
    <xf numFmtId="0" fontId="37" fillId="12" borderId="47" xfId="2" applyFont="1" applyFill="1" applyBorder="1" applyAlignment="1">
      <alignment horizontal="center" vertical="center"/>
    </xf>
    <xf numFmtId="0" fontId="36" fillId="0" borderId="48" xfId="2" applyFont="1" applyBorder="1" applyAlignment="1">
      <alignment horizontal="center" vertical="center" wrapText="1"/>
    </xf>
    <xf numFmtId="0" fontId="36" fillId="0" borderId="3" xfId="2" applyFont="1" applyBorder="1" applyAlignment="1">
      <alignment horizontal="center" vertical="center" wrapText="1"/>
    </xf>
    <xf numFmtId="0" fontId="36" fillId="0" borderId="49" xfId="2" applyFont="1" applyBorder="1" applyAlignment="1">
      <alignment horizontal="center" vertical="center" wrapText="1"/>
    </xf>
    <xf numFmtId="0" fontId="41" fillId="0" borderId="48" xfId="2" applyFont="1" applyBorder="1" applyAlignment="1">
      <alignment horizontal="left" vertical="center" wrapText="1"/>
    </xf>
    <xf numFmtId="0" fontId="41" fillId="0" borderId="3" xfId="2" applyFont="1" applyBorder="1" applyAlignment="1">
      <alignment horizontal="left" vertical="center" wrapText="1"/>
    </xf>
    <xf numFmtId="0" fontId="41" fillId="0" borderId="49" xfId="2" applyFont="1" applyBorder="1" applyAlignment="1">
      <alignment horizontal="left" vertical="center" wrapText="1"/>
    </xf>
    <xf numFmtId="0" fontId="6" fillId="0" borderId="35" xfId="1" applyNumberFormat="1" applyFont="1" applyBorder="1" applyAlignment="1">
      <alignment horizontal="center" vertical="center"/>
    </xf>
    <xf numFmtId="0" fontId="6" fillId="0" borderId="36" xfId="1" applyNumberFormat="1" applyFont="1" applyBorder="1" applyAlignment="1">
      <alignment horizontal="center" vertical="center"/>
    </xf>
    <xf numFmtId="0" fontId="6" fillId="0" borderId="25" xfId="2" applyBorder="1" applyAlignment="1">
      <alignment horizontal="center" vertical="center"/>
    </xf>
    <xf numFmtId="0" fontId="32" fillId="0" borderId="25" xfId="2" applyFont="1" applyBorder="1" applyAlignment="1">
      <alignment horizontal="center" vertical="center" wrapText="1"/>
    </xf>
    <xf numFmtId="0" fontId="32" fillId="0" borderId="16" xfId="2" applyFont="1" applyBorder="1" applyAlignment="1">
      <alignment horizontal="center" vertical="center" wrapText="1"/>
    </xf>
    <xf numFmtId="0" fontId="32" fillId="0" borderId="18" xfId="2" applyFont="1" applyBorder="1" applyAlignment="1">
      <alignment horizontal="center" vertical="center" wrapText="1"/>
    </xf>
    <xf numFmtId="0" fontId="31" fillId="11" borderId="42" xfId="2" applyFont="1" applyFill="1" applyBorder="1" applyAlignment="1">
      <alignment horizontal="center" vertical="center" wrapText="1"/>
    </xf>
    <xf numFmtId="0" fontId="31" fillId="11" borderId="39" xfId="2" applyFont="1" applyFill="1" applyBorder="1" applyAlignment="1">
      <alignment horizontal="center" vertical="center" wrapText="1"/>
    </xf>
    <xf numFmtId="0" fontId="31" fillId="11" borderId="41" xfId="2" applyFont="1" applyFill="1" applyBorder="1" applyAlignment="1">
      <alignment horizontal="center" vertical="center" wrapText="1"/>
    </xf>
    <xf numFmtId="0" fontId="6" fillId="0" borderId="12" xfId="2" quotePrefix="1" applyBorder="1" applyAlignment="1">
      <alignment horizontal="center" vertical="center"/>
    </xf>
    <xf numFmtId="0" fontId="6" fillId="0" borderId="1" xfId="2" quotePrefix="1" applyBorder="1" applyAlignment="1">
      <alignment horizontal="center" vertical="center"/>
    </xf>
    <xf numFmtId="0" fontId="36" fillId="0" borderId="38" xfId="2" applyFont="1" applyBorder="1" applyAlignment="1">
      <alignment horizontal="center" vertical="center"/>
    </xf>
    <xf numFmtId="0" fontId="36" fillId="0" borderId="1" xfId="2" applyFont="1" applyBorder="1" applyAlignment="1">
      <alignment horizontal="center" vertical="center"/>
    </xf>
    <xf numFmtId="0" fontId="36" fillId="0" borderId="13" xfId="2" applyFont="1" applyBorder="1" applyAlignment="1">
      <alignment horizontal="center" vertical="center"/>
    </xf>
    <xf numFmtId="0" fontId="30" fillId="0" borderId="36" xfId="2" applyFont="1" applyBorder="1" applyAlignment="1">
      <alignment horizontal="center" vertical="center" wrapText="1"/>
    </xf>
    <xf numFmtId="0" fontId="30" fillId="0" borderId="16" xfId="2" applyFont="1" applyBorder="1" applyAlignment="1">
      <alignment horizontal="center" vertical="center" wrapText="1"/>
    </xf>
    <xf numFmtId="0" fontId="30" fillId="0" borderId="39" xfId="2" applyFont="1" applyBorder="1" applyAlignment="1">
      <alignment horizontal="center" vertical="center" wrapText="1"/>
    </xf>
    <xf numFmtId="0" fontId="29" fillId="0" borderId="19" xfId="2" applyFont="1" applyBorder="1" applyAlignment="1">
      <alignment horizontal="center" vertical="center"/>
    </xf>
    <xf numFmtId="0" fontId="29" fillId="0" borderId="0" xfId="2" applyFont="1" applyAlignment="1">
      <alignment horizontal="center" vertical="center"/>
    </xf>
    <xf numFmtId="0" fontId="29" fillId="0" borderId="11" xfId="2" applyFont="1" applyBorder="1" applyAlignment="1">
      <alignment horizontal="center" vertical="center"/>
    </xf>
    <xf numFmtId="0" fontId="37" fillId="0" borderId="0" xfId="2" applyFont="1" applyAlignment="1">
      <alignment horizontal="center" vertical="center"/>
    </xf>
    <xf numFmtId="0" fontId="37" fillId="0" borderId="11" xfId="2" applyFont="1" applyBorder="1" applyAlignment="1">
      <alignment horizontal="center" vertical="center"/>
    </xf>
    <xf numFmtId="0" fontId="6" fillId="0" borderId="10" xfId="2" quotePrefix="1" applyBorder="1" applyAlignment="1">
      <alignment horizontal="center" vertical="center"/>
    </xf>
    <xf numFmtId="0" fontId="6" fillId="0" borderId="0" xfId="2" quotePrefix="1" applyAlignment="1">
      <alignment horizontal="center" vertical="center"/>
    </xf>
    <xf numFmtId="0" fontId="36" fillId="0" borderId="19" xfId="2" applyFont="1" applyBorder="1" applyAlignment="1">
      <alignment horizontal="center" vertical="center"/>
    </xf>
    <xf numFmtId="0" fontId="36" fillId="0" borderId="0" xfId="2" applyFont="1" applyAlignment="1">
      <alignment horizontal="center" vertical="center"/>
    </xf>
    <xf numFmtId="0" fontId="36" fillId="0" borderId="11" xfId="2" applyFont="1" applyBorder="1" applyAlignment="1">
      <alignment horizontal="center" vertical="center"/>
    </xf>
    <xf numFmtId="0" fontId="6" fillId="0" borderId="42" xfId="2" applyBorder="1" applyAlignment="1">
      <alignment horizontal="center" vertical="center"/>
    </xf>
    <xf numFmtId="0" fontId="6" fillId="0" borderId="39" xfId="2" applyBorder="1" applyAlignment="1">
      <alignment horizontal="center" vertical="center"/>
    </xf>
    <xf numFmtId="0" fontId="29" fillId="0" borderId="43" xfId="2" applyFont="1" applyBorder="1" applyAlignment="1">
      <alignment horizontal="center" vertical="center"/>
    </xf>
    <xf numFmtId="0" fontId="29" fillId="0" borderId="22" xfId="2" applyFont="1" applyBorder="1" applyAlignment="1">
      <alignment horizontal="center" vertical="center"/>
    </xf>
    <xf numFmtId="0" fontId="29" fillId="0" borderId="30" xfId="2" applyFont="1" applyBorder="1" applyAlignment="1">
      <alignment horizontal="center" vertical="center"/>
    </xf>
    <xf numFmtId="0" fontId="6" fillId="0" borderId="14" xfId="2" applyBorder="1" applyAlignment="1">
      <alignment horizontal="center" vertical="center"/>
    </xf>
    <xf numFmtId="0" fontId="15" fillId="0" borderId="25" xfId="4" applyFont="1" applyBorder="1" applyAlignment="1">
      <alignment horizontal="left" vertical="center" wrapText="1"/>
    </xf>
    <xf numFmtId="0" fontId="15" fillId="0" borderId="16" xfId="4" applyFont="1" applyBorder="1" applyAlignment="1">
      <alignment horizontal="left" vertical="center" wrapText="1"/>
    </xf>
    <xf numFmtId="0" fontId="29" fillId="9" borderId="12" xfId="2" applyFont="1" applyFill="1" applyBorder="1" applyAlignment="1">
      <alignment horizontal="center" vertical="center"/>
    </xf>
    <xf numFmtId="0" fontId="29" fillId="9" borderId="44" xfId="2" applyFont="1" applyFill="1" applyBorder="1" applyAlignment="1">
      <alignment horizontal="center" vertical="center"/>
    </xf>
    <xf numFmtId="4" fontId="29" fillId="12" borderId="41" xfId="2" applyNumberFormat="1" applyFont="1" applyFill="1" applyBorder="1" applyAlignment="1">
      <alignment horizontal="center" vertical="center"/>
    </xf>
    <xf numFmtId="0" fontId="6" fillId="0" borderId="29" xfId="2" applyBorder="1" applyAlignment="1">
      <alignment horizontal="center" vertical="center"/>
    </xf>
    <xf numFmtId="0" fontId="6" fillId="0" borderId="24" xfId="2" applyBorder="1" applyAlignment="1">
      <alignment horizontal="center" vertical="center"/>
    </xf>
    <xf numFmtId="0" fontId="29" fillId="12" borderId="39" xfId="2" quotePrefix="1" applyFont="1" applyFill="1" applyBorder="1" applyAlignment="1">
      <alignment horizontal="center" vertical="center"/>
    </xf>
    <xf numFmtId="0" fontId="6" fillId="0" borderId="26" xfId="2" applyBorder="1" applyAlignment="1">
      <alignment horizontal="center" vertical="center"/>
    </xf>
    <xf numFmtId="0" fontId="6" fillId="0" borderId="27" xfId="2" applyBorder="1" applyAlignment="1">
      <alignment horizontal="center" vertical="center"/>
    </xf>
    <xf numFmtId="0" fontId="15" fillId="0" borderId="14" xfId="4" applyFont="1" applyBorder="1" applyAlignment="1">
      <alignment horizontal="left" vertical="center" wrapText="1"/>
    </xf>
    <xf numFmtId="0" fontId="15" fillId="0" borderId="25" xfId="4" applyFont="1" applyBorder="1" applyAlignment="1">
      <alignment horizontal="center" vertical="center"/>
    </xf>
    <xf numFmtId="0" fontId="15" fillId="0" borderId="16" xfId="4" applyFont="1" applyBorder="1" applyAlignment="1">
      <alignment horizontal="center" vertical="center"/>
    </xf>
    <xf numFmtId="0" fontId="15" fillId="0" borderId="14" xfId="7" applyFont="1" applyBorder="1" applyAlignment="1">
      <alignment horizontal="left" vertical="center"/>
    </xf>
    <xf numFmtId="0" fontId="11" fillId="4" borderId="60" xfId="2" applyFont="1" applyFill="1" applyBorder="1" applyAlignment="1">
      <alignment horizontal="left" vertical="center"/>
    </xf>
    <xf numFmtId="0" fontId="11" fillId="0" borderId="58" xfId="2" applyFont="1" applyBorder="1" applyAlignment="1">
      <alignment horizontal="center" vertical="center"/>
    </xf>
    <xf numFmtId="0" fontId="11" fillId="0" borderId="60" xfId="2" applyFont="1" applyBorder="1" applyAlignment="1">
      <alignment horizontal="center" vertical="center"/>
    </xf>
    <xf numFmtId="0" fontId="12" fillId="0" borderId="58" xfId="2" applyFont="1" applyBorder="1" applyAlignment="1">
      <alignment horizontal="center" vertical="center"/>
    </xf>
    <xf numFmtId="0" fontId="29" fillId="12" borderId="56" xfId="2" quotePrefix="1" applyFont="1" applyFill="1" applyBorder="1" applyAlignment="1">
      <alignment horizontal="center" vertical="center"/>
    </xf>
    <xf numFmtId="4" fontId="29" fillId="12" borderId="59" xfId="2" applyNumberFormat="1" applyFont="1" applyFill="1" applyBorder="1" applyAlignment="1">
      <alignment horizontal="center" vertical="center"/>
    </xf>
    <xf numFmtId="0" fontId="29" fillId="12" borderId="60" xfId="2" applyFont="1" applyFill="1" applyBorder="1" applyAlignment="1">
      <alignment horizontal="center" vertical="center"/>
    </xf>
    <xf numFmtId="0" fontId="29" fillId="12" borderId="58" xfId="2" applyFont="1" applyFill="1" applyBorder="1" applyAlignment="1">
      <alignment horizontal="center" vertical="center"/>
    </xf>
    <xf numFmtId="0" fontId="6" fillId="0" borderId="60" xfId="2" applyBorder="1" applyAlignment="1">
      <alignment horizontal="left" vertical="center" wrapText="1"/>
    </xf>
    <xf numFmtId="0" fontId="38" fillId="0" borderId="60" xfId="2" applyFont="1" applyBorder="1" applyAlignment="1">
      <alignment horizontal="left" vertical="center"/>
    </xf>
    <xf numFmtId="0" fontId="15" fillId="0" borderId="58" xfId="7" applyFont="1" applyBorder="1" applyAlignment="1">
      <alignment horizontal="left" vertical="center"/>
    </xf>
    <xf numFmtId="0" fontId="11" fillId="5" borderId="58" xfId="2" applyFont="1" applyFill="1" applyBorder="1" applyAlignment="1">
      <alignment horizontal="center" vertical="center"/>
    </xf>
    <xf numFmtId="0" fontId="15" fillId="0" borderId="58" xfId="4" applyFont="1" applyBorder="1" applyAlignment="1">
      <alignment horizontal="left" vertical="center" wrapText="1"/>
    </xf>
    <xf numFmtId="0" fontId="22" fillId="0" borderId="14" xfId="7" applyFont="1" applyBorder="1" applyAlignment="1">
      <alignment horizontal="left" vertical="center" wrapText="1"/>
    </xf>
    <xf numFmtId="0" fontId="22" fillId="0" borderId="58" xfId="7" applyFont="1" applyBorder="1" applyAlignment="1">
      <alignment horizontal="left" vertical="center" wrapText="1"/>
    </xf>
    <xf numFmtId="0" fontId="15" fillId="0" borderId="58" xfId="4" applyFont="1" applyBorder="1" applyAlignment="1">
      <alignment horizontal="left" vertical="center"/>
    </xf>
    <xf numFmtId="0" fontId="14" fillId="0" borderId="61" xfId="2" applyFont="1" applyBorder="1" applyAlignment="1">
      <alignment horizontal="right" vertical="center"/>
    </xf>
    <xf numFmtId="0" fontId="14" fillId="0" borderId="57" xfId="2" applyFont="1" applyBorder="1" applyAlignment="1">
      <alignment horizontal="right" vertical="center"/>
    </xf>
    <xf numFmtId="0" fontId="6" fillId="0" borderId="58" xfId="2" applyBorder="1" applyAlignment="1">
      <alignment horizontal="center" vertical="center"/>
    </xf>
    <xf numFmtId="0" fontId="10" fillId="0" borderId="31" xfId="0" applyFont="1" applyBorder="1" applyAlignment="1">
      <alignment vertical="center" wrapText="1"/>
    </xf>
    <xf numFmtId="4" fontId="10" fillId="0" borderId="31" xfId="0" applyNumberFormat="1" applyFont="1" applyBorder="1" applyAlignment="1">
      <alignment vertical="center" wrapText="1"/>
    </xf>
    <xf numFmtId="0" fontId="10" fillId="0" borderId="32" xfId="0" applyFont="1" applyBorder="1" applyAlignment="1">
      <alignment vertical="center" wrapText="1"/>
    </xf>
    <xf numFmtId="0" fontId="28" fillId="0" borderId="0" xfId="0" applyFont="1" applyAlignment="1">
      <alignment horizontal="right" vertical="center" wrapText="1"/>
    </xf>
    <xf numFmtId="0" fontId="10" fillId="0" borderId="55" xfId="0" applyFont="1" applyBorder="1" applyAlignment="1">
      <alignment vertical="center" wrapText="1"/>
    </xf>
    <xf numFmtId="4" fontId="10" fillId="0" borderId="55" xfId="0" applyNumberFormat="1" applyFont="1" applyBorder="1" applyAlignment="1">
      <alignment vertical="center" wrapText="1"/>
    </xf>
    <xf numFmtId="0" fontId="10" fillId="0" borderId="62" xfId="0" applyFont="1" applyBorder="1" applyAlignment="1">
      <alignment vertical="center" wrapText="1"/>
    </xf>
  </cellXfs>
  <cellStyles count="231">
    <cellStyle name="Millares" xfId="1" builtinId="3"/>
    <cellStyle name="Millares [0] 2" xfId="16" xr:uid="{00000000-0005-0000-0000-000001000000}"/>
    <cellStyle name="Millares [0] 2 2" xfId="190" xr:uid="{3722DEDA-3169-43D0-A61F-AA09DBD3033D}"/>
    <cellStyle name="Millares [0] 3" xfId="18" xr:uid="{00000000-0005-0000-0000-000002000000}"/>
    <cellStyle name="Millares [0] 3 2" xfId="19" xr:uid="{00000000-0005-0000-0000-000003000000}"/>
    <cellStyle name="Millares [0] 3 2 3 2" xfId="20" xr:uid="{00000000-0005-0000-0000-000004000000}"/>
    <cellStyle name="Millares [0] 3 2 3 2 2" xfId="21" xr:uid="{00000000-0005-0000-0000-000005000000}"/>
    <cellStyle name="Millares [0] 3 2 3 2 2 2" xfId="22" xr:uid="{00000000-0005-0000-0000-000006000000}"/>
    <cellStyle name="Millares [0] 3 2 4 2 2" xfId="23" xr:uid="{00000000-0005-0000-0000-000007000000}"/>
    <cellStyle name="Millares [0] 3 2 4 2 2 2" xfId="24" xr:uid="{00000000-0005-0000-0000-000008000000}"/>
    <cellStyle name="Millares [0] 3 2 4 2 2 2 2" xfId="25" xr:uid="{00000000-0005-0000-0000-000009000000}"/>
    <cellStyle name="Millares [0] 3 2 4 3" xfId="26" xr:uid="{00000000-0005-0000-0000-00000A000000}"/>
    <cellStyle name="Millares [0] 3 2 4 3 2" xfId="27" xr:uid="{00000000-0005-0000-0000-00000B000000}"/>
    <cellStyle name="Millares [0] 3 2 4 3 2 2" xfId="28" xr:uid="{00000000-0005-0000-0000-00000C000000}"/>
    <cellStyle name="Millares [0] 4" xfId="168" xr:uid="{CBAB1054-AA6C-4D20-8D13-E31B749C500B}"/>
    <cellStyle name="Millares [0] 4 2 2 2 2" xfId="29" xr:uid="{00000000-0005-0000-0000-00000D000000}"/>
    <cellStyle name="Millares [0] 4 2 2 2 2 2" xfId="30" xr:uid="{00000000-0005-0000-0000-00000E000000}"/>
    <cellStyle name="Millares [0] 4 3 2 2 2" xfId="31" xr:uid="{00000000-0005-0000-0000-00000F000000}"/>
    <cellStyle name="Millares [0] 4 3 2 2 2 2" xfId="32" xr:uid="{00000000-0005-0000-0000-000010000000}"/>
    <cellStyle name="Millares 10" xfId="211" xr:uid="{02ADA2C7-40BF-4413-8C34-116A228AED04}"/>
    <cellStyle name="Millares 11" xfId="213" xr:uid="{03EBE427-67D0-40E1-A571-280FB1CB4D0D}"/>
    <cellStyle name="Millares 12" xfId="215" xr:uid="{BB9946A4-E4E2-4184-9F0E-F1578CCA3C1F}"/>
    <cellStyle name="Millares 13" xfId="217" xr:uid="{9B864A51-E708-4E2D-9C81-E789AFBE68B7}"/>
    <cellStyle name="Millares 14" xfId="219" xr:uid="{7A66922F-D273-4611-B7FF-EDD8FF8DAD28}"/>
    <cellStyle name="Millares 15" xfId="221" xr:uid="{C48BB849-44EA-4B6E-956C-1F81103B2462}"/>
    <cellStyle name="Millares 16" xfId="223" xr:uid="{F7B80ADC-DEE2-423C-9C12-0444BEAC72D0}"/>
    <cellStyle name="Millares 17" xfId="225" xr:uid="{5D94129C-4B85-427E-BE45-23880DF9D4F1}"/>
    <cellStyle name="Millares 18" xfId="226" xr:uid="{D05E9EBB-51F5-41DD-8CC7-5A19DFEF8A42}"/>
    <cellStyle name="Millares 19" xfId="227" xr:uid="{40FB91D7-6252-4D13-B019-10F4225BA5D0}"/>
    <cellStyle name="Millares 2" xfId="160" xr:uid="{00000000-0005-0000-0000-000011000000}"/>
    <cellStyle name="Millares 2 2" xfId="12" xr:uid="{00000000-0005-0000-0000-000012000000}"/>
    <cellStyle name="Millares 2 2 2" xfId="15" xr:uid="{00000000-0005-0000-0000-000013000000}"/>
    <cellStyle name="Millares 2 2 2 2" xfId="6" xr:uid="{00000000-0005-0000-0000-000014000000}"/>
    <cellStyle name="Millares 2 2 2 2 2" xfId="33" xr:uid="{00000000-0005-0000-0000-000015000000}"/>
    <cellStyle name="Millares 2 2 2 26" xfId="10" xr:uid="{00000000-0005-0000-0000-000016000000}"/>
    <cellStyle name="Millares 2 2 2 4 3" xfId="5" xr:uid="{00000000-0005-0000-0000-000017000000}"/>
    <cellStyle name="Millares 2 3" xfId="34" xr:uid="{00000000-0005-0000-0000-000018000000}"/>
    <cellStyle name="Millares 2 4" xfId="35" xr:uid="{00000000-0005-0000-0000-000019000000}"/>
    <cellStyle name="Millares 2 5" xfId="177" xr:uid="{D598EB97-2D7E-4473-A928-6B23F4C0A322}"/>
    <cellStyle name="Millares 2 9" xfId="188" xr:uid="{27D23452-5AC1-4267-AEF5-4740ED262365}"/>
    <cellStyle name="Millares 20" xfId="167" xr:uid="{D4870D55-C93A-4B06-BD9A-1F37EF04FB52}"/>
    <cellStyle name="Millares 21" xfId="229" xr:uid="{42D0997B-EC61-4B8C-B6B9-E24D14014A19}"/>
    <cellStyle name="Millares 3" xfId="189" xr:uid="{A4EAB076-6A66-4298-80F1-4B99C228357A}"/>
    <cellStyle name="Millares 4" xfId="197" xr:uid="{656DFA0C-271F-4A89-8A45-7B9B89277EF3}"/>
    <cellStyle name="Millares 5" xfId="36" xr:uid="{00000000-0005-0000-0000-00001A000000}"/>
    <cellStyle name="Millares 5 2" xfId="200" xr:uid="{B178A67E-7C7B-4357-9757-4674BD00CB04}"/>
    <cellStyle name="Millares 6" xfId="37" xr:uid="{00000000-0005-0000-0000-00001B000000}"/>
    <cellStyle name="Millares 6 2" xfId="202" xr:uid="{8735DE1C-EADB-47CD-BACD-1751DF2A3EDC}"/>
    <cellStyle name="Millares 7" xfId="205" xr:uid="{AD0449CE-BDCD-4C29-B69E-51240A4C6166}"/>
    <cellStyle name="Millares 8" xfId="207" xr:uid="{8313E2C5-B349-4B06-B892-7A389D24735E}"/>
    <cellStyle name="Millares 9" xfId="209" xr:uid="{1ABA75D9-97E3-404F-AE52-712C995B8BF7}"/>
    <cellStyle name="Moneda [0] 2" xfId="173" xr:uid="{B205743C-84A2-4A37-9C61-288043674B5A}"/>
    <cellStyle name="Moneda [0] 2 2" xfId="38" xr:uid="{00000000-0005-0000-0000-00001C000000}"/>
    <cellStyle name="Moneda [0] 2 2 2" xfId="185" xr:uid="{7AF59EED-904C-49C5-B896-CFAEFEE76B4A}"/>
    <cellStyle name="Moneda [0] 2 3" xfId="192" xr:uid="{46C451EA-6366-440F-8429-A4F9447BAC22}"/>
    <cellStyle name="Moneda [0] 3" xfId="178" xr:uid="{F5E41649-594B-4D6B-ABB1-A97DF82A753D}"/>
    <cellStyle name="Moneda [0] 3 2" xfId="39" xr:uid="{00000000-0005-0000-0000-00001D000000}"/>
    <cellStyle name="Moneda [0] 3 2 2" xfId="40" xr:uid="{00000000-0005-0000-0000-00001E000000}"/>
    <cellStyle name="Moneda [0] 3 2 2 2" xfId="41" xr:uid="{00000000-0005-0000-0000-00001F000000}"/>
    <cellStyle name="Moneda [0] 3 2 3" xfId="42" xr:uid="{00000000-0005-0000-0000-000020000000}"/>
    <cellStyle name="Moneda [0] 3 2 4" xfId="43" xr:uid="{00000000-0005-0000-0000-000021000000}"/>
    <cellStyle name="Moneda [0] 3 2 5" xfId="183" xr:uid="{F9D495F4-7206-49DA-A422-E876B4B53D77}"/>
    <cellStyle name="Moneda [0] 4" xfId="180" xr:uid="{C069278D-5020-43AC-97BA-EBA3C542A056}"/>
    <cellStyle name="Moneda [0] 4 2 2" xfId="44" xr:uid="{00000000-0005-0000-0000-000022000000}"/>
    <cellStyle name="Moneda [0] 4 2 2 2" xfId="45" xr:uid="{00000000-0005-0000-0000-000023000000}"/>
    <cellStyle name="Moneda [0] 4 2 2 2 2" xfId="46" xr:uid="{00000000-0005-0000-0000-000024000000}"/>
    <cellStyle name="Moneda [0] 4 3 2" xfId="47" xr:uid="{00000000-0005-0000-0000-000025000000}"/>
    <cellStyle name="Moneda [0] 4 3 2 2" xfId="48" xr:uid="{00000000-0005-0000-0000-000026000000}"/>
    <cellStyle name="Moneda [0] 4 3 2 3" xfId="49" xr:uid="{00000000-0005-0000-0000-000027000000}"/>
    <cellStyle name="Moneda [0] 4 4" xfId="50" xr:uid="{00000000-0005-0000-0000-000028000000}"/>
    <cellStyle name="Moneda [0] 4 4 2" xfId="51" xr:uid="{00000000-0005-0000-0000-000029000000}"/>
    <cellStyle name="Moneda [0] 4 4 2 2" xfId="52" xr:uid="{00000000-0005-0000-0000-00002A000000}"/>
    <cellStyle name="Moneda [0] 5" xfId="191" xr:uid="{6711A1C3-E271-4C1A-B7D9-4D073098F007}"/>
    <cellStyle name="Moneda [0] 6" xfId="169" xr:uid="{DC145A24-3394-4B43-9EF4-22C43624F003}"/>
    <cellStyle name="Moneda 10" xfId="53" xr:uid="{00000000-0005-0000-0000-00002B000000}"/>
    <cellStyle name="Moneda 10 2" xfId="204" xr:uid="{85DA6AB0-301F-4688-8BD6-128B79DDC269}"/>
    <cellStyle name="Moneda 11" xfId="54" xr:uid="{00000000-0005-0000-0000-00002C000000}"/>
    <cellStyle name="Moneda 11 2" xfId="206" xr:uid="{3D3EEC65-2A84-48A8-AEAE-0E41956B7D34}"/>
    <cellStyle name="Moneda 12" xfId="55" xr:uid="{00000000-0005-0000-0000-00002D000000}"/>
    <cellStyle name="Moneda 12 2" xfId="208" xr:uid="{FAACEADC-1F94-4CFA-8F4E-0D23319F9B8C}"/>
    <cellStyle name="Moneda 13" xfId="210" xr:uid="{2FA0845A-2020-496F-BEC8-DFD6F9CAE670}"/>
    <cellStyle name="Moneda 14" xfId="212" xr:uid="{3A16D2F8-3E9D-4627-AD69-ECD7CBF391C4}"/>
    <cellStyle name="Moneda 15" xfId="214" xr:uid="{0467EAA7-619D-48E5-8C62-6D5A47B99822}"/>
    <cellStyle name="Moneda 16" xfId="216" xr:uid="{BE6552FB-D48F-47D6-AAD3-3EE1803D0571}"/>
    <cellStyle name="Moneda 17" xfId="218" xr:uid="{7F74581E-6232-4137-B1B7-F3D8C193F3FB}"/>
    <cellStyle name="Moneda 18" xfId="220" xr:uid="{E324C305-CB1A-4840-BBC9-D18FD9F8AE86}"/>
    <cellStyle name="Moneda 19" xfId="222" xr:uid="{6FC59A45-F398-416C-B9B9-6C2DD0141564}"/>
    <cellStyle name="Moneda 2" xfId="175" xr:uid="{1CFEC2CC-5C88-4172-BEAD-44DA9546E75D}"/>
    <cellStyle name="Moneda 2 2" xfId="17" xr:uid="{00000000-0005-0000-0000-00002E000000}"/>
    <cellStyle name="Moneda 20" xfId="224" xr:uid="{01DE01CD-61A9-4B44-B341-7ABF6D4C88B3}"/>
    <cellStyle name="Moneda 21" xfId="179" xr:uid="{666F325E-A11F-4547-98DF-F263FB902027}"/>
    <cellStyle name="Moneda 22" xfId="230" xr:uid="{33FB4A51-B4D4-4B8D-8FFC-C2596B441C51}"/>
    <cellStyle name="Moneda 28 2" xfId="56" xr:uid="{00000000-0005-0000-0000-00002F000000}"/>
    <cellStyle name="Moneda 29" xfId="57" xr:uid="{00000000-0005-0000-0000-000030000000}"/>
    <cellStyle name="Moneda 3" xfId="58" xr:uid="{00000000-0005-0000-0000-000031000000}"/>
    <cellStyle name="Moneda 3 2" xfId="196" xr:uid="{544D13FD-E302-47CE-A825-1023CEA1A0D5}"/>
    <cellStyle name="Moneda 3 3" xfId="182" xr:uid="{9F88E11C-DD47-4B7D-BE1A-D195A0B8A000}"/>
    <cellStyle name="Moneda 30" xfId="59" xr:uid="{00000000-0005-0000-0000-000032000000}"/>
    <cellStyle name="Moneda 30 2" xfId="60" xr:uid="{00000000-0005-0000-0000-000033000000}"/>
    <cellStyle name="Moneda 31" xfId="61" xr:uid="{00000000-0005-0000-0000-000034000000}"/>
    <cellStyle name="Moneda 31 2" xfId="62" xr:uid="{00000000-0005-0000-0000-000035000000}"/>
    <cellStyle name="Moneda 32" xfId="63" xr:uid="{00000000-0005-0000-0000-000036000000}"/>
    <cellStyle name="Moneda 32 2" xfId="64" xr:uid="{00000000-0005-0000-0000-000037000000}"/>
    <cellStyle name="Moneda 33" xfId="65" xr:uid="{00000000-0005-0000-0000-000038000000}"/>
    <cellStyle name="Moneda 33 2" xfId="66" xr:uid="{00000000-0005-0000-0000-000039000000}"/>
    <cellStyle name="Moneda 33 3" xfId="67" xr:uid="{00000000-0005-0000-0000-00003A000000}"/>
    <cellStyle name="Moneda 34" xfId="68" xr:uid="{00000000-0005-0000-0000-00003B000000}"/>
    <cellStyle name="Moneda 34 2" xfId="69" xr:uid="{00000000-0005-0000-0000-00003C000000}"/>
    <cellStyle name="Moneda 34 3" xfId="70" xr:uid="{00000000-0005-0000-0000-00003D000000}"/>
    <cellStyle name="Moneda 34 4" xfId="71" xr:uid="{00000000-0005-0000-0000-00003E000000}"/>
    <cellStyle name="Moneda 4" xfId="72" xr:uid="{00000000-0005-0000-0000-00003F000000}"/>
    <cellStyle name="Moneda 4 2" xfId="194" xr:uid="{9CDE2DA1-5A07-4DBE-B54B-E32997E6CFF0}"/>
    <cellStyle name="Moneda 5" xfId="73" xr:uid="{00000000-0005-0000-0000-000040000000}"/>
    <cellStyle name="Moneda 5 2" xfId="195" xr:uid="{E61F734B-CB9D-472B-9ACD-B75F628A8A9D}"/>
    <cellStyle name="Moneda 6" xfId="74" xr:uid="{00000000-0005-0000-0000-000041000000}"/>
    <cellStyle name="Moneda 6 2" xfId="201" xr:uid="{B996E927-AB5A-4866-9FBF-F1EE8A45E728}"/>
    <cellStyle name="Moneda 7" xfId="75" xr:uid="{00000000-0005-0000-0000-000042000000}"/>
    <cellStyle name="Moneda 7 2" xfId="193" xr:uid="{E926F050-144C-418D-A28C-0412A9BFF62B}"/>
    <cellStyle name="Moneda 8" xfId="76" xr:uid="{00000000-0005-0000-0000-000043000000}"/>
    <cellStyle name="Moneda 8 2" xfId="14" xr:uid="{00000000-0005-0000-0000-000044000000}"/>
    <cellStyle name="Moneda 8 3" xfId="198" xr:uid="{C64FE98C-FFA1-45DD-ACCA-B6727DC318B4}"/>
    <cellStyle name="Moneda 9" xfId="77" xr:uid="{00000000-0005-0000-0000-000045000000}"/>
    <cellStyle name="Moneda 9 2" xfId="203" xr:uid="{B5C595C3-2E45-48B4-A98E-B1552806FB43}"/>
    <cellStyle name="Normal" xfId="0" builtinId="0"/>
    <cellStyle name="Normal 10" xfId="9" xr:uid="{00000000-0005-0000-0000-000047000000}"/>
    <cellStyle name="Normal 10 2" xfId="78" xr:uid="{00000000-0005-0000-0000-000048000000}"/>
    <cellStyle name="Normal 12 2" xfId="176" xr:uid="{ED9228F5-C365-4EE9-BE0D-30C5F358D472}"/>
    <cellStyle name="Normal 13" xfId="79" xr:uid="{00000000-0005-0000-0000-000049000000}"/>
    <cellStyle name="Normal 13 2" xfId="80" xr:uid="{00000000-0005-0000-0000-00004A000000}"/>
    <cellStyle name="Normal 13 2 2" xfId="81" xr:uid="{00000000-0005-0000-0000-00004B000000}"/>
    <cellStyle name="Normal 14 2" xfId="228" xr:uid="{278FC2A0-870E-4B15-A7B4-4D39023C5CE0}"/>
    <cellStyle name="Normal 15" xfId="181" xr:uid="{82D4014E-2DFD-4785-8D1D-56F9FFE61C48}"/>
    <cellStyle name="Normal 15 2" xfId="82" xr:uid="{00000000-0005-0000-0000-00004C000000}"/>
    <cellStyle name="Normal 15 2 2" xfId="83" xr:uid="{00000000-0005-0000-0000-00004D000000}"/>
    <cellStyle name="Normal 15 2 3" xfId="84" xr:uid="{00000000-0005-0000-0000-00004E000000}"/>
    <cellStyle name="Normal 15 2 4" xfId="85" xr:uid="{00000000-0005-0000-0000-00004F000000}"/>
    <cellStyle name="Normal 15 2 5" xfId="86" xr:uid="{00000000-0005-0000-0000-000050000000}"/>
    <cellStyle name="Normal 16" xfId="87" xr:uid="{00000000-0005-0000-0000-000051000000}"/>
    <cellStyle name="Normal 17" xfId="88" xr:uid="{00000000-0005-0000-0000-000052000000}"/>
    <cellStyle name="Normal 17 2" xfId="89" xr:uid="{00000000-0005-0000-0000-000053000000}"/>
    <cellStyle name="Normal 18" xfId="90" xr:uid="{00000000-0005-0000-0000-000054000000}"/>
    <cellStyle name="Normal 18 2" xfId="91" xr:uid="{00000000-0005-0000-0000-000055000000}"/>
    <cellStyle name="Normal 19" xfId="92" xr:uid="{00000000-0005-0000-0000-000056000000}"/>
    <cellStyle name="Normal 19 2" xfId="93" xr:uid="{00000000-0005-0000-0000-000057000000}"/>
    <cellStyle name="Normal 2" xfId="2" xr:uid="{00000000-0005-0000-0000-000058000000}"/>
    <cellStyle name="Normal 2 10" xfId="8" xr:uid="{00000000-0005-0000-0000-000059000000}"/>
    <cellStyle name="Normal 2 2" xfId="94" xr:uid="{00000000-0005-0000-0000-00005A000000}"/>
    <cellStyle name="Normal 2 2 2" xfId="184" xr:uid="{1BBA7FDD-5399-4F5B-93F1-9512052800B5}"/>
    <cellStyle name="Normal 2 2 2 2 10" xfId="7" xr:uid="{00000000-0005-0000-0000-00005B000000}"/>
    <cellStyle name="Normal 2 2 2 2 2" xfId="4" xr:uid="{00000000-0005-0000-0000-00005C000000}"/>
    <cellStyle name="Normal 20" xfId="95" xr:uid="{00000000-0005-0000-0000-00005D000000}"/>
    <cellStyle name="Normal 20 2" xfId="96" xr:uid="{00000000-0005-0000-0000-00005E000000}"/>
    <cellStyle name="Normal 20 3" xfId="97" xr:uid="{00000000-0005-0000-0000-00005F000000}"/>
    <cellStyle name="Normal 21" xfId="98" xr:uid="{00000000-0005-0000-0000-000060000000}"/>
    <cellStyle name="Normal 21 2" xfId="99" xr:uid="{00000000-0005-0000-0000-000061000000}"/>
    <cellStyle name="Normal 21 3" xfId="100" xr:uid="{00000000-0005-0000-0000-000062000000}"/>
    <cellStyle name="Normal 21 4" xfId="101" xr:uid="{00000000-0005-0000-0000-000063000000}"/>
    <cellStyle name="Normal 3" xfId="11" xr:uid="{00000000-0005-0000-0000-000064000000}"/>
    <cellStyle name="Normal 3 13" xfId="164" xr:uid="{80C063B0-BEA6-4A0D-BD48-0BD3E26A9CB0}"/>
    <cellStyle name="Normal 3 2" xfId="102" xr:uid="{00000000-0005-0000-0000-000065000000}"/>
    <cellStyle name="Normal 3 2 2" xfId="172" xr:uid="{A1692029-F989-4120-ADCA-EBCBD2FF1BB9}"/>
    <cellStyle name="Normal 3 3" xfId="174" xr:uid="{6C454384-FFBB-49E4-9682-EC162763C2B3}"/>
    <cellStyle name="Normal 3 4 2 2 2 2 2" xfId="103" xr:uid="{00000000-0005-0000-0000-000066000000}"/>
    <cellStyle name="Normal 3 4 2 2 2 2 2 2" xfId="104" xr:uid="{00000000-0005-0000-0000-000067000000}"/>
    <cellStyle name="Normal 3 4 2 2 2 2 2 2 2" xfId="105" xr:uid="{00000000-0005-0000-0000-000068000000}"/>
    <cellStyle name="Normal 3 4 2 2 2 2 2 3" xfId="106" xr:uid="{00000000-0005-0000-0000-000069000000}"/>
    <cellStyle name="Normal 3 4 2 2 2 3 2 2" xfId="107" xr:uid="{00000000-0005-0000-0000-00006A000000}"/>
    <cellStyle name="Normal 3 4 2 2 2 3 2 2 2" xfId="108" xr:uid="{00000000-0005-0000-0000-00006B000000}"/>
    <cellStyle name="Normal 3 4 2 2 2 3 2 2 2 2" xfId="109" xr:uid="{00000000-0005-0000-0000-00006C000000}"/>
    <cellStyle name="Normal 3 4 2 2 2 3 3 2" xfId="110" xr:uid="{00000000-0005-0000-0000-00006D000000}"/>
    <cellStyle name="Normal 3 4 2 2 2 3 3 2 2" xfId="111" xr:uid="{00000000-0005-0000-0000-00006E000000}"/>
    <cellStyle name="Normal 3 4 2 2 2 3 3 2 3" xfId="112" xr:uid="{00000000-0005-0000-0000-00006F000000}"/>
    <cellStyle name="Normal 3 4 2 2 2 3 4" xfId="113" xr:uid="{00000000-0005-0000-0000-000070000000}"/>
    <cellStyle name="Normal 3 4 2 2 2 3 4 2" xfId="114" xr:uid="{00000000-0005-0000-0000-000071000000}"/>
    <cellStyle name="Normal 3 4 2 2 2 3 4 2 2" xfId="115" xr:uid="{00000000-0005-0000-0000-000072000000}"/>
    <cellStyle name="Normal 3 4 3 2" xfId="116" xr:uid="{00000000-0005-0000-0000-000073000000}"/>
    <cellStyle name="Normal 3 4 3 2 2" xfId="117" xr:uid="{00000000-0005-0000-0000-000074000000}"/>
    <cellStyle name="Normal 3 5 2 2 2 2 2 2" xfId="118" xr:uid="{00000000-0005-0000-0000-000075000000}"/>
    <cellStyle name="Normal 3 5 2 2 2 2 2 2 2" xfId="119" xr:uid="{00000000-0005-0000-0000-000076000000}"/>
    <cellStyle name="Normal 3 5 2 2 2 2 2 2 3" xfId="120" xr:uid="{00000000-0005-0000-0000-000077000000}"/>
    <cellStyle name="Normal 3 5 2 2 2 2 2 2 4" xfId="121" xr:uid="{00000000-0005-0000-0000-000078000000}"/>
    <cellStyle name="Normal 3 5 2 2 3 2" xfId="122" xr:uid="{00000000-0005-0000-0000-000079000000}"/>
    <cellStyle name="Normal 3 5 2 2 3 2 2" xfId="123" xr:uid="{00000000-0005-0000-0000-00007A000000}"/>
    <cellStyle name="Normal 3 5 3 2 2 2" xfId="124" xr:uid="{00000000-0005-0000-0000-00007B000000}"/>
    <cellStyle name="Normal 3 5 3 2 2 2 2" xfId="125" xr:uid="{00000000-0005-0000-0000-00007C000000}"/>
    <cellStyle name="Normal 3 6 2 2" xfId="126" xr:uid="{00000000-0005-0000-0000-00007D000000}"/>
    <cellStyle name="Normal 3 6 2 2 2" xfId="127" xr:uid="{00000000-0005-0000-0000-00007E000000}"/>
    <cellStyle name="Normal 3 7" xfId="128" xr:uid="{00000000-0005-0000-0000-00007F000000}"/>
    <cellStyle name="Normal 3 7 2 2 2" xfId="129" xr:uid="{00000000-0005-0000-0000-000080000000}"/>
    <cellStyle name="Normal 3 7 2 2 2 2" xfId="130" xr:uid="{00000000-0005-0000-0000-000081000000}"/>
    <cellStyle name="Normal 3 7 3 2" xfId="131" xr:uid="{00000000-0005-0000-0000-000082000000}"/>
    <cellStyle name="Normal 3 7 3 2 2" xfId="132" xr:uid="{00000000-0005-0000-0000-000083000000}"/>
    <cellStyle name="Normal 3 7 3 2 2 2" xfId="133" xr:uid="{00000000-0005-0000-0000-000084000000}"/>
    <cellStyle name="Normal 3 7 4" xfId="134" xr:uid="{00000000-0005-0000-0000-000085000000}"/>
    <cellStyle name="Normal 3 7 4 2" xfId="135" xr:uid="{00000000-0005-0000-0000-000086000000}"/>
    <cellStyle name="Normal 3 7 4 2 2" xfId="136" xr:uid="{00000000-0005-0000-0000-000087000000}"/>
    <cellStyle name="Normal 3 7 4 2 2 2" xfId="137" xr:uid="{00000000-0005-0000-0000-000088000000}"/>
    <cellStyle name="Normal 3 7 4 2 2 2 2" xfId="138" xr:uid="{00000000-0005-0000-0000-000089000000}"/>
    <cellStyle name="Normal 3 7 4 3" xfId="139" xr:uid="{00000000-0005-0000-0000-00008A000000}"/>
    <cellStyle name="Normal 3 7 4 3 2" xfId="140" xr:uid="{00000000-0005-0000-0000-00008B000000}"/>
    <cellStyle name="Normal 3 7 4 3 2 2" xfId="141" xr:uid="{00000000-0005-0000-0000-00008C000000}"/>
    <cellStyle name="Normal 3 7 4 4" xfId="142" xr:uid="{00000000-0005-0000-0000-00008D000000}"/>
    <cellStyle name="Normal 3 8 3 2" xfId="143" xr:uid="{00000000-0005-0000-0000-00008E000000}"/>
    <cellStyle name="Normal 3 8 3 2 2" xfId="144" xr:uid="{00000000-0005-0000-0000-00008F000000}"/>
    <cellStyle name="Normal 3 8 3 2 3" xfId="145" xr:uid="{00000000-0005-0000-0000-000090000000}"/>
    <cellStyle name="Normal 3 9 2 2" xfId="146" xr:uid="{00000000-0005-0000-0000-000091000000}"/>
    <cellStyle name="Normal 3 9 2 2 2" xfId="147" xr:uid="{00000000-0005-0000-0000-000092000000}"/>
    <cellStyle name="Normal 3 9 3" xfId="148" xr:uid="{00000000-0005-0000-0000-000093000000}"/>
    <cellStyle name="Normal 3 9 3 2" xfId="149" xr:uid="{00000000-0005-0000-0000-000094000000}"/>
    <cellStyle name="Normal 4" xfId="162" xr:uid="{00000000-0005-0000-0000-000095000000}"/>
    <cellStyle name="Normal 4 2" xfId="165" xr:uid="{09FC56F6-6931-4B43-B0A4-B49651D01C4C}"/>
    <cellStyle name="Normal 4 2 2" xfId="199" xr:uid="{9D2BF65A-BC2C-4E84-BB1A-244E6CB31972}"/>
    <cellStyle name="Normal 4 3" xfId="163" xr:uid="{8472A566-7FAE-4749-A9A5-11C8FCFB437B}"/>
    <cellStyle name="Normal 4 4" xfId="187" xr:uid="{0FF3858B-A5AB-4C21-98B8-9290D2CEF86F}"/>
    <cellStyle name="Normal 5" xfId="166" xr:uid="{82FC956E-F0E4-46F2-8E30-67FB15A0C68E}"/>
    <cellStyle name="Normal 7" xfId="171" xr:uid="{1E0C951E-3E69-4805-8E4B-4EC29C38AE0B}"/>
    <cellStyle name="Normal 9 2 2 3 2 2" xfId="150" xr:uid="{00000000-0005-0000-0000-000096000000}"/>
    <cellStyle name="Normal 9 2 2 3 2 2 2" xfId="151" xr:uid="{00000000-0005-0000-0000-000097000000}"/>
    <cellStyle name="Normal 9 2 2 3 2 3" xfId="152" xr:uid="{00000000-0005-0000-0000-000098000000}"/>
    <cellStyle name="Normal 9 2 2 3 2 4" xfId="153" xr:uid="{00000000-0005-0000-0000-000099000000}"/>
    <cellStyle name="Normal 9 2 2 3 2 4 2" xfId="154" xr:uid="{00000000-0005-0000-0000-00009A000000}"/>
    <cellStyle name="Normal_MEDICION Y CORTE OBRA" xfId="161" xr:uid="{00000000-0005-0000-0000-00009B000000}"/>
    <cellStyle name="Porcentaje" xfId="3" builtinId="5"/>
    <cellStyle name="Porcentaje 2" xfId="13" xr:uid="{00000000-0005-0000-0000-00009C000000}"/>
    <cellStyle name="Porcentaje 2 2" xfId="186" xr:uid="{F8F14B95-E148-41F4-80DB-0168EC181E53}"/>
    <cellStyle name="Porcentaje 2 3" xfId="155" xr:uid="{00000000-0005-0000-0000-00009D000000}"/>
    <cellStyle name="Porcentaje 3" xfId="156" xr:uid="{00000000-0005-0000-0000-00009E000000}"/>
    <cellStyle name="Porcentaje 3 2" xfId="157" xr:uid="{00000000-0005-0000-0000-00009F000000}"/>
    <cellStyle name="Porcentaje 4" xfId="170" xr:uid="{5C6E7D08-0B42-477A-9021-A1F3238F75ED}"/>
    <cellStyle name="Porcentaje 6" xfId="158" xr:uid="{00000000-0005-0000-0000-0000A0000000}"/>
    <cellStyle name="Porcentaje 6 2" xfId="159" xr:uid="{00000000-0005-0000-0000-0000A1000000}"/>
  </cellStyles>
  <dxfs count="0"/>
  <tableStyles count="0" defaultTableStyle="TableStyleMedium9" defaultPivotStyle="PivotStyleLight16"/>
  <colors>
    <mruColors>
      <color rgb="FFAFFC2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6" Type="http://schemas.microsoft.com/office/2007/relationships/hdphoto" Target="../media/hdphoto2.wdp"/><Relationship Id="rId5" Type="http://schemas.openxmlformats.org/officeDocument/2006/relationships/image" Target="../media/image5.png"/><Relationship Id="rId4" Type="http://schemas.microsoft.com/office/2007/relationships/hdphoto" Target="../media/hdphoto1.wdp"/></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6" Type="http://schemas.microsoft.com/office/2007/relationships/hdphoto" Target="../media/hdphoto2.wdp"/><Relationship Id="rId5" Type="http://schemas.openxmlformats.org/officeDocument/2006/relationships/image" Target="../media/image5.png"/><Relationship Id="rId4" Type="http://schemas.microsoft.com/office/2007/relationships/hdphoto" Target="../media/hdphoto1.wdp"/></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6" Type="http://schemas.microsoft.com/office/2007/relationships/hdphoto" Target="../media/hdphoto2.wdp"/><Relationship Id="rId5" Type="http://schemas.openxmlformats.org/officeDocument/2006/relationships/image" Target="../media/image5.png"/><Relationship Id="rId4" Type="http://schemas.microsoft.com/office/2007/relationships/hdphoto" Target="../media/hdphoto1.wdp"/></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6" Type="http://schemas.microsoft.com/office/2007/relationships/hdphoto" Target="../media/hdphoto2.wdp"/><Relationship Id="rId5" Type="http://schemas.openxmlformats.org/officeDocument/2006/relationships/image" Target="../media/image5.png"/><Relationship Id="rId4" Type="http://schemas.microsoft.com/office/2007/relationships/hdphoto" Target="../media/hdphoto1.wdp"/></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6" Type="http://schemas.microsoft.com/office/2007/relationships/hdphoto" Target="../media/hdphoto2.wdp"/><Relationship Id="rId5" Type="http://schemas.openxmlformats.org/officeDocument/2006/relationships/image" Target="../media/image5.png"/><Relationship Id="rId4" Type="http://schemas.microsoft.com/office/2007/relationships/hdphoto" Target="../media/hdphoto1.wdp"/></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6" Type="http://schemas.microsoft.com/office/2007/relationships/hdphoto" Target="../media/hdphoto2.wdp"/><Relationship Id="rId5" Type="http://schemas.openxmlformats.org/officeDocument/2006/relationships/image" Target="../media/image5.png"/><Relationship Id="rId4" Type="http://schemas.microsoft.com/office/2007/relationships/hdphoto" Target="../media/hdphoto1.wdp"/></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6" Type="http://schemas.microsoft.com/office/2007/relationships/hdphoto" Target="../media/hdphoto2.wdp"/><Relationship Id="rId5" Type="http://schemas.openxmlformats.org/officeDocument/2006/relationships/image" Target="../media/image5.png"/><Relationship Id="rId4" Type="http://schemas.microsoft.com/office/2007/relationships/hdphoto" Target="../media/hdphoto1.wdp"/></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6" Type="http://schemas.microsoft.com/office/2007/relationships/hdphoto" Target="../media/hdphoto2.wdp"/><Relationship Id="rId5" Type="http://schemas.openxmlformats.org/officeDocument/2006/relationships/image" Target="../media/image5.png"/><Relationship Id="rId4" Type="http://schemas.microsoft.com/office/2007/relationships/hdphoto" Target="../media/hdphoto1.wdp"/></Relationships>
</file>

<file path=xl/drawings/drawing1.xml><?xml version="1.0" encoding="utf-8"?>
<xdr:wsDr xmlns:xdr="http://schemas.openxmlformats.org/drawingml/2006/spreadsheetDrawing" xmlns:a="http://schemas.openxmlformats.org/drawingml/2006/main">
  <xdr:twoCellAnchor editAs="oneCell">
    <xdr:from>
      <xdr:col>1</xdr:col>
      <xdr:colOff>346365</xdr:colOff>
      <xdr:row>36</xdr:row>
      <xdr:rowOff>8659</xdr:rowOff>
    </xdr:from>
    <xdr:to>
      <xdr:col>2</xdr:col>
      <xdr:colOff>481870</xdr:colOff>
      <xdr:row>40</xdr:row>
      <xdr:rowOff>35932</xdr:rowOff>
    </xdr:to>
    <xdr:pic>
      <xdr:nvPicPr>
        <xdr:cNvPr id="2" name="1 Imagen">
          <a:extLst>
            <a:ext uri="{FF2B5EF4-FFF2-40B4-BE49-F238E27FC236}">
              <a16:creationId xmlns:a16="http://schemas.microsoft.com/office/drawing/2014/main" id="{DD4B362F-B0BC-444D-9A42-E8B69852BB96}"/>
            </a:ext>
          </a:extLst>
        </xdr:cNvPr>
        <xdr:cNvPicPr>
          <a:picLocks noChangeAspect="1"/>
        </xdr:cNvPicPr>
      </xdr:nvPicPr>
      <xdr:blipFill>
        <a:blip xmlns:r="http://schemas.openxmlformats.org/officeDocument/2006/relationships" r:embed="rId1"/>
        <a:stretch>
          <a:fillRect/>
        </a:stretch>
      </xdr:blipFill>
      <xdr:spPr>
        <a:xfrm>
          <a:off x="451140" y="6399934"/>
          <a:ext cx="1278505" cy="71307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17</xdr:col>
      <xdr:colOff>238125</xdr:colOff>
      <xdr:row>54</xdr:row>
      <xdr:rowOff>238125</xdr:rowOff>
    </xdr:from>
    <xdr:to>
      <xdr:col>17</xdr:col>
      <xdr:colOff>238125</xdr:colOff>
      <xdr:row>62</xdr:row>
      <xdr:rowOff>0</xdr:rowOff>
    </xdr:to>
    <xdr:sp macro="" textlink="">
      <xdr:nvSpPr>
        <xdr:cNvPr id="2" name="Line 1">
          <a:extLst>
            <a:ext uri="{FF2B5EF4-FFF2-40B4-BE49-F238E27FC236}">
              <a16:creationId xmlns:a16="http://schemas.microsoft.com/office/drawing/2014/main" id="{29826DD1-6E75-4DE5-A618-D28349338341}"/>
            </a:ext>
          </a:extLst>
        </xdr:cNvPr>
        <xdr:cNvSpPr>
          <a:spLocks noChangeShapeType="1"/>
        </xdr:cNvSpPr>
      </xdr:nvSpPr>
      <xdr:spPr bwMode="auto">
        <a:xfrm>
          <a:off x="4448175" y="10525125"/>
          <a:ext cx="0" cy="12858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34</xdr:col>
      <xdr:colOff>1186544</xdr:colOff>
      <xdr:row>271</xdr:row>
      <xdr:rowOff>55517</xdr:rowOff>
    </xdr:from>
    <xdr:to>
      <xdr:col>36</xdr:col>
      <xdr:colOff>251052</xdr:colOff>
      <xdr:row>278</xdr:row>
      <xdr:rowOff>125478</xdr:rowOff>
    </xdr:to>
    <xdr:pic>
      <xdr:nvPicPr>
        <xdr:cNvPr id="3" name="Imagen 6">
          <a:extLst>
            <a:ext uri="{FF2B5EF4-FFF2-40B4-BE49-F238E27FC236}">
              <a16:creationId xmlns:a16="http://schemas.microsoft.com/office/drawing/2014/main" id="{D9B6EFC1-CA3C-4DB5-A4E6-9028F47B6568}"/>
            </a:ext>
          </a:extLst>
        </xdr:cNvPr>
        <xdr:cNvPicPr>
          <a:picLocks noChangeAspect="1"/>
        </xdr:cNvPicPr>
      </xdr:nvPicPr>
      <xdr:blipFill>
        <a:blip xmlns:r="http://schemas.openxmlformats.org/officeDocument/2006/relationships" r:embed="rId1" cstate="print">
          <a:extLst>
            <a:ext uri="{BEBA8EAE-BF5A-486C-A8C5-ECC9F3942E4B}">
              <a14:imgProps xmlns:a14="http://schemas.microsoft.com/office/drawing/2010/main">
                <a14:imgLayer>
                  <a14:imgEffect>
                    <a14:brightnessContrast bright="-40000" contrast="40000"/>
                  </a14:imgEffect>
                </a14:imgLayer>
              </a14:imgProps>
            </a:ext>
            <a:ext uri="{28A0092B-C50C-407E-A947-70E740481C1C}">
              <a14:useLocalDpi xmlns:a14="http://schemas.microsoft.com/office/drawing/2010/main" val="0"/>
            </a:ext>
          </a:extLst>
        </a:blip>
        <a:stretch>
          <a:fillRect/>
        </a:stretch>
      </xdr:blipFill>
      <xdr:spPr>
        <a:xfrm>
          <a:off x="11083019" y="45708842"/>
          <a:ext cx="2550658" cy="1203436"/>
        </a:xfrm>
        <a:prstGeom prst="rect">
          <a:avLst/>
        </a:prstGeom>
      </xdr:spPr>
    </xdr:pic>
    <xdr:clientData/>
  </xdr:twoCellAnchor>
  <xdr:twoCellAnchor>
    <xdr:from>
      <xdr:col>17</xdr:col>
      <xdr:colOff>238125</xdr:colOff>
      <xdr:row>54</xdr:row>
      <xdr:rowOff>238125</xdr:rowOff>
    </xdr:from>
    <xdr:to>
      <xdr:col>17</xdr:col>
      <xdr:colOff>238125</xdr:colOff>
      <xdr:row>62</xdr:row>
      <xdr:rowOff>0</xdr:rowOff>
    </xdr:to>
    <xdr:sp macro="" textlink="">
      <xdr:nvSpPr>
        <xdr:cNvPr id="4" name="Line 1">
          <a:extLst>
            <a:ext uri="{FF2B5EF4-FFF2-40B4-BE49-F238E27FC236}">
              <a16:creationId xmlns:a16="http://schemas.microsoft.com/office/drawing/2014/main" id="{EE380F33-724B-4A00-B642-24A5BA72B28D}"/>
            </a:ext>
          </a:extLst>
        </xdr:cNvPr>
        <xdr:cNvSpPr>
          <a:spLocks noChangeShapeType="1"/>
        </xdr:cNvSpPr>
      </xdr:nvSpPr>
      <xdr:spPr bwMode="auto">
        <a:xfrm>
          <a:off x="4448175" y="10525125"/>
          <a:ext cx="0" cy="12858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238125</xdr:colOff>
      <xdr:row>54</xdr:row>
      <xdr:rowOff>238125</xdr:rowOff>
    </xdr:from>
    <xdr:to>
      <xdr:col>17</xdr:col>
      <xdr:colOff>238125</xdr:colOff>
      <xdr:row>62</xdr:row>
      <xdr:rowOff>0</xdr:rowOff>
    </xdr:to>
    <xdr:sp macro="" textlink="">
      <xdr:nvSpPr>
        <xdr:cNvPr id="5" name="Line 1">
          <a:extLst>
            <a:ext uri="{FF2B5EF4-FFF2-40B4-BE49-F238E27FC236}">
              <a16:creationId xmlns:a16="http://schemas.microsoft.com/office/drawing/2014/main" id="{17C13CB2-1D47-4F5D-BE07-545E19FF5D9D}"/>
            </a:ext>
          </a:extLst>
        </xdr:cNvPr>
        <xdr:cNvSpPr>
          <a:spLocks noChangeShapeType="1"/>
        </xdr:cNvSpPr>
      </xdr:nvSpPr>
      <xdr:spPr bwMode="auto">
        <a:xfrm>
          <a:off x="4448175" y="10525125"/>
          <a:ext cx="0" cy="12858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68035</xdr:colOff>
      <xdr:row>0</xdr:row>
      <xdr:rowOff>54427</xdr:rowOff>
    </xdr:from>
    <xdr:to>
      <xdr:col>7</xdr:col>
      <xdr:colOff>153535</xdr:colOff>
      <xdr:row>2</xdr:row>
      <xdr:rowOff>292498</xdr:rowOff>
    </xdr:to>
    <xdr:pic>
      <xdr:nvPicPr>
        <xdr:cNvPr id="6" name="113 Imagen">
          <a:extLst>
            <a:ext uri="{FF2B5EF4-FFF2-40B4-BE49-F238E27FC236}">
              <a16:creationId xmlns:a16="http://schemas.microsoft.com/office/drawing/2014/main" id="{25220C9A-647B-4973-959E-CE3F1689E7A0}"/>
            </a:ext>
          </a:extLst>
        </xdr:cNvPr>
        <xdr:cNvPicPr/>
      </xdr:nvPicPr>
      <xdr:blipFill>
        <a:blip xmlns:r="http://schemas.openxmlformats.org/officeDocument/2006/relationships" r:embed="rId2"/>
        <a:srcRect/>
        <a:stretch>
          <a:fillRect/>
        </a:stretch>
      </xdr:blipFill>
      <xdr:spPr bwMode="auto">
        <a:xfrm>
          <a:off x="68035" y="54427"/>
          <a:ext cx="1819050" cy="866721"/>
        </a:xfrm>
        <a:prstGeom prst="rect">
          <a:avLst/>
        </a:prstGeom>
        <a:noFill/>
        <a:ln w="9525">
          <a:noFill/>
          <a:miter lim="800000"/>
          <a:headEnd/>
          <a:tailEnd/>
        </a:ln>
      </xdr:spPr>
    </xdr:pic>
    <xdr:clientData/>
  </xdr:twoCellAnchor>
  <xdr:twoCellAnchor>
    <xdr:from>
      <xdr:col>0</xdr:col>
      <xdr:colOff>163285</xdr:colOff>
      <xdr:row>9</xdr:row>
      <xdr:rowOff>95249</xdr:rowOff>
    </xdr:from>
    <xdr:to>
      <xdr:col>31</xdr:col>
      <xdr:colOff>481056</xdr:colOff>
      <xdr:row>51</xdr:row>
      <xdr:rowOff>68036</xdr:rowOff>
    </xdr:to>
    <xdr:grpSp>
      <xdr:nvGrpSpPr>
        <xdr:cNvPr id="9" name="Grupo 8">
          <a:extLst>
            <a:ext uri="{FF2B5EF4-FFF2-40B4-BE49-F238E27FC236}">
              <a16:creationId xmlns:a16="http://schemas.microsoft.com/office/drawing/2014/main" id="{8E6E5CD4-59C9-42C7-9B6F-80C495F44779}"/>
            </a:ext>
          </a:extLst>
        </xdr:cNvPr>
        <xdr:cNvGrpSpPr/>
      </xdr:nvGrpSpPr>
      <xdr:grpSpPr>
        <a:xfrm>
          <a:off x="163285" y="3012620"/>
          <a:ext cx="8558257" cy="8213273"/>
          <a:chOff x="136070" y="3347356"/>
          <a:chExt cx="8373200" cy="8831037"/>
        </a:xfrm>
      </xdr:grpSpPr>
      <xdr:grpSp>
        <xdr:nvGrpSpPr>
          <xdr:cNvPr id="10" name="Grupo 9">
            <a:extLst>
              <a:ext uri="{FF2B5EF4-FFF2-40B4-BE49-F238E27FC236}">
                <a16:creationId xmlns:a16="http://schemas.microsoft.com/office/drawing/2014/main" id="{527EB32B-352D-504E-AD7D-2B400D0843CA}"/>
              </a:ext>
            </a:extLst>
          </xdr:cNvPr>
          <xdr:cNvGrpSpPr/>
        </xdr:nvGrpSpPr>
        <xdr:grpSpPr>
          <a:xfrm>
            <a:off x="176891" y="3347356"/>
            <a:ext cx="8332379" cy="5837466"/>
            <a:chOff x="176891" y="3347356"/>
            <a:chExt cx="8332379" cy="5837466"/>
          </a:xfrm>
        </xdr:grpSpPr>
        <xdr:pic>
          <xdr:nvPicPr>
            <xdr:cNvPr id="14" name="Imagen 13">
              <a:extLst>
                <a:ext uri="{FF2B5EF4-FFF2-40B4-BE49-F238E27FC236}">
                  <a16:creationId xmlns:a16="http://schemas.microsoft.com/office/drawing/2014/main" id="{E02E2248-377D-D118-467B-87C0231B7078}"/>
                </a:ext>
              </a:extLst>
            </xdr:cNvPr>
            <xdr:cNvPicPr>
              <a:picLocks noChangeAspect="1"/>
            </xdr:cNvPicPr>
          </xdr:nvPicPr>
          <xdr:blipFill rotWithShape="1">
            <a:blip xmlns:r="http://schemas.openxmlformats.org/officeDocument/2006/relationships" r:embed="rId3">
              <a:duotone>
                <a:schemeClr val="bg2">
                  <a:shade val="45000"/>
                  <a:satMod val="135000"/>
                </a:schemeClr>
                <a:prstClr val="white"/>
              </a:duotone>
              <a:extLst>
                <a:ext uri="{BEBA8EAE-BF5A-486C-A8C5-ECC9F3942E4B}">
                  <a14:imgProps xmlns:a14="http://schemas.microsoft.com/office/drawing/2010/main">
                    <a14:imgLayer r:embed="rId4">
                      <a14:imgEffect>
                        <a14:sharpenSoften amount="25000"/>
                      </a14:imgEffect>
                    </a14:imgLayer>
                  </a14:imgProps>
                </a:ext>
              </a:extLst>
            </a:blip>
            <a:srcRect l="16734" t="13394" r="28772" b="18703"/>
            <a:stretch>
              <a:fillRect/>
            </a:stretch>
          </xdr:blipFill>
          <xdr:spPr>
            <a:xfrm>
              <a:off x="176891" y="3347358"/>
              <a:ext cx="8332379" cy="5837464"/>
            </a:xfrm>
            <a:prstGeom prst="rect">
              <a:avLst/>
            </a:prstGeom>
          </xdr:spPr>
        </xdr:pic>
        <xdr:sp macro="" textlink="">
          <xdr:nvSpPr>
            <xdr:cNvPr id="15" name="CuadroTexto 14">
              <a:extLst>
                <a:ext uri="{FF2B5EF4-FFF2-40B4-BE49-F238E27FC236}">
                  <a16:creationId xmlns:a16="http://schemas.microsoft.com/office/drawing/2014/main" id="{5D1F2984-D043-6B25-119F-BDBFBAA6706C}"/>
                </a:ext>
              </a:extLst>
            </xdr:cNvPr>
            <xdr:cNvSpPr txBox="1"/>
          </xdr:nvSpPr>
          <xdr:spPr>
            <a:xfrm>
              <a:off x="176893" y="3347356"/>
              <a:ext cx="1980000" cy="360000"/>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100" b="1"/>
                <a:t>PLANO GENERAL DEL GMM</a:t>
              </a:r>
            </a:p>
          </xdr:txBody>
        </xdr:sp>
        <xdr:sp macro="" textlink="">
          <xdr:nvSpPr>
            <xdr:cNvPr id="16" name="CuadroTexto 15">
              <a:extLst>
                <a:ext uri="{FF2B5EF4-FFF2-40B4-BE49-F238E27FC236}">
                  <a16:creationId xmlns:a16="http://schemas.microsoft.com/office/drawing/2014/main" id="{042331FF-CAD9-0C0B-8E46-49A8D54841B7}"/>
                </a:ext>
              </a:extLst>
            </xdr:cNvPr>
            <xdr:cNvSpPr txBox="1"/>
          </xdr:nvSpPr>
          <xdr:spPr>
            <a:xfrm>
              <a:off x="206829" y="3826327"/>
              <a:ext cx="432707" cy="360000"/>
            </a:xfrm>
            <a:prstGeom prst="rect">
              <a:avLst/>
            </a:prstGeom>
            <a:solidFill>
              <a:srgbClr val="00206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100" b="1">
                  <a:solidFill>
                    <a:schemeClr val="bg1"/>
                  </a:solidFill>
                </a:rPr>
                <a:t>N+1</a:t>
              </a:r>
            </a:p>
          </xdr:txBody>
        </xdr:sp>
      </xdr:grpSp>
      <xdr:grpSp>
        <xdr:nvGrpSpPr>
          <xdr:cNvPr id="11" name="Grupo 10">
            <a:extLst>
              <a:ext uri="{FF2B5EF4-FFF2-40B4-BE49-F238E27FC236}">
                <a16:creationId xmlns:a16="http://schemas.microsoft.com/office/drawing/2014/main" id="{A7DA43D3-BBB0-63F5-162D-9CCC0823FC87}"/>
              </a:ext>
            </a:extLst>
          </xdr:cNvPr>
          <xdr:cNvGrpSpPr/>
        </xdr:nvGrpSpPr>
        <xdr:grpSpPr>
          <a:xfrm>
            <a:off x="136070" y="9293679"/>
            <a:ext cx="2779989" cy="2884714"/>
            <a:chOff x="136070" y="9293679"/>
            <a:chExt cx="2779989" cy="2884714"/>
          </a:xfrm>
        </xdr:grpSpPr>
        <xdr:pic>
          <xdr:nvPicPr>
            <xdr:cNvPr id="12" name="Imagen 11">
              <a:extLst>
                <a:ext uri="{FF2B5EF4-FFF2-40B4-BE49-F238E27FC236}">
                  <a16:creationId xmlns:a16="http://schemas.microsoft.com/office/drawing/2014/main" id="{A224A0DB-44AC-BF24-9BB0-27A981AE8695}"/>
                </a:ext>
              </a:extLst>
            </xdr:cNvPr>
            <xdr:cNvPicPr>
              <a:picLocks noChangeAspect="1"/>
            </xdr:cNvPicPr>
          </xdr:nvPicPr>
          <xdr:blipFill rotWithShape="1">
            <a:blip xmlns:r="http://schemas.openxmlformats.org/officeDocument/2006/relationships" r:embed="rId5">
              <a:duotone>
                <a:schemeClr val="bg2">
                  <a:shade val="45000"/>
                  <a:satMod val="135000"/>
                </a:schemeClr>
                <a:prstClr val="white"/>
              </a:duotone>
              <a:extLst>
                <a:ext uri="{BEBA8EAE-BF5A-486C-A8C5-ECC9F3942E4B}">
                  <a14:imgProps xmlns:a14="http://schemas.microsoft.com/office/drawing/2010/main">
                    <a14:imgLayer r:embed="rId6">
                      <a14:imgEffect>
                        <a14:sharpenSoften amount="25000"/>
                      </a14:imgEffect>
                    </a14:imgLayer>
                  </a14:imgProps>
                </a:ext>
              </a:extLst>
            </a:blip>
            <a:srcRect l="26253" t="25301" r="43206" b="18331"/>
            <a:stretch>
              <a:fillRect/>
            </a:stretch>
          </xdr:blipFill>
          <xdr:spPr>
            <a:xfrm>
              <a:off x="136070" y="9293679"/>
              <a:ext cx="2779989" cy="2884714"/>
            </a:xfrm>
            <a:prstGeom prst="rect">
              <a:avLst/>
            </a:prstGeom>
          </xdr:spPr>
        </xdr:pic>
        <xdr:sp macro="" textlink="">
          <xdr:nvSpPr>
            <xdr:cNvPr id="13" name="CuadroTexto 12">
              <a:extLst>
                <a:ext uri="{FF2B5EF4-FFF2-40B4-BE49-F238E27FC236}">
                  <a16:creationId xmlns:a16="http://schemas.microsoft.com/office/drawing/2014/main" id="{C1579F19-0820-8D81-4212-85BB3804CC88}"/>
                </a:ext>
              </a:extLst>
            </xdr:cNvPr>
            <xdr:cNvSpPr txBox="1"/>
          </xdr:nvSpPr>
          <xdr:spPr>
            <a:xfrm>
              <a:off x="136070" y="9293679"/>
              <a:ext cx="432707" cy="360000"/>
            </a:xfrm>
            <a:prstGeom prst="rect">
              <a:avLst/>
            </a:prstGeom>
            <a:solidFill>
              <a:srgbClr val="00206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100" b="1">
                  <a:solidFill>
                    <a:schemeClr val="bg1"/>
                  </a:solidFill>
                </a:rPr>
                <a:t>N+2</a:t>
              </a:r>
            </a:p>
          </xdr:txBody>
        </xdr:sp>
      </xdr:grpSp>
    </xdr:grp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346365</xdr:colOff>
      <xdr:row>38</xdr:row>
      <xdr:rowOff>8659</xdr:rowOff>
    </xdr:from>
    <xdr:to>
      <xdr:col>2</xdr:col>
      <xdr:colOff>481870</xdr:colOff>
      <xdr:row>42</xdr:row>
      <xdr:rowOff>35933</xdr:rowOff>
    </xdr:to>
    <xdr:pic>
      <xdr:nvPicPr>
        <xdr:cNvPr id="2" name="1 Imagen">
          <a:extLst>
            <a:ext uri="{FF2B5EF4-FFF2-40B4-BE49-F238E27FC236}">
              <a16:creationId xmlns:a16="http://schemas.microsoft.com/office/drawing/2014/main" id="{F1030D68-1819-48D5-9DFE-32B2248B6C8B}"/>
            </a:ext>
          </a:extLst>
        </xdr:cNvPr>
        <xdr:cNvPicPr>
          <a:picLocks noChangeAspect="1"/>
        </xdr:cNvPicPr>
      </xdr:nvPicPr>
      <xdr:blipFill>
        <a:blip xmlns:r="http://schemas.openxmlformats.org/officeDocument/2006/relationships" r:embed="rId1"/>
        <a:stretch>
          <a:fillRect/>
        </a:stretch>
      </xdr:blipFill>
      <xdr:spPr>
        <a:xfrm>
          <a:off x="451140" y="6399934"/>
          <a:ext cx="1278505" cy="71307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17</xdr:col>
      <xdr:colOff>238125</xdr:colOff>
      <xdr:row>52</xdr:row>
      <xdr:rowOff>238125</xdr:rowOff>
    </xdr:from>
    <xdr:to>
      <xdr:col>17</xdr:col>
      <xdr:colOff>238125</xdr:colOff>
      <xdr:row>60</xdr:row>
      <xdr:rowOff>0</xdr:rowOff>
    </xdr:to>
    <xdr:sp macro="" textlink="">
      <xdr:nvSpPr>
        <xdr:cNvPr id="2" name="Line 1">
          <a:extLst>
            <a:ext uri="{FF2B5EF4-FFF2-40B4-BE49-F238E27FC236}">
              <a16:creationId xmlns:a16="http://schemas.microsoft.com/office/drawing/2014/main" id="{B79389BF-C2C0-442A-96A6-E7433DDE19BF}"/>
            </a:ext>
          </a:extLst>
        </xdr:cNvPr>
        <xdr:cNvSpPr>
          <a:spLocks noChangeShapeType="1"/>
        </xdr:cNvSpPr>
      </xdr:nvSpPr>
      <xdr:spPr bwMode="auto">
        <a:xfrm>
          <a:off x="4448175" y="10525125"/>
          <a:ext cx="0" cy="12858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34</xdr:col>
      <xdr:colOff>1186544</xdr:colOff>
      <xdr:row>269</xdr:row>
      <xdr:rowOff>55517</xdr:rowOff>
    </xdr:from>
    <xdr:to>
      <xdr:col>36</xdr:col>
      <xdr:colOff>251052</xdr:colOff>
      <xdr:row>276</xdr:row>
      <xdr:rowOff>125478</xdr:rowOff>
    </xdr:to>
    <xdr:pic>
      <xdr:nvPicPr>
        <xdr:cNvPr id="3" name="Imagen 6">
          <a:extLst>
            <a:ext uri="{FF2B5EF4-FFF2-40B4-BE49-F238E27FC236}">
              <a16:creationId xmlns:a16="http://schemas.microsoft.com/office/drawing/2014/main" id="{6C1A96CE-21A2-4664-B643-67724C12928F}"/>
            </a:ext>
          </a:extLst>
        </xdr:cNvPr>
        <xdr:cNvPicPr>
          <a:picLocks noChangeAspect="1"/>
        </xdr:cNvPicPr>
      </xdr:nvPicPr>
      <xdr:blipFill>
        <a:blip xmlns:r="http://schemas.openxmlformats.org/officeDocument/2006/relationships" r:embed="rId1" cstate="print">
          <a:extLst>
            <a:ext uri="{BEBA8EAE-BF5A-486C-A8C5-ECC9F3942E4B}">
              <a14:imgProps xmlns:a14="http://schemas.microsoft.com/office/drawing/2010/main">
                <a14:imgLayer>
                  <a14:imgEffect>
                    <a14:brightnessContrast bright="-40000" contrast="40000"/>
                  </a14:imgEffect>
                </a14:imgLayer>
              </a14:imgProps>
            </a:ext>
            <a:ext uri="{28A0092B-C50C-407E-A947-70E740481C1C}">
              <a14:useLocalDpi xmlns:a14="http://schemas.microsoft.com/office/drawing/2010/main" val="0"/>
            </a:ext>
          </a:extLst>
        </a:blip>
        <a:stretch>
          <a:fillRect/>
        </a:stretch>
      </xdr:blipFill>
      <xdr:spPr>
        <a:xfrm>
          <a:off x="11083019" y="45708842"/>
          <a:ext cx="2550658" cy="1203436"/>
        </a:xfrm>
        <a:prstGeom prst="rect">
          <a:avLst/>
        </a:prstGeom>
      </xdr:spPr>
    </xdr:pic>
    <xdr:clientData/>
  </xdr:twoCellAnchor>
  <xdr:twoCellAnchor>
    <xdr:from>
      <xdr:col>17</xdr:col>
      <xdr:colOff>238125</xdr:colOff>
      <xdr:row>52</xdr:row>
      <xdr:rowOff>238125</xdr:rowOff>
    </xdr:from>
    <xdr:to>
      <xdr:col>17</xdr:col>
      <xdr:colOff>238125</xdr:colOff>
      <xdr:row>60</xdr:row>
      <xdr:rowOff>0</xdr:rowOff>
    </xdr:to>
    <xdr:sp macro="" textlink="">
      <xdr:nvSpPr>
        <xdr:cNvPr id="4" name="Line 1">
          <a:extLst>
            <a:ext uri="{FF2B5EF4-FFF2-40B4-BE49-F238E27FC236}">
              <a16:creationId xmlns:a16="http://schemas.microsoft.com/office/drawing/2014/main" id="{B0D26A14-24F4-4CD7-9B66-E188DA2F20CA}"/>
            </a:ext>
          </a:extLst>
        </xdr:cNvPr>
        <xdr:cNvSpPr>
          <a:spLocks noChangeShapeType="1"/>
        </xdr:cNvSpPr>
      </xdr:nvSpPr>
      <xdr:spPr bwMode="auto">
        <a:xfrm>
          <a:off x="4448175" y="10525125"/>
          <a:ext cx="0" cy="12858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238125</xdr:colOff>
      <xdr:row>52</xdr:row>
      <xdr:rowOff>238125</xdr:rowOff>
    </xdr:from>
    <xdr:to>
      <xdr:col>17</xdr:col>
      <xdr:colOff>238125</xdr:colOff>
      <xdr:row>60</xdr:row>
      <xdr:rowOff>0</xdr:rowOff>
    </xdr:to>
    <xdr:sp macro="" textlink="">
      <xdr:nvSpPr>
        <xdr:cNvPr id="5" name="Line 1">
          <a:extLst>
            <a:ext uri="{FF2B5EF4-FFF2-40B4-BE49-F238E27FC236}">
              <a16:creationId xmlns:a16="http://schemas.microsoft.com/office/drawing/2014/main" id="{BF121C90-3CDC-4C24-8134-5D6E79041E6B}"/>
            </a:ext>
          </a:extLst>
        </xdr:cNvPr>
        <xdr:cNvSpPr>
          <a:spLocks noChangeShapeType="1"/>
        </xdr:cNvSpPr>
      </xdr:nvSpPr>
      <xdr:spPr bwMode="auto">
        <a:xfrm>
          <a:off x="4448175" y="10525125"/>
          <a:ext cx="0" cy="12858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68035</xdr:colOff>
      <xdr:row>0</xdr:row>
      <xdr:rowOff>54427</xdr:rowOff>
    </xdr:from>
    <xdr:to>
      <xdr:col>7</xdr:col>
      <xdr:colOff>153535</xdr:colOff>
      <xdr:row>2</xdr:row>
      <xdr:rowOff>292498</xdr:rowOff>
    </xdr:to>
    <xdr:pic>
      <xdr:nvPicPr>
        <xdr:cNvPr id="6" name="113 Imagen">
          <a:extLst>
            <a:ext uri="{FF2B5EF4-FFF2-40B4-BE49-F238E27FC236}">
              <a16:creationId xmlns:a16="http://schemas.microsoft.com/office/drawing/2014/main" id="{F6C6BB20-D27B-4931-A6E3-BB9D50AC7CE2}"/>
            </a:ext>
          </a:extLst>
        </xdr:cNvPr>
        <xdr:cNvPicPr/>
      </xdr:nvPicPr>
      <xdr:blipFill>
        <a:blip xmlns:r="http://schemas.openxmlformats.org/officeDocument/2006/relationships" r:embed="rId2"/>
        <a:srcRect/>
        <a:stretch>
          <a:fillRect/>
        </a:stretch>
      </xdr:blipFill>
      <xdr:spPr bwMode="auto">
        <a:xfrm>
          <a:off x="68035" y="54427"/>
          <a:ext cx="1819050" cy="866721"/>
        </a:xfrm>
        <a:prstGeom prst="rect">
          <a:avLst/>
        </a:prstGeom>
        <a:noFill/>
        <a:ln w="9525">
          <a:noFill/>
          <a:miter lim="800000"/>
          <a:headEnd/>
          <a:tailEnd/>
        </a:ln>
      </xdr:spPr>
    </xdr:pic>
    <xdr:clientData/>
  </xdr:twoCellAnchor>
  <xdr:twoCellAnchor>
    <xdr:from>
      <xdr:col>0</xdr:col>
      <xdr:colOff>149678</xdr:colOff>
      <xdr:row>9</xdr:row>
      <xdr:rowOff>81642</xdr:rowOff>
    </xdr:from>
    <xdr:to>
      <xdr:col>31</xdr:col>
      <xdr:colOff>467449</xdr:colOff>
      <xdr:row>51</xdr:row>
      <xdr:rowOff>68036</xdr:rowOff>
    </xdr:to>
    <xdr:grpSp>
      <xdr:nvGrpSpPr>
        <xdr:cNvPr id="9" name="Grupo 8">
          <a:extLst>
            <a:ext uri="{FF2B5EF4-FFF2-40B4-BE49-F238E27FC236}">
              <a16:creationId xmlns:a16="http://schemas.microsoft.com/office/drawing/2014/main" id="{4125932D-E54A-488D-9102-F0F3B849F1B5}"/>
            </a:ext>
          </a:extLst>
        </xdr:cNvPr>
        <xdr:cNvGrpSpPr/>
      </xdr:nvGrpSpPr>
      <xdr:grpSpPr>
        <a:xfrm>
          <a:off x="149678" y="3064328"/>
          <a:ext cx="8558257" cy="8237765"/>
          <a:chOff x="136070" y="3347356"/>
          <a:chExt cx="8373200" cy="8831037"/>
        </a:xfrm>
      </xdr:grpSpPr>
      <xdr:grpSp>
        <xdr:nvGrpSpPr>
          <xdr:cNvPr id="10" name="Grupo 9">
            <a:extLst>
              <a:ext uri="{FF2B5EF4-FFF2-40B4-BE49-F238E27FC236}">
                <a16:creationId xmlns:a16="http://schemas.microsoft.com/office/drawing/2014/main" id="{0B5058AD-E95E-1629-7562-02EE310AD8B9}"/>
              </a:ext>
            </a:extLst>
          </xdr:cNvPr>
          <xdr:cNvGrpSpPr/>
        </xdr:nvGrpSpPr>
        <xdr:grpSpPr>
          <a:xfrm>
            <a:off x="176891" y="3347356"/>
            <a:ext cx="8332379" cy="5837466"/>
            <a:chOff x="176891" y="3347356"/>
            <a:chExt cx="8332379" cy="5837466"/>
          </a:xfrm>
        </xdr:grpSpPr>
        <xdr:pic>
          <xdr:nvPicPr>
            <xdr:cNvPr id="14" name="Imagen 13">
              <a:extLst>
                <a:ext uri="{FF2B5EF4-FFF2-40B4-BE49-F238E27FC236}">
                  <a16:creationId xmlns:a16="http://schemas.microsoft.com/office/drawing/2014/main" id="{7EF95FB9-CF07-AC99-D87A-A69E952F1A2A}"/>
                </a:ext>
              </a:extLst>
            </xdr:cNvPr>
            <xdr:cNvPicPr>
              <a:picLocks noChangeAspect="1"/>
            </xdr:cNvPicPr>
          </xdr:nvPicPr>
          <xdr:blipFill rotWithShape="1">
            <a:blip xmlns:r="http://schemas.openxmlformats.org/officeDocument/2006/relationships" r:embed="rId3">
              <a:duotone>
                <a:schemeClr val="bg2">
                  <a:shade val="45000"/>
                  <a:satMod val="135000"/>
                </a:schemeClr>
                <a:prstClr val="white"/>
              </a:duotone>
              <a:extLst>
                <a:ext uri="{BEBA8EAE-BF5A-486C-A8C5-ECC9F3942E4B}">
                  <a14:imgProps xmlns:a14="http://schemas.microsoft.com/office/drawing/2010/main">
                    <a14:imgLayer r:embed="rId4">
                      <a14:imgEffect>
                        <a14:sharpenSoften amount="25000"/>
                      </a14:imgEffect>
                    </a14:imgLayer>
                  </a14:imgProps>
                </a:ext>
              </a:extLst>
            </a:blip>
            <a:srcRect l="16734" t="13394" r="28772" b="18703"/>
            <a:stretch>
              <a:fillRect/>
            </a:stretch>
          </xdr:blipFill>
          <xdr:spPr>
            <a:xfrm>
              <a:off x="176891" y="3347358"/>
              <a:ext cx="8332379" cy="5837464"/>
            </a:xfrm>
            <a:prstGeom prst="rect">
              <a:avLst/>
            </a:prstGeom>
          </xdr:spPr>
        </xdr:pic>
        <xdr:sp macro="" textlink="">
          <xdr:nvSpPr>
            <xdr:cNvPr id="15" name="CuadroTexto 14">
              <a:extLst>
                <a:ext uri="{FF2B5EF4-FFF2-40B4-BE49-F238E27FC236}">
                  <a16:creationId xmlns:a16="http://schemas.microsoft.com/office/drawing/2014/main" id="{9CD6C4F3-49EF-3268-EE27-948F7D19D4A2}"/>
                </a:ext>
              </a:extLst>
            </xdr:cNvPr>
            <xdr:cNvSpPr txBox="1"/>
          </xdr:nvSpPr>
          <xdr:spPr>
            <a:xfrm>
              <a:off x="176893" y="3347356"/>
              <a:ext cx="1980000" cy="360000"/>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100" b="1"/>
                <a:t>PLANO GENERAL DEL GMM</a:t>
              </a:r>
            </a:p>
          </xdr:txBody>
        </xdr:sp>
        <xdr:sp macro="" textlink="">
          <xdr:nvSpPr>
            <xdr:cNvPr id="16" name="CuadroTexto 15">
              <a:extLst>
                <a:ext uri="{FF2B5EF4-FFF2-40B4-BE49-F238E27FC236}">
                  <a16:creationId xmlns:a16="http://schemas.microsoft.com/office/drawing/2014/main" id="{724F9D0B-13D0-5B76-076D-8F5E5A056856}"/>
                </a:ext>
              </a:extLst>
            </xdr:cNvPr>
            <xdr:cNvSpPr txBox="1"/>
          </xdr:nvSpPr>
          <xdr:spPr>
            <a:xfrm>
              <a:off x="206829" y="3826327"/>
              <a:ext cx="432707" cy="360000"/>
            </a:xfrm>
            <a:prstGeom prst="rect">
              <a:avLst/>
            </a:prstGeom>
            <a:solidFill>
              <a:srgbClr val="00206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100" b="1">
                  <a:solidFill>
                    <a:schemeClr val="bg1"/>
                  </a:solidFill>
                </a:rPr>
                <a:t>N+1</a:t>
              </a:r>
            </a:p>
          </xdr:txBody>
        </xdr:sp>
      </xdr:grpSp>
      <xdr:grpSp>
        <xdr:nvGrpSpPr>
          <xdr:cNvPr id="11" name="Grupo 10">
            <a:extLst>
              <a:ext uri="{FF2B5EF4-FFF2-40B4-BE49-F238E27FC236}">
                <a16:creationId xmlns:a16="http://schemas.microsoft.com/office/drawing/2014/main" id="{11076B18-3B00-6847-00C1-449BFA04F748}"/>
              </a:ext>
            </a:extLst>
          </xdr:cNvPr>
          <xdr:cNvGrpSpPr/>
        </xdr:nvGrpSpPr>
        <xdr:grpSpPr>
          <a:xfrm>
            <a:off x="136070" y="9293679"/>
            <a:ext cx="2779989" cy="2884714"/>
            <a:chOff x="136070" y="9293679"/>
            <a:chExt cx="2779989" cy="2884714"/>
          </a:xfrm>
        </xdr:grpSpPr>
        <xdr:pic>
          <xdr:nvPicPr>
            <xdr:cNvPr id="12" name="Imagen 11">
              <a:extLst>
                <a:ext uri="{FF2B5EF4-FFF2-40B4-BE49-F238E27FC236}">
                  <a16:creationId xmlns:a16="http://schemas.microsoft.com/office/drawing/2014/main" id="{7AA51E14-6A5B-53E5-0460-976695E0D9A3}"/>
                </a:ext>
              </a:extLst>
            </xdr:cNvPr>
            <xdr:cNvPicPr>
              <a:picLocks noChangeAspect="1"/>
            </xdr:cNvPicPr>
          </xdr:nvPicPr>
          <xdr:blipFill rotWithShape="1">
            <a:blip xmlns:r="http://schemas.openxmlformats.org/officeDocument/2006/relationships" r:embed="rId5">
              <a:duotone>
                <a:schemeClr val="bg2">
                  <a:shade val="45000"/>
                  <a:satMod val="135000"/>
                </a:schemeClr>
                <a:prstClr val="white"/>
              </a:duotone>
              <a:extLst>
                <a:ext uri="{BEBA8EAE-BF5A-486C-A8C5-ECC9F3942E4B}">
                  <a14:imgProps xmlns:a14="http://schemas.microsoft.com/office/drawing/2010/main">
                    <a14:imgLayer r:embed="rId6">
                      <a14:imgEffect>
                        <a14:sharpenSoften amount="25000"/>
                      </a14:imgEffect>
                    </a14:imgLayer>
                  </a14:imgProps>
                </a:ext>
              </a:extLst>
            </a:blip>
            <a:srcRect l="26253" t="25301" r="43206" b="18331"/>
            <a:stretch>
              <a:fillRect/>
            </a:stretch>
          </xdr:blipFill>
          <xdr:spPr>
            <a:xfrm>
              <a:off x="136070" y="9293679"/>
              <a:ext cx="2779989" cy="2884714"/>
            </a:xfrm>
            <a:prstGeom prst="rect">
              <a:avLst/>
            </a:prstGeom>
          </xdr:spPr>
        </xdr:pic>
        <xdr:sp macro="" textlink="">
          <xdr:nvSpPr>
            <xdr:cNvPr id="13" name="CuadroTexto 12">
              <a:extLst>
                <a:ext uri="{FF2B5EF4-FFF2-40B4-BE49-F238E27FC236}">
                  <a16:creationId xmlns:a16="http://schemas.microsoft.com/office/drawing/2014/main" id="{D57831F8-798C-CB5C-8E62-9DD19FCCCD79}"/>
                </a:ext>
              </a:extLst>
            </xdr:cNvPr>
            <xdr:cNvSpPr txBox="1"/>
          </xdr:nvSpPr>
          <xdr:spPr>
            <a:xfrm>
              <a:off x="136070" y="9293679"/>
              <a:ext cx="432707" cy="360000"/>
            </a:xfrm>
            <a:prstGeom prst="rect">
              <a:avLst/>
            </a:prstGeom>
            <a:solidFill>
              <a:srgbClr val="00206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100" b="1">
                  <a:solidFill>
                    <a:schemeClr val="bg1"/>
                  </a:solidFill>
                </a:rPr>
                <a:t>N+2</a:t>
              </a:r>
            </a:p>
          </xdr:txBody>
        </xdr:sp>
      </xdr:grpSp>
    </xdr:grpSp>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346365</xdr:colOff>
      <xdr:row>36</xdr:row>
      <xdr:rowOff>8659</xdr:rowOff>
    </xdr:from>
    <xdr:to>
      <xdr:col>2</xdr:col>
      <xdr:colOff>481870</xdr:colOff>
      <xdr:row>40</xdr:row>
      <xdr:rowOff>35933</xdr:rowOff>
    </xdr:to>
    <xdr:pic>
      <xdr:nvPicPr>
        <xdr:cNvPr id="2" name="1 Imagen">
          <a:extLst>
            <a:ext uri="{FF2B5EF4-FFF2-40B4-BE49-F238E27FC236}">
              <a16:creationId xmlns:a16="http://schemas.microsoft.com/office/drawing/2014/main" id="{6C6DFA0A-C3F1-44B3-944A-45B142FD378C}"/>
            </a:ext>
          </a:extLst>
        </xdr:cNvPr>
        <xdr:cNvPicPr>
          <a:picLocks noChangeAspect="1"/>
        </xdr:cNvPicPr>
      </xdr:nvPicPr>
      <xdr:blipFill>
        <a:blip xmlns:r="http://schemas.openxmlformats.org/officeDocument/2006/relationships" r:embed="rId1"/>
        <a:stretch>
          <a:fillRect/>
        </a:stretch>
      </xdr:blipFill>
      <xdr:spPr>
        <a:xfrm>
          <a:off x="451140" y="6752359"/>
          <a:ext cx="1278505" cy="713073"/>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17</xdr:col>
      <xdr:colOff>238125</xdr:colOff>
      <xdr:row>52</xdr:row>
      <xdr:rowOff>238125</xdr:rowOff>
    </xdr:from>
    <xdr:to>
      <xdr:col>17</xdr:col>
      <xdr:colOff>238125</xdr:colOff>
      <xdr:row>60</xdr:row>
      <xdr:rowOff>0</xdr:rowOff>
    </xdr:to>
    <xdr:sp macro="" textlink="">
      <xdr:nvSpPr>
        <xdr:cNvPr id="2" name="Line 1">
          <a:extLst>
            <a:ext uri="{FF2B5EF4-FFF2-40B4-BE49-F238E27FC236}">
              <a16:creationId xmlns:a16="http://schemas.microsoft.com/office/drawing/2014/main" id="{77D7A8A5-8C4A-470B-A5F8-E8020FAD0D01}"/>
            </a:ext>
          </a:extLst>
        </xdr:cNvPr>
        <xdr:cNvSpPr>
          <a:spLocks noChangeShapeType="1"/>
        </xdr:cNvSpPr>
      </xdr:nvSpPr>
      <xdr:spPr bwMode="auto">
        <a:xfrm>
          <a:off x="4448175" y="10601325"/>
          <a:ext cx="0" cy="12858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34</xdr:col>
      <xdr:colOff>1186544</xdr:colOff>
      <xdr:row>269</xdr:row>
      <xdr:rowOff>55517</xdr:rowOff>
    </xdr:from>
    <xdr:to>
      <xdr:col>36</xdr:col>
      <xdr:colOff>251052</xdr:colOff>
      <xdr:row>276</xdr:row>
      <xdr:rowOff>125478</xdr:rowOff>
    </xdr:to>
    <xdr:pic>
      <xdr:nvPicPr>
        <xdr:cNvPr id="3" name="Imagen 6">
          <a:extLst>
            <a:ext uri="{FF2B5EF4-FFF2-40B4-BE49-F238E27FC236}">
              <a16:creationId xmlns:a16="http://schemas.microsoft.com/office/drawing/2014/main" id="{3238A68B-C29F-4B21-8B0C-2D5BF9DB8891}"/>
            </a:ext>
          </a:extLst>
        </xdr:cNvPr>
        <xdr:cNvPicPr>
          <a:picLocks noChangeAspect="1"/>
        </xdr:cNvPicPr>
      </xdr:nvPicPr>
      <xdr:blipFill>
        <a:blip xmlns:r="http://schemas.openxmlformats.org/officeDocument/2006/relationships" r:embed="rId1" cstate="print">
          <a:extLst>
            <a:ext uri="{BEBA8EAE-BF5A-486C-A8C5-ECC9F3942E4B}">
              <a14:imgProps xmlns:a14="http://schemas.microsoft.com/office/drawing/2010/main">
                <a14:imgLayer>
                  <a14:imgEffect>
                    <a14:brightnessContrast bright="-40000" contrast="40000"/>
                  </a14:imgEffect>
                </a14:imgLayer>
              </a14:imgProps>
            </a:ext>
            <a:ext uri="{28A0092B-C50C-407E-A947-70E740481C1C}">
              <a14:useLocalDpi xmlns:a14="http://schemas.microsoft.com/office/drawing/2010/main" val="0"/>
            </a:ext>
          </a:extLst>
        </a:blip>
        <a:stretch>
          <a:fillRect/>
        </a:stretch>
      </xdr:blipFill>
      <xdr:spPr>
        <a:xfrm>
          <a:off x="11083019" y="45785042"/>
          <a:ext cx="2550658" cy="1203436"/>
        </a:xfrm>
        <a:prstGeom prst="rect">
          <a:avLst/>
        </a:prstGeom>
      </xdr:spPr>
    </xdr:pic>
    <xdr:clientData/>
  </xdr:twoCellAnchor>
  <xdr:twoCellAnchor>
    <xdr:from>
      <xdr:col>17</xdr:col>
      <xdr:colOff>238125</xdr:colOff>
      <xdr:row>52</xdr:row>
      <xdr:rowOff>238125</xdr:rowOff>
    </xdr:from>
    <xdr:to>
      <xdr:col>17</xdr:col>
      <xdr:colOff>238125</xdr:colOff>
      <xdr:row>60</xdr:row>
      <xdr:rowOff>0</xdr:rowOff>
    </xdr:to>
    <xdr:sp macro="" textlink="">
      <xdr:nvSpPr>
        <xdr:cNvPr id="4" name="Line 1">
          <a:extLst>
            <a:ext uri="{FF2B5EF4-FFF2-40B4-BE49-F238E27FC236}">
              <a16:creationId xmlns:a16="http://schemas.microsoft.com/office/drawing/2014/main" id="{34A7FA9D-3C20-4B8A-847A-3DE304AB66D3}"/>
            </a:ext>
          </a:extLst>
        </xdr:cNvPr>
        <xdr:cNvSpPr>
          <a:spLocks noChangeShapeType="1"/>
        </xdr:cNvSpPr>
      </xdr:nvSpPr>
      <xdr:spPr bwMode="auto">
        <a:xfrm>
          <a:off x="4448175" y="10601325"/>
          <a:ext cx="0" cy="12858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238125</xdr:colOff>
      <xdr:row>52</xdr:row>
      <xdr:rowOff>238125</xdr:rowOff>
    </xdr:from>
    <xdr:to>
      <xdr:col>17</xdr:col>
      <xdr:colOff>238125</xdr:colOff>
      <xdr:row>60</xdr:row>
      <xdr:rowOff>0</xdr:rowOff>
    </xdr:to>
    <xdr:sp macro="" textlink="">
      <xdr:nvSpPr>
        <xdr:cNvPr id="5" name="Line 1">
          <a:extLst>
            <a:ext uri="{FF2B5EF4-FFF2-40B4-BE49-F238E27FC236}">
              <a16:creationId xmlns:a16="http://schemas.microsoft.com/office/drawing/2014/main" id="{CF96F237-BB43-4B5E-9816-DC5A4A3526DB}"/>
            </a:ext>
          </a:extLst>
        </xdr:cNvPr>
        <xdr:cNvSpPr>
          <a:spLocks noChangeShapeType="1"/>
        </xdr:cNvSpPr>
      </xdr:nvSpPr>
      <xdr:spPr bwMode="auto">
        <a:xfrm>
          <a:off x="4448175" y="10601325"/>
          <a:ext cx="0" cy="12858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68035</xdr:colOff>
      <xdr:row>0</xdr:row>
      <xdr:rowOff>54427</xdr:rowOff>
    </xdr:from>
    <xdr:to>
      <xdr:col>7</xdr:col>
      <xdr:colOff>153535</xdr:colOff>
      <xdr:row>2</xdr:row>
      <xdr:rowOff>292498</xdr:rowOff>
    </xdr:to>
    <xdr:pic>
      <xdr:nvPicPr>
        <xdr:cNvPr id="6" name="113 Imagen">
          <a:extLst>
            <a:ext uri="{FF2B5EF4-FFF2-40B4-BE49-F238E27FC236}">
              <a16:creationId xmlns:a16="http://schemas.microsoft.com/office/drawing/2014/main" id="{6E5FE4AB-29FC-4B9C-939B-66BD84A2BAA5}"/>
            </a:ext>
          </a:extLst>
        </xdr:cNvPr>
        <xdr:cNvPicPr/>
      </xdr:nvPicPr>
      <xdr:blipFill>
        <a:blip xmlns:r="http://schemas.openxmlformats.org/officeDocument/2006/relationships" r:embed="rId2"/>
        <a:srcRect/>
        <a:stretch>
          <a:fillRect/>
        </a:stretch>
      </xdr:blipFill>
      <xdr:spPr bwMode="auto">
        <a:xfrm>
          <a:off x="68035" y="54427"/>
          <a:ext cx="1819050" cy="866721"/>
        </a:xfrm>
        <a:prstGeom prst="rect">
          <a:avLst/>
        </a:prstGeom>
        <a:noFill/>
        <a:ln w="9525">
          <a:noFill/>
          <a:miter lim="800000"/>
          <a:headEnd/>
          <a:tailEnd/>
        </a:ln>
      </xdr:spPr>
    </xdr:pic>
    <xdr:clientData/>
  </xdr:twoCellAnchor>
  <xdr:twoCellAnchor>
    <xdr:from>
      <xdr:col>0</xdr:col>
      <xdr:colOff>149678</xdr:colOff>
      <xdr:row>9</xdr:row>
      <xdr:rowOff>81643</xdr:rowOff>
    </xdr:from>
    <xdr:to>
      <xdr:col>31</xdr:col>
      <xdr:colOff>467449</xdr:colOff>
      <xdr:row>52</xdr:row>
      <xdr:rowOff>81645</xdr:rowOff>
    </xdr:to>
    <xdr:grpSp>
      <xdr:nvGrpSpPr>
        <xdr:cNvPr id="23" name="Grupo 22">
          <a:extLst>
            <a:ext uri="{FF2B5EF4-FFF2-40B4-BE49-F238E27FC236}">
              <a16:creationId xmlns:a16="http://schemas.microsoft.com/office/drawing/2014/main" id="{1E7D5AC8-4200-457B-A932-35B19EAABE43}"/>
            </a:ext>
          </a:extLst>
        </xdr:cNvPr>
        <xdr:cNvGrpSpPr/>
      </xdr:nvGrpSpPr>
      <xdr:grpSpPr>
        <a:xfrm>
          <a:off x="149678" y="2955472"/>
          <a:ext cx="8558257" cy="8284030"/>
          <a:chOff x="136070" y="3347356"/>
          <a:chExt cx="8373200" cy="8831037"/>
        </a:xfrm>
      </xdr:grpSpPr>
      <xdr:grpSp>
        <xdr:nvGrpSpPr>
          <xdr:cNvPr id="24" name="Grupo 23">
            <a:extLst>
              <a:ext uri="{FF2B5EF4-FFF2-40B4-BE49-F238E27FC236}">
                <a16:creationId xmlns:a16="http://schemas.microsoft.com/office/drawing/2014/main" id="{10476880-BB5E-24C4-FDEA-2B4E4877F934}"/>
              </a:ext>
            </a:extLst>
          </xdr:cNvPr>
          <xdr:cNvGrpSpPr/>
        </xdr:nvGrpSpPr>
        <xdr:grpSpPr>
          <a:xfrm>
            <a:off x="176891" y="3347356"/>
            <a:ext cx="8332379" cy="5837466"/>
            <a:chOff x="176891" y="3347356"/>
            <a:chExt cx="8332379" cy="5837466"/>
          </a:xfrm>
        </xdr:grpSpPr>
        <xdr:pic>
          <xdr:nvPicPr>
            <xdr:cNvPr id="28" name="Imagen 27">
              <a:extLst>
                <a:ext uri="{FF2B5EF4-FFF2-40B4-BE49-F238E27FC236}">
                  <a16:creationId xmlns:a16="http://schemas.microsoft.com/office/drawing/2014/main" id="{AB281859-4A26-C9D9-99DB-A529FA21B9A8}"/>
                </a:ext>
              </a:extLst>
            </xdr:cNvPr>
            <xdr:cNvPicPr>
              <a:picLocks noChangeAspect="1"/>
            </xdr:cNvPicPr>
          </xdr:nvPicPr>
          <xdr:blipFill rotWithShape="1">
            <a:blip xmlns:r="http://schemas.openxmlformats.org/officeDocument/2006/relationships" r:embed="rId3">
              <a:duotone>
                <a:schemeClr val="bg2">
                  <a:shade val="45000"/>
                  <a:satMod val="135000"/>
                </a:schemeClr>
                <a:prstClr val="white"/>
              </a:duotone>
              <a:extLst>
                <a:ext uri="{BEBA8EAE-BF5A-486C-A8C5-ECC9F3942E4B}">
                  <a14:imgProps xmlns:a14="http://schemas.microsoft.com/office/drawing/2010/main">
                    <a14:imgLayer r:embed="rId4">
                      <a14:imgEffect>
                        <a14:sharpenSoften amount="25000"/>
                      </a14:imgEffect>
                    </a14:imgLayer>
                  </a14:imgProps>
                </a:ext>
              </a:extLst>
            </a:blip>
            <a:srcRect l="16734" t="13394" r="28772" b="18703"/>
            <a:stretch>
              <a:fillRect/>
            </a:stretch>
          </xdr:blipFill>
          <xdr:spPr>
            <a:xfrm>
              <a:off x="176891" y="3347358"/>
              <a:ext cx="8332379" cy="5837464"/>
            </a:xfrm>
            <a:prstGeom prst="rect">
              <a:avLst/>
            </a:prstGeom>
          </xdr:spPr>
        </xdr:pic>
        <xdr:sp macro="" textlink="">
          <xdr:nvSpPr>
            <xdr:cNvPr id="29" name="CuadroTexto 28">
              <a:extLst>
                <a:ext uri="{FF2B5EF4-FFF2-40B4-BE49-F238E27FC236}">
                  <a16:creationId xmlns:a16="http://schemas.microsoft.com/office/drawing/2014/main" id="{3A0855E5-0A2E-B886-B353-008E700DB343}"/>
                </a:ext>
              </a:extLst>
            </xdr:cNvPr>
            <xdr:cNvSpPr txBox="1"/>
          </xdr:nvSpPr>
          <xdr:spPr>
            <a:xfrm>
              <a:off x="176893" y="3347356"/>
              <a:ext cx="1980000" cy="360000"/>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100" b="1"/>
                <a:t>PLANO GENERAL DEL GMM</a:t>
              </a:r>
            </a:p>
          </xdr:txBody>
        </xdr:sp>
        <xdr:sp macro="" textlink="">
          <xdr:nvSpPr>
            <xdr:cNvPr id="30" name="CuadroTexto 29">
              <a:extLst>
                <a:ext uri="{FF2B5EF4-FFF2-40B4-BE49-F238E27FC236}">
                  <a16:creationId xmlns:a16="http://schemas.microsoft.com/office/drawing/2014/main" id="{A6570FAD-7223-02AC-8888-20CE187D3F91}"/>
                </a:ext>
              </a:extLst>
            </xdr:cNvPr>
            <xdr:cNvSpPr txBox="1"/>
          </xdr:nvSpPr>
          <xdr:spPr>
            <a:xfrm>
              <a:off x="206829" y="3826327"/>
              <a:ext cx="432707" cy="360000"/>
            </a:xfrm>
            <a:prstGeom prst="rect">
              <a:avLst/>
            </a:prstGeom>
            <a:solidFill>
              <a:srgbClr val="00206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100" b="1">
                  <a:solidFill>
                    <a:schemeClr val="bg1"/>
                  </a:solidFill>
                </a:rPr>
                <a:t>N+1</a:t>
              </a:r>
            </a:p>
          </xdr:txBody>
        </xdr:sp>
      </xdr:grpSp>
      <xdr:grpSp>
        <xdr:nvGrpSpPr>
          <xdr:cNvPr id="25" name="Grupo 24">
            <a:extLst>
              <a:ext uri="{FF2B5EF4-FFF2-40B4-BE49-F238E27FC236}">
                <a16:creationId xmlns:a16="http://schemas.microsoft.com/office/drawing/2014/main" id="{D1C6479D-49BA-A6A3-D156-C27400D03020}"/>
              </a:ext>
            </a:extLst>
          </xdr:cNvPr>
          <xdr:cNvGrpSpPr/>
        </xdr:nvGrpSpPr>
        <xdr:grpSpPr>
          <a:xfrm>
            <a:off x="136070" y="9293679"/>
            <a:ext cx="2779989" cy="2884714"/>
            <a:chOff x="136070" y="9293679"/>
            <a:chExt cx="2779989" cy="2884714"/>
          </a:xfrm>
        </xdr:grpSpPr>
        <xdr:pic>
          <xdr:nvPicPr>
            <xdr:cNvPr id="26" name="Imagen 25">
              <a:extLst>
                <a:ext uri="{FF2B5EF4-FFF2-40B4-BE49-F238E27FC236}">
                  <a16:creationId xmlns:a16="http://schemas.microsoft.com/office/drawing/2014/main" id="{51F70750-975C-7575-EA4D-C0CF2523877F}"/>
                </a:ext>
              </a:extLst>
            </xdr:cNvPr>
            <xdr:cNvPicPr>
              <a:picLocks noChangeAspect="1"/>
            </xdr:cNvPicPr>
          </xdr:nvPicPr>
          <xdr:blipFill rotWithShape="1">
            <a:blip xmlns:r="http://schemas.openxmlformats.org/officeDocument/2006/relationships" r:embed="rId5">
              <a:duotone>
                <a:schemeClr val="bg2">
                  <a:shade val="45000"/>
                  <a:satMod val="135000"/>
                </a:schemeClr>
                <a:prstClr val="white"/>
              </a:duotone>
              <a:extLst>
                <a:ext uri="{BEBA8EAE-BF5A-486C-A8C5-ECC9F3942E4B}">
                  <a14:imgProps xmlns:a14="http://schemas.microsoft.com/office/drawing/2010/main">
                    <a14:imgLayer r:embed="rId6">
                      <a14:imgEffect>
                        <a14:sharpenSoften amount="25000"/>
                      </a14:imgEffect>
                    </a14:imgLayer>
                  </a14:imgProps>
                </a:ext>
              </a:extLst>
            </a:blip>
            <a:srcRect l="26253" t="25301" r="43206" b="18331"/>
            <a:stretch>
              <a:fillRect/>
            </a:stretch>
          </xdr:blipFill>
          <xdr:spPr>
            <a:xfrm>
              <a:off x="136070" y="9293679"/>
              <a:ext cx="2779989" cy="2884714"/>
            </a:xfrm>
            <a:prstGeom prst="rect">
              <a:avLst/>
            </a:prstGeom>
          </xdr:spPr>
        </xdr:pic>
        <xdr:sp macro="" textlink="">
          <xdr:nvSpPr>
            <xdr:cNvPr id="27" name="CuadroTexto 26">
              <a:extLst>
                <a:ext uri="{FF2B5EF4-FFF2-40B4-BE49-F238E27FC236}">
                  <a16:creationId xmlns:a16="http://schemas.microsoft.com/office/drawing/2014/main" id="{79B1283A-8C72-24C8-00F5-C609295E4C13}"/>
                </a:ext>
              </a:extLst>
            </xdr:cNvPr>
            <xdr:cNvSpPr txBox="1"/>
          </xdr:nvSpPr>
          <xdr:spPr>
            <a:xfrm>
              <a:off x="136070" y="9293679"/>
              <a:ext cx="432707" cy="360000"/>
            </a:xfrm>
            <a:prstGeom prst="rect">
              <a:avLst/>
            </a:prstGeom>
            <a:solidFill>
              <a:srgbClr val="00206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100" b="1">
                  <a:solidFill>
                    <a:schemeClr val="bg1"/>
                  </a:solidFill>
                </a:rPr>
                <a:t>N+2</a:t>
              </a:r>
            </a:p>
          </xdr:txBody>
        </xdr:sp>
      </xdr:grpSp>
    </xdr:grpSp>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346365</xdr:colOff>
      <xdr:row>36</xdr:row>
      <xdr:rowOff>8659</xdr:rowOff>
    </xdr:from>
    <xdr:to>
      <xdr:col>2</xdr:col>
      <xdr:colOff>481870</xdr:colOff>
      <xdr:row>40</xdr:row>
      <xdr:rowOff>35933</xdr:rowOff>
    </xdr:to>
    <xdr:pic>
      <xdr:nvPicPr>
        <xdr:cNvPr id="2" name="1 Imagen">
          <a:extLst>
            <a:ext uri="{FF2B5EF4-FFF2-40B4-BE49-F238E27FC236}">
              <a16:creationId xmlns:a16="http://schemas.microsoft.com/office/drawing/2014/main" id="{D23A9D9A-4F1D-4278-8632-68DEF76937D9}"/>
            </a:ext>
          </a:extLst>
        </xdr:cNvPr>
        <xdr:cNvPicPr>
          <a:picLocks noChangeAspect="1"/>
        </xdr:cNvPicPr>
      </xdr:nvPicPr>
      <xdr:blipFill>
        <a:blip xmlns:r="http://schemas.openxmlformats.org/officeDocument/2006/relationships" r:embed="rId1"/>
        <a:stretch>
          <a:fillRect/>
        </a:stretch>
      </xdr:blipFill>
      <xdr:spPr>
        <a:xfrm>
          <a:off x="451140" y="6409459"/>
          <a:ext cx="1278505" cy="713074"/>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17</xdr:col>
      <xdr:colOff>238125</xdr:colOff>
      <xdr:row>52</xdr:row>
      <xdr:rowOff>238125</xdr:rowOff>
    </xdr:from>
    <xdr:to>
      <xdr:col>17</xdr:col>
      <xdr:colOff>238125</xdr:colOff>
      <xdr:row>60</xdr:row>
      <xdr:rowOff>0</xdr:rowOff>
    </xdr:to>
    <xdr:sp macro="" textlink="">
      <xdr:nvSpPr>
        <xdr:cNvPr id="2" name="Line 1">
          <a:extLst>
            <a:ext uri="{FF2B5EF4-FFF2-40B4-BE49-F238E27FC236}">
              <a16:creationId xmlns:a16="http://schemas.microsoft.com/office/drawing/2014/main" id="{D63B8848-5EA4-40CF-B824-73B78B762012}"/>
            </a:ext>
          </a:extLst>
        </xdr:cNvPr>
        <xdr:cNvSpPr>
          <a:spLocks noChangeShapeType="1"/>
        </xdr:cNvSpPr>
      </xdr:nvSpPr>
      <xdr:spPr bwMode="auto">
        <a:xfrm>
          <a:off x="4448175" y="11096625"/>
          <a:ext cx="0" cy="12858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34</xdr:col>
      <xdr:colOff>1186544</xdr:colOff>
      <xdr:row>269</xdr:row>
      <xdr:rowOff>55517</xdr:rowOff>
    </xdr:from>
    <xdr:to>
      <xdr:col>36</xdr:col>
      <xdr:colOff>251052</xdr:colOff>
      <xdr:row>276</xdr:row>
      <xdr:rowOff>125478</xdr:rowOff>
    </xdr:to>
    <xdr:pic>
      <xdr:nvPicPr>
        <xdr:cNvPr id="3" name="Imagen 6">
          <a:extLst>
            <a:ext uri="{FF2B5EF4-FFF2-40B4-BE49-F238E27FC236}">
              <a16:creationId xmlns:a16="http://schemas.microsoft.com/office/drawing/2014/main" id="{B14CFC21-3C01-4B81-AF80-BBA76598D273}"/>
            </a:ext>
          </a:extLst>
        </xdr:cNvPr>
        <xdr:cNvPicPr>
          <a:picLocks noChangeAspect="1"/>
        </xdr:cNvPicPr>
      </xdr:nvPicPr>
      <xdr:blipFill>
        <a:blip xmlns:r="http://schemas.openxmlformats.org/officeDocument/2006/relationships" r:embed="rId1" cstate="print">
          <a:extLst>
            <a:ext uri="{BEBA8EAE-BF5A-486C-A8C5-ECC9F3942E4B}">
              <a14:imgProps xmlns:a14="http://schemas.microsoft.com/office/drawing/2010/main">
                <a14:imgLayer>
                  <a14:imgEffect>
                    <a14:brightnessContrast bright="-40000" contrast="40000"/>
                  </a14:imgEffect>
                </a14:imgLayer>
              </a14:imgProps>
            </a:ext>
            <a:ext uri="{28A0092B-C50C-407E-A947-70E740481C1C}">
              <a14:useLocalDpi xmlns:a14="http://schemas.microsoft.com/office/drawing/2010/main" val="0"/>
            </a:ext>
          </a:extLst>
        </a:blip>
        <a:stretch>
          <a:fillRect/>
        </a:stretch>
      </xdr:blipFill>
      <xdr:spPr>
        <a:xfrm>
          <a:off x="11083019" y="46280342"/>
          <a:ext cx="2550658" cy="1203436"/>
        </a:xfrm>
        <a:prstGeom prst="rect">
          <a:avLst/>
        </a:prstGeom>
      </xdr:spPr>
    </xdr:pic>
    <xdr:clientData/>
  </xdr:twoCellAnchor>
  <xdr:twoCellAnchor>
    <xdr:from>
      <xdr:col>17</xdr:col>
      <xdr:colOff>238125</xdr:colOff>
      <xdr:row>52</xdr:row>
      <xdr:rowOff>238125</xdr:rowOff>
    </xdr:from>
    <xdr:to>
      <xdr:col>17</xdr:col>
      <xdr:colOff>238125</xdr:colOff>
      <xdr:row>60</xdr:row>
      <xdr:rowOff>0</xdr:rowOff>
    </xdr:to>
    <xdr:sp macro="" textlink="">
      <xdr:nvSpPr>
        <xdr:cNvPr id="4" name="Line 1">
          <a:extLst>
            <a:ext uri="{FF2B5EF4-FFF2-40B4-BE49-F238E27FC236}">
              <a16:creationId xmlns:a16="http://schemas.microsoft.com/office/drawing/2014/main" id="{C553CDF6-1913-49FB-9B87-2990AFFCF52C}"/>
            </a:ext>
          </a:extLst>
        </xdr:cNvPr>
        <xdr:cNvSpPr>
          <a:spLocks noChangeShapeType="1"/>
        </xdr:cNvSpPr>
      </xdr:nvSpPr>
      <xdr:spPr bwMode="auto">
        <a:xfrm>
          <a:off x="4448175" y="11096625"/>
          <a:ext cx="0" cy="12858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238125</xdr:colOff>
      <xdr:row>52</xdr:row>
      <xdr:rowOff>238125</xdr:rowOff>
    </xdr:from>
    <xdr:to>
      <xdr:col>17</xdr:col>
      <xdr:colOff>238125</xdr:colOff>
      <xdr:row>60</xdr:row>
      <xdr:rowOff>0</xdr:rowOff>
    </xdr:to>
    <xdr:sp macro="" textlink="">
      <xdr:nvSpPr>
        <xdr:cNvPr id="5" name="Line 1">
          <a:extLst>
            <a:ext uri="{FF2B5EF4-FFF2-40B4-BE49-F238E27FC236}">
              <a16:creationId xmlns:a16="http://schemas.microsoft.com/office/drawing/2014/main" id="{B77E64F4-8785-4A19-BA89-860B37EF9705}"/>
            </a:ext>
          </a:extLst>
        </xdr:cNvPr>
        <xdr:cNvSpPr>
          <a:spLocks noChangeShapeType="1"/>
        </xdr:cNvSpPr>
      </xdr:nvSpPr>
      <xdr:spPr bwMode="auto">
        <a:xfrm>
          <a:off x="4448175" y="11096625"/>
          <a:ext cx="0" cy="12858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68035</xdr:colOff>
      <xdr:row>0</xdr:row>
      <xdr:rowOff>54427</xdr:rowOff>
    </xdr:from>
    <xdr:to>
      <xdr:col>7</xdr:col>
      <xdr:colOff>153535</xdr:colOff>
      <xdr:row>2</xdr:row>
      <xdr:rowOff>292498</xdr:rowOff>
    </xdr:to>
    <xdr:pic>
      <xdr:nvPicPr>
        <xdr:cNvPr id="6" name="113 Imagen">
          <a:extLst>
            <a:ext uri="{FF2B5EF4-FFF2-40B4-BE49-F238E27FC236}">
              <a16:creationId xmlns:a16="http://schemas.microsoft.com/office/drawing/2014/main" id="{DB5A0409-E832-4DC8-B092-402342AF0FFA}"/>
            </a:ext>
          </a:extLst>
        </xdr:cNvPr>
        <xdr:cNvPicPr/>
      </xdr:nvPicPr>
      <xdr:blipFill>
        <a:blip xmlns:r="http://schemas.openxmlformats.org/officeDocument/2006/relationships" r:embed="rId2"/>
        <a:srcRect/>
        <a:stretch>
          <a:fillRect/>
        </a:stretch>
      </xdr:blipFill>
      <xdr:spPr bwMode="auto">
        <a:xfrm>
          <a:off x="68035" y="54427"/>
          <a:ext cx="1819050" cy="866721"/>
        </a:xfrm>
        <a:prstGeom prst="rect">
          <a:avLst/>
        </a:prstGeom>
        <a:noFill/>
        <a:ln w="9525">
          <a:noFill/>
          <a:miter lim="800000"/>
          <a:headEnd/>
          <a:tailEnd/>
        </a:ln>
      </xdr:spPr>
    </xdr:pic>
    <xdr:clientData/>
  </xdr:twoCellAnchor>
  <xdr:twoCellAnchor>
    <xdr:from>
      <xdr:col>0</xdr:col>
      <xdr:colOff>108857</xdr:colOff>
      <xdr:row>9</xdr:row>
      <xdr:rowOff>108857</xdr:rowOff>
    </xdr:from>
    <xdr:to>
      <xdr:col>31</xdr:col>
      <xdr:colOff>426628</xdr:colOff>
      <xdr:row>52</xdr:row>
      <xdr:rowOff>68037</xdr:rowOff>
    </xdr:to>
    <xdr:grpSp>
      <xdr:nvGrpSpPr>
        <xdr:cNvPr id="23" name="Grupo 22">
          <a:extLst>
            <a:ext uri="{FF2B5EF4-FFF2-40B4-BE49-F238E27FC236}">
              <a16:creationId xmlns:a16="http://schemas.microsoft.com/office/drawing/2014/main" id="{D66AB7C2-875E-4242-9870-F4C689AE22D7}"/>
            </a:ext>
          </a:extLst>
        </xdr:cNvPr>
        <xdr:cNvGrpSpPr/>
      </xdr:nvGrpSpPr>
      <xdr:grpSpPr>
        <a:xfrm>
          <a:off x="108857" y="2982686"/>
          <a:ext cx="8558257" cy="8275865"/>
          <a:chOff x="136070" y="3347356"/>
          <a:chExt cx="8373200" cy="8831037"/>
        </a:xfrm>
      </xdr:grpSpPr>
      <xdr:grpSp>
        <xdr:nvGrpSpPr>
          <xdr:cNvPr id="24" name="Grupo 23">
            <a:extLst>
              <a:ext uri="{FF2B5EF4-FFF2-40B4-BE49-F238E27FC236}">
                <a16:creationId xmlns:a16="http://schemas.microsoft.com/office/drawing/2014/main" id="{B0AB7FE3-E797-564D-C11F-F73A7EC264F4}"/>
              </a:ext>
            </a:extLst>
          </xdr:cNvPr>
          <xdr:cNvGrpSpPr/>
        </xdr:nvGrpSpPr>
        <xdr:grpSpPr>
          <a:xfrm>
            <a:off x="176891" y="3347356"/>
            <a:ext cx="8332379" cy="5837466"/>
            <a:chOff x="176891" y="3347356"/>
            <a:chExt cx="8332379" cy="5837466"/>
          </a:xfrm>
        </xdr:grpSpPr>
        <xdr:pic>
          <xdr:nvPicPr>
            <xdr:cNvPr id="28" name="Imagen 27">
              <a:extLst>
                <a:ext uri="{FF2B5EF4-FFF2-40B4-BE49-F238E27FC236}">
                  <a16:creationId xmlns:a16="http://schemas.microsoft.com/office/drawing/2014/main" id="{99F0C67D-3170-A422-C04D-8648E72A8B71}"/>
                </a:ext>
              </a:extLst>
            </xdr:cNvPr>
            <xdr:cNvPicPr>
              <a:picLocks noChangeAspect="1"/>
            </xdr:cNvPicPr>
          </xdr:nvPicPr>
          <xdr:blipFill rotWithShape="1">
            <a:blip xmlns:r="http://schemas.openxmlformats.org/officeDocument/2006/relationships" r:embed="rId3">
              <a:duotone>
                <a:schemeClr val="bg2">
                  <a:shade val="45000"/>
                  <a:satMod val="135000"/>
                </a:schemeClr>
                <a:prstClr val="white"/>
              </a:duotone>
              <a:extLst>
                <a:ext uri="{BEBA8EAE-BF5A-486C-A8C5-ECC9F3942E4B}">
                  <a14:imgProps xmlns:a14="http://schemas.microsoft.com/office/drawing/2010/main">
                    <a14:imgLayer r:embed="rId4">
                      <a14:imgEffect>
                        <a14:sharpenSoften amount="25000"/>
                      </a14:imgEffect>
                    </a14:imgLayer>
                  </a14:imgProps>
                </a:ext>
              </a:extLst>
            </a:blip>
            <a:srcRect l="16734" t="13394" r="28772" b="18703"/>
            <a:stretch>
              <a:fillRect/>
            </a:stretch>
          </xdr:blipFill>
          <xdr:spPr>
            <a:xfrm>
              <a:off x="176891" y="3347358"/>
              <a:ext cx="8332379" cy="5837464"/>
            </a:xfrm>
            <a:prstGeom prst="rect">
              <a:avLst/>
            </a:prstGeom>
          </xdr:spPr>
        </xdr:pic>
        <xdr:sp macro="" textlink="">
          <xdr:nvSpPr>
            <xdr:cNvPr id="29" name="CuadroTexto 28">
              <a:extLst>
                <a:ext uri="{FF2B5EF4-FFF2-40B4-BE49-F238E27FC236}">
                  <a16:creationId xmlns:a16="http://schemas.microsoft.com/office/drawing/2014/main" id="{435A7497-1F77-A70A-D1DA-D79CF2F8806F}"/>
                </a:ext>
              </a:extLst>
            </xdr:cNvPr>
            <xdr:cNvSpPr txBox="1"/>
          </xdr:nvSpPr>
          <xdr:spPr>
            <a:xfrm>
              <a:off x="176893" y="3347356"/>
              <a:ext cx="1980000" cy="360000"/>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100" b="1"/>
                <a:t>PLANO GENERAL DEL GMM</a:t>
              </a:r>
            </a:p>
          </xdr:txBody>
        </xdr:sp>
        <xdr:sp macro="" textlink="">
          <xdr:nvSpPr>
            <xdr:cNvPr id="30" name="CuadroTexto 29">
              <a:extLst>
                <a:ext uri="{FF2B5EF4-FFF2-40B4-BE49-F238E27FC236}">
                  <a16:creationId xmlns:a16="http://schemas.microsoft.com/office/drawing/2014/main" id="{A3A4B343-C446-D07C-824F-2A592ED80D6B}"/>
                </a:ext>
              </a:extLst>
            </xdr:cNvPr>
            <xdr:cNvSpPr txBox="1"/>
          </xdr:nvSpPr>
          <xdr:spPr>
            <a:xfrm>
              <a:off x="206829" y="3826327"/>
              <a:ext cx="432707" cy="360000"/>
            </a:xfrm>
            <a:prstGeom prst="rect">
              <a:avLst/>
            </a:prstGeom>
            <a:solidFill>
              <a:srgbClr val="00206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100" b="1">
                  <a:solidFill>
                    <a:schemeClr val="bg1"/>
                  </a:solidFill>
                </a:rPr>
                <a:t>N+1</a:t>
              </a:r>
            </a:p>
          </xdr:txBody>
        </xdr:sp>
      </xdr:grpSp>
      <xdr:grpSp>
        <xdr:nvGrpSpPr>
          <xdr:cNvPr id="25" name="Grupo 24">
            <a:extLst>
              <a:ext uri="{FF2B5EF4-FFF2-40B4-BE49-F238E27FC236}">
                <a16:creationId xmlns:a16="http://schemas.microsoft.com/office/drawing/2014/main" id="{25E89B18-872F-490A-29CB-414160A6EC02}"/>
              </a:ext>
            </a:extLst>
          </xdr:cNvPr>
          <xdr:cNvGrpSpPr/>
        </xdr:nvGrpSpPr>
        <xdr:grpSpPr>
          <a:xfrm>
            <a:off x="136070" y="9293679"/>
            <a:ext cx="2779989" cy="2884714"/>
            <a:chOff x="136070" y="9293679"/>
            <a:chExt cx="2779989" cy="2884714"/>
          </a:xfrm>
        </xdr:grpSpPr>
        <xdr:pic>
          <xdr:nvPicPr>
            <xdr:cNvPr id="26" name="Imagen 25">
              <a:extLst>
                <a:ext uri="{FF2B5EF4-FFF2-40B4-BE49-F238E27FC236}">
                  <a16:creationId xmlns:a16="http://schemas.microsoft.com/office/drawing/2014/main" id="{2080D5A0-0236-99A6-D53E-08BC130B8170}"/>
                </a:ext>
              </a:extLst>
            </xdr:cNvPr>
            <xdr:cNvPicPr>
              <a:picLocks noChangeAspect="1"/>
            </xdr:cNvPicPr>
          </xdr:nvPicPr>
          <xdr:blipFill rotWithShape="1">
            <a:blip xmlns:r="http://schemas.openxmlformats.org/officeDocument/2006/relationships" r:embed="rId5">
              <a:duotone>
                <a:schemeClr val="bg2">
                  <a:shade val="45000"/>
                  <a:satMod val="135000"/>
                </a:schemeClr>
                <a:prstClr val="white"/>
              </a:duotone>
              <a:extLst>
                <a:ext uri="{BEBA8EAE-BF5A-486C-A8C5-ECC9F3942E4B}">
                  <a14:imgProps xmlns:a14="http://schemas.microsoft.com/office/drawing/2010/main">
                    <a14:imgLayer r:embed="rId6">
                      <a14:imgEffect>
                        <a14:sharpenSoften amount="25000"/>
                      </a14:imgEffect>
                    </a14:imgLayer>
                  </a14:imgProps>
                </a:ext>
              </a:extLst>
            </a:blip>
            <a:srcRect l="26253" t="25301" r="43206" b="18331"/>
            <a:stretch>
              <a:fillRect/>
            </a:stretch>
          </xdr:blipFill>
          <xdr:spPr>
            <a:xfrm>
              <a:off x="136070" y="9293679"/>
              <a:ext cx="2779989" cy="2884714"/>
            </a:xfrm>
            <a:prstGeom prst="rect">
              <a:avLst/>
            </a:prstGeom>
          </xdr:spPr>
        </xdr:pic>
        <xdr:sp macro="" textlink="">
          <xdr:nvSpPr>
            <xdr:cNvPr id="27" name="CuadroTexto 26">
              <a:extLst>
                <a:ext uri="{FF2B5EF4-FFF2-40B4-BE49-F238E27FC236}">
                  <a16:creationId xmlns:a16="http://schemas.microsoft.com/office/drawing/2014/main" id="{867452FE-80D3-232A-9922-B07AD1DAC9FE}"/>
                </a:ext>
              </a:extLst>
            </xdr:cNvPr>
            <xdr:cNvSpPr txBox="1"/>
          </xdr:nvSpPr>
          <xdr:spPr>
            <a:xfrm>
              <a:off x="136070" y="9293679"/>
              <a:ext cx="432707" cy="360000"/>
            </a:xfrm>
            <a:prstGeom prst="rect">
              <a:avLst/>
            </a:prstGeom>
            <a:solidFill>
              <a:srgbClr val="00206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100" b="1">
                  <a:solidFill>
                    <a:schemeClr val="bg1"/>
                  </a:solidFill>
                </a:rPr>
                <a:t>N+2</a:t>
              </a:r>
            </a:p>
          </xdr:txBody>
        </xdr:sp>
      </xdr:grpSp>
    </xdr:grpSp>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346365</xdr:colOff>
      <xdr:row>38</xdr:row>
      <xdr:rowOff>8659</xdr:rowOff>
    </xdr:from>
    <xdr:to>
      <xdr:col>2</xdr:col>
      <xdr:colOff>481870</xdr:colOff>
      <xdr:row>42</xdr:row>
      <xdr:rowOff>35933</xdr:rowOff>
    </xdr:to>
    <xdr:pic>
      <xdr:nvPicPr>
        <xdr:cNvPr id="2" name="1 Imagen">
          <a:extLst>
            <a:ext uri="{FF2B5EF4-FFF2-40B4-BE49-F238E27FC236}">
              <a16:creationId xmlns:a16="http://schemas.microsoft.com/office/drawing/2014/main" id="{51FF3123-0CFA-4836-B2D8-2CA47B0B1E02}"/>
            </a:ext>
          </a:extLst>
        </xdr:cNvPr>
        <xdr:cNvPicPr>
          <a:picLocks noChangeAspect="1"/>
        </xdr:cNvPicPr>
      </xdr:nvPicPr>
      <xdr:blipFill>
        <a:blip xmlns:r="http://schemas.openxmlformats.org/officeDocument/2006/relationships" r:embed="rId1"/>
        <a:stretch>
          <a:fillRect/>
        </a:stretch>
      </xdr:blipFill>
      <xdr:spPr>
        <a:xfrm>
          <a:off x="451140" y="6409459"/>
          <a:ext cx="1278505" cy="713074"/>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17</xdr:col>
      <xdr:colOff>238125</xdr:colOff>
      <xdr:row>50</xdr:row>
      <xdr:rowOff>238125</xdr:rowOff>
    </xdr:from>
    <xdr:to>
      <xdr:col>17</xdr:col>
      <xdr:colOff>238125</xdr:colOff>
      <xdr:row>58</xdr:row>
      <xdr:rowOff>0</xdr:rowOff>
    </xdr:to>
    <xdr:sp macro="" textlink="">
      <xdr:nvSpPr>
        <xdr:cNvPr id="2" name="Line 1">
          <a:extLst>
            <a:ext uri="{FF2B5EF4-FFF2-40B4-BE49-F238E27FC236}">
              <a16:creationId xmlns:a16="http://schemas.microsoft.com/office/drawing/2014/main" id="{627EC2ED-DEB3-4250-B4F5-95385741B3B2}"/>
            </a:ext>
          </a:extLst>
        </xdr:cNvPr>
        <xdr:cNvSpPr>
          <a:spLocks noChangeShapeType="1"/>
        </xdr:cNvSpPr>
      </xdr:nvSpPr>
      <xdr:spPr bwMode="auto">
        <a:xfrm>
          <a:off x="4448175" y="10772775"/>
          <a:ext cx="0" cy="12858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34</xdr:col>
      <xdr:colOff>1186544</xdr:colOff>
      <xdr:row>267</xdr:row>
      <xdr:rowOff>55517</xdr:rowOff>
    </xdr:from>
    <xdr:to>
      <xdr:col>36</xdr:col>
      <xdr:colOff>251052</xdr:colOff>
      <xdr:row>274</xdr:row>
      <xdr:rowOff>125478</xdr:rowOff>
    </xdr:to>
    <xdr:pic>
      <xdr:nvPicPr>
        <xdr:cNvPr id="3" name="Imagen 6">
          <a:extLst>
            <a:ext uri="{FF2B5EF4-FFF2-40B4-BE49-F238E27FC236}">
              <a16:creationId xmlns:a16="http://schemas.microsoft.com/office/drawing/2014/main" id="{A5A66F13-641C-4FA6-8935-3FDC03CA427F}"/>
            </a:ext>
          </a:extLst>
        </xdr:cNvPr>
        <xdr:cNvPicPr>
          <a:picLocks noChangeAspect="1"/>
        </xdr:cNvPicPr>
      </xdr:nvPicPr>
      <xdr:blipFill>
        <a:blip xmlns:r="http://schemas.openxmlformats.org/officeDocument/2006/relationships" r:embed="rId1" cstate="print">
          <a:extLst>
            <a:ext uri="{BEBA8EAE-BF5A-486C-A8C5-ECC9F3942E4B}">
              <a14:imgProps xmlns:a14="http://schemas.microsoft.com/office/drawing/2010/main">
                <a14:imgLayer>
                  <a14:imgEffect>
                    <a14:brightnessContrast bright="-40000" contrast="40000"/>
                  </a14:imgEffect>
                </a14:imgLayer>
              </a14:imgProps>
            </a:ext>
            <a:ext uri="{28A0092B-C50C-407E-A947-70E740481C1C}">
              <a14:useLocalDpi xmlns:a14="http://schemas.microsoft.com/office/drawing/2010/main" val="0"/>
            </a:ext>
          </a:extLst>
        </a:blip>
        <a:stretch>
          <a:fillRect/>
        </a:stretch>
      </xdr:blipFill>
      <xdr:spPr>
        <a:xfrm>
          <a:off x="11083019" y="45956492"/>
          <a:ext cx="2550658" cy="1203436"/>
        </a:xfrm>
        <a:prstGeom prst="rect">
          <a:avLst/>
        </a:prstGeom>
      </xdr:spPr>
    </xdr:pic>
    <xdr:clientData/>
  </xdr:twoCellAnchor>
  <xdr:twoCellAnchor>
    <xdr:from>
      <xdr:col>17</xdr:col>
      <xdr:colOff>238125</xdr:colOff>
      <xdr:row>50</xdr:row>
      <xdr:rowOff>238125</xdr:rowOff>
    </xdr:from>
    <xdr:to>
      <xdr:col>17</xdr:col>
      <xdr:colOff>238125</xdr:colOff>
      <xdr:row>58</xdr:row>
      <xdr:rowOff>0</xdr:rowOff>
    </xdr:to>
    <xdr:sp macro="" textlink="">
      <xdr:nvSpPr>
        <xdr:cNvPr id="4" name="Line 1">
          <a:extLst>
            <a:ext uri="{FF2B5EF4-FFF2-40B4-BE49-F238E27FC236}">
              <a16:creationId xmlns:a16="http://schemas.microsoft.com/office/drawing/2014/main" id="{8A09039C-9BD9-4FB1-8716-5ECA8F9564B3}"/>
            </a:ext>
          </a:extLst>
        </xdr:cNvPr>
        <xdr:cNvSpPr>
          <a:spLocks noChangeShapeType="1"/>
        </xdr:cNvSpPr>
      </xdr:nvSpPr>
      <xdr:spPr bwMode="auto">
        <a:xfrm>
          <a:off x="4448175" y="10772775"/>
          <a:ext cx="0" cy="12858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238125</xdr:colOff>
      <xdr:row>50</xdr:row>
      <xdr:rowOff>238125</xdr:rowOff>
    </xdr:from>
    <xdr:to>
      <xdr:col>17</xdr:col>
      <xdr:colOff>238125</xdr:colOff>
      <xdr:row>58</xdr:row>
      <xdr:rowOff>0</xdr:rowOff>
    </xdr:to>
    <xdr:sp macro="" textlink="">
      <xdr:nvSpPr>
        <xdr:cNvPr id="5" name="Line 1">
          <a:extLst>
            <a:ext uri="{FF2B5EF4-FFF2-40B4-BE49-F238E27FC236}">
              <a16:creationId xmlns:a16="http://schemas.microsoft.com/office/drawing/2014/main" id="{A8BD835D-4D71-4D47-A5D4-4AE63BFD2FD9}"/>
            </a:ext>
          </a:extLst>
        </xdr:cNvPr>
        <xdr:cNvSpPr>
          <a:spLocks noChangeShapeType="1"/>
        </xdr:cNvSpPr>
      </xdr:nvSpPr>
      <xdr:spPr bwMode="auto">
        <a:xfrm>
          <a:off x="4448175" y="10772775"/>
          <a:ext cx="0" cy="12858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68035</xdr:colOff>
      <xdr:row>0</xdr:row>
      <xdr:rowOff>54427</xdr:rowOff>
    </xdr:from>
    <xdr:to>
      <xdr:col>7</xdr:col>
      <xdr:colOff>153535</xdr:colOff>
      <xdr:row>2</xdr:row>
      <xdr:rowOff>292498</xdr:rowOff>
    </xdr:to>
    <xdr:pic>
      <xdr:nvPicPr>
        <xdr:cNvPr id="6" name="113 Imagen">
          <a:extLst>
            <a:ext uri="{FF2B5EF4-FFF2-40B4-BE49-F238E27FC236}">
              <a16:creationId xmlns:a16="http://schemas.microsoft.com/office/drawing/2014/main" id="{490BFCD6-B467-41D1-94DB-1EC5D362C984}"/>
            </a:ext>
          </a:extLst>
        </xdr:cNvPr>
        <xdr:cNvPicPr/>
      </xdr:nvPicPr>
      <xdr:blipFill>
        <a:blip xmlns:r="http://schemas.openxmlformats.org/officeDocument/2006/relationships" r:embed="rId2"/>
        <a:srcRect/>
        <a:stretch>
          <a:fillRect/>
        </a:stretch>
      </xdr:blipFill>
      <xdr:spPr bwMode="auto">
        <a:xfrm>
          <a:off x="68035" y="54427"/>
          <a:ext cx="1819050" cy="866721"/>
        </a:xfrm>
        <a:prstGeom prst="rect">
          <a:avLst/>
        </a:prstGeom>
        <a:noFill/>
        <a:ln w="9525">
          <a:noFill/>
          <a:miter lim="800000"/>
          <a:headEnd/>
          <a:tailEnd/>
        </a:ln>
      </xdr:spPr>
    </xdr:pic>
    <xdr:clientData/>
  </xdr:twoCellAnchor>
  <xdr:twoCellAnchor>
    <xdr:from>
      <xdr:col>0</xdr:col>
      <xdr:colOff>163286</xdr:colOff>
      <xdr:row>9</xdr:row>
      <xdr:rowOff>81642</xdr:rowOff>
    </xdr:from>
    <xdr:to>
      <xdr:col>31</xdr:col>
      <xdr:colOff>481057</xdr:colOff>
      <xdr:row>52</xdr:row>
      <xdr:rowOff>1</xdr:rowOff>
    </xdr:to>
    <xdr:grpSp>
      <xdr:nvGrpSpPr>
        <xdr:cNvPr id="23" name="Grupo 22">
          <a:extLst>
            <a:ext uri="{FF2B5EF4-FFF2-40B4-BE49-F238E27FC236}">
              <a16:creationId xmlns:a16="http://schemas.microsoft.com/office/drawing/2014/main" id="{798A8621-215C-4272-BAAE-E4E5FC47EE8B}"/>
            </a:ext>
          </a:extLst>
        </xdr:cNvPr>
        <xdr:cNvGrpSpPr/>
      </xdr:nvGrpSpPr>
      <xdr:grpSpPr>
        <a:xfrm>
          <a:off x="163286" y="2955471"/>
          <a:ext cx="8558257" cy="8267701"/>
          <a:chOff x="136070" y="3347356"/>
          <a:chExt cx="8373200" cy="8831037"/>
        </a:xfrm>
      </xdr:grpSpPr>
      <xdr:grpSp>
        <xdr:nvGrpSpPr>
          <xdr:cNvPr id="24" name="Grupo 23">
            <a:extLst>
              <a:ext uri="{FF2B5EF4-FFF2-40B4-BE49-F238E27FC236}">
                <a16:creationId xmlns:a16="http://schemas.microsoft.com/office/drawing/2014/main" id="{CF5115A7-1B3C-9FAD-C27C-95966296864D}"/>
              </a:ext>
            </a:extLst>
          </xdr:cNvPr>
          <xdr:cNvGrpSpPr/>
        </xdr:nvGrpSpPr>
        <xdr:grpSpPr>
          <a:xfrm>
            <a:off x="176891" y="3347356"/>
            <a:ext cx="8332379" cy="5837466"/>
            <a:chOff x="176891" y="3347356"/>
            <a:chExt cx="8332379" cy="5837466"/>
          </a:xfrm>
        </xdr:grpSpPr>
        <xdr:pic>
          <xdr:nvPicPr>
            <xdr:cNvPr id="28" name="Imagen 27">
              <a:extLst>
                <a:ext uri="{FF2B5EF4-FFF2-40B4-BE49-F238E27FC236}">
                  <a16:creationId xmlns:a16="http://schemas.microsoft.com/office/drawing/2014/main" id="{E1A24869-82A8-619B-A587-7B75F8B75CFC}"/>
                </a:ext>
              </a:extLst>
            </xdr:cNvPr>
            <xdr:cNvPicPr>
              <a:picLocks noChangeAspect="1"/>
            </xdr:cNvPicPr>
          </xdr:nvPicPr>
          <xdr:blipFill rotWithShape="1">
            <a:blip xmlns:r="http://schemas.openxmlformats.org/officeDocument/2006/relationships" r:embed="rId3">
              <a:duotone>
                <a:schemeClr val="bg2">
                  <a:shade val="45000"/>
                  <a:satMod val="135000"/>
                </a:schemeClr>
                <a:prstClr val="white"/>
              </a:duotone>
              <a:extLst>
                <a:ext uri="{BEBA8EAE-BF5A-486C-A8C5-ECC9F3942E4B}">
                  <a14:imgProps xmlns:a14="http://schemas.microsoft.com/office/drawing/2010/main">
                    <a14:imgLayer r:embed="rId4">
                      <a14:imgEffect>
                        <a14:sharpenSoften amount="25000"/>
                      </a14:imgEffect>
                    </a14:imgLayer>
                  </a14:imgProps>
                </a:ext>
              </a:extLst>
            </a:blip>
            <a:srcRect l="16734" t="13394" r="28772" b="18703"/>
            <a:stretch>
              <a:fillRect/>
            </a:stretch>
          </xdr:blipFill>
          <xdr:spPr>
            <a:xfrm>
              <a:off x="176891" y="3347358"/>
              <a:ext cx="8332379" cy="5837464"/>
            </a:xfrm>
            <a:prstGeom prst="rect">
              <a:avLst/>
            </a:prstGeom>
          </xdr:spPr>
        </xdr:pic>
        <xdr:sp macro="" textlink="">
          <xdr:nvSpPr>
            <xdr:cNvPr id="29" name="CuadroTexto 28">
              <a:extLst>
                <a:ext uri="{FF2B5EF4-FFF2-40B4-BE49-F238E27FC236}">
                  <a16:creationId xmlns:a16="http://schemas.microsoft.com/office/drawing/2014/main" id="{C9D5143A-68EA-0AFB-8BC8-96E4986844AE}"/>
                </a:ext>
              </a:extLst>
            </xdr:cNvPr>
            <xdr:cNvSpPr txBox="1"/>
          </xdr:nvSpPr>
          <xdr:spPr>
            <a:xfrm>
              <a:off x="176893" y="3347356"/>
              <a:ext cx="1980000" cy="360000"/>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100" b="1"/>
                <a:t>PLANO GENERAL DEL GMM</a:t>
              </a:r>
            </a:p>
          </xdr:txBody>
        </xdr:sp>
        <xdr:sp macro="" textlink="">
          <xdr:nvSpPr>
            <xdr:cNvPr id="30" name="CuadroTexto 29">
              <a:extLst>
                <a:ext uri="{FF2B5EF4-FFF2-40B4-BE49-F238E27FC236}">
                  <a16:creationId xmlns:a16="http://schemas.microsoft.com/office/drawing/2014/main" id="{CCB98EE8-3D81-0922-3DA6-B103F927A916}"/>
                </a:ext>
              </a:extLst>
            </xdr:cNvPr>
            <xdr:cNvSpPr txBox="1"/>
          </xdr:nvSpPr>
          <xdr:spPr>
            <a:xfrm>
              <a:off x="206829" y="3826327"/>
              <a:ext cx="432707" cy="360000"/>
            </a:xfrm>
            <a:prstGeom prst="rect">
              <a:avLst/>
            </a:prstGeom>
            <a:solidFill>
              <a:srgbClr val="00206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100" b="1">
                  <a:solidFill>
                    <a:schemeClr val="bg1"/>
                  </a:solidFill>
                </a:rPr>
                <a:t>N+1</a:t>
              </a:r>
            </a:p>
          </xdr:txBody>
        </xdr:sp>
      </xdr:grpSp>
      <xdr:grpSp>
        <xdr:nvGrpSpPr>
          <xdr:cNvPr id="25" name="Grupo 24">
            <a:extLst>
              <a:ext uri="{FF2B5EF4-FFF2-40B4-BE49-F238E27FC236}">
                <a16:creationId xmlns:a16="http://schemas.microsoft.com/office/drawing/2014/main" id="{93AF7CC0-62C8-EDFB-7926-E23F793B626D}"/>
              </a:ext>
            </a:extLst>
          </xdr:cNvPr>
          <xdr:cNvGrpSpPr/>
        </xdr:nvGrpSpPr>
        <xdr:grpSpPr>
          <a:xfrm>
            <a:off x="136070" y="9293679"/>
            <a:ext cx="2779989" cy="2884714"/>
            <a:chOff x="136070" y="9293679"/>
            <a:chExt cx="2779989" cy="2884714"/>
          </a:xfrm>
        </xdr:grpSpPr>
        <xdr:pic>
          <xdr:nvPicPr>
            <xdr:cNvPr id="26" name="Imagen 25">
              <a:extLst>
                <a:ext uri="{FF2B5EF4-FFF2-40B4-BE49-F238E27FC236}">
                  <a16:creationId xmlns:a16="http://schemas.microsoft.com/office/drawing/2014/main" id="{B10807D1-91C8-1D2E-3F07-5AFEE5C0FB3A}"/>
                </a:ext>
              </a:extLst>
            </xdr:cNvPr>
            <xdr:cNvPicPr>
              <a:picLocks noChangeAspect="1"/>
            </xdr:cNvPicPr>
          </xdr:nvPicPr>
          <xdr:blipFill rotWithShape="1">
            <a:blip xmlns:r="http://schemas.openxmlformats.org/officeDocument/2006/relationships" r:embed="rId5">
              <a:duotone>
                <a:schemeClr val="bg2">
                  <a:shade val="45000"/>
                  <a:satMod val="135000"/>
                </a:schemeClr>
                <a:prstClr val="white"/>
              </a:duotone>
              <a:extLst>
                <a:ext uri="{BEBA8EAE-BF5A-486C-A8C5-ECC9F3942E4B}">
                  <a14:imgProps xmlns:a14="http://schemas.microsoft.com/office/drawing/2010/main">
                    <a14:imgLayer r:embed="rId6">
                      <a14:imgEffect>
                        <a14:sharpenSoften amount="25000"/>
                      </a14:imgEffect>
                    </a14:imgLayer>
                  </a14:imgProps>
                </a:ext>
              </a:extLst>
            </a:blip>
            <a:srcRect l="26253" t="25301" r="43206" b="18331"/>
            <a:stretch>
              <a:fillRect/>
            </a:stretch>
          </xdr:blipFill>
          <xdr:spPr>
            <a:xfrm>
              <a:off x="136070" y="9293679"/>
              <a:ext cx="2779989" cy="2884714"/>
            </a:xfrm>
            <a:prstGeom prst="rect">
              <a:avLst/>
            </a:prstGeom>
          </xdr:spPr>
        </xdr:pic>
        <xdr:sp macro="" textlink="">
          <xdr:nvSpPr>
            <xdr:cNvPr id="27" name="CuadroTexto 26">
              <a:extLst>
                <a:ext uri="{FF2B5EF4-FFF2-40B4-BE49-F238E27FC236}">
                  <a16:creationId xmlns:a16="http://schemas.microsoft.com/office/drawing/2014/main" id="{78135031-A6C3-EF3E-8726-728405FADABA}"/>
                </a:ext>
              </a:extLst>
            </xdr:cNvPr>
            <xdr:cNvSpPr txBox="1"/>
          </xdr:nvSpPr>
          <xdr:spPr>
            <a:xfrm>
              <a:off x="136070" y="9293679"/>
              <a:ext cx="432707" cy="360000"/>
            </a:xfrm>
            <a:prstGeom prst="rect">
              <a:avLst/>
            </a:prstGeom>
            <a:solidFill>
              <a:srgbClr val="00206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100" b="1">
                  <a:solidFill>
                    <a:schemeClr val="bg1"/>
                  </a:solidFill>
                </a:rPr>
                <a:t>N+2</a:t>
              </a:r>
            </a:p>
          </xdr:txBody>
        </xdr:sp>
      </xdr:grpSp>
    </xdr:grpSp>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346365</xdr:colOff>
      <xdr:row>36</xdr:row>
      <xdr:rowOff>8659</xdr:rowOff>
    </xdr:from>
    <xdr:to>
      <xdr:col>2</xdr:col>
      <xdr:colOff>481870</xdr:colOff>
      <xdr:row>40</xdr:row>
      <xdr:rowOff>35933</xdr:rowOff>
    </xdr:to>
    <xdr:pic>
      <xdr:nvPicPr>
        <xdr:cNvPr id="2" name="1 Imagen">
          <a:extLst>
            <a:ext uri="{FF2B5EF4-FFF2-40B4-BE49-F238E27FC236}">
              <a16:creationId xmlns:a16="http://schemas.microsoft.com/office/drawing/2014/main" id="{F8FECFA8-A8B1-43B1-AD77-13F8E2AAA888}"/>
            </a:ext>
          </a:extLst>
        </xdr:cNvPr>
        <xdr:cNvPicPr>
          <a:picLocks noChangeAspect="1"/>
        </xdr:cNvPicPr>
      </xdr:nvPicPr>
      <xdr:blipFill>
        <a:blip xmlns:r="http://schemas.openxmlformats.org/officeDocument/2006/relationships" r:embed="rId1"/>
        <a:stretch>
          <a:fillRect/>
        </a:stretch>
      </xdr:blipFill>
      <xdr:spPr>
        <a:xfrm>
          <a:off x="451140" y="6409459"/>
          <a:ext cx="1278505" cy="713074"/>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346365</xdr:colOff>
      <xdr:row>37</xdr:row>
      <xdr:rowOff>8659</xdr:rowOff>
    </xdr:from>
    <xdr:to>
      <xdr:col>2</xdr:col>
      <xdr:colOff>481870</xdr:colOff>
      <xdr:row>41</xdr:row>
      <xdr:rowOff>35933</xdr:rowOff>
    </xdr:to>
    <xdr:pic>
      <xdr:nvPicPr>
        <xdr:cNvPr id="2" name="1 Imagen">
          <a:extLst>
            <a:ext uri="{FF2B5EF4-FFF2-40B4-BE49-F238E27FC236}">
              <a16:creationId xmlns:a16="http://schemas.microsoft.com/office/drawing/2014/main" id="{5E1C8E34-CF41-409F-B49E-CD9AC10E6186}"/>
            </a:ext>
          </a:extLst>
        </xdr:cNvPr>
        <xdr:cNvPicPr>
          <a:picLocks noChangeAspect="1"/>
        </xdr:cNvPicPr>
      </xdr:nvPicPr>
      <xdr:blipFill>
        <a:blip xmlns:r="http://schemas.openxmlformats.org/officeDocument/2006/relationships" r:embed="rId1"/>
        <a:stretch>
          <a:fillRect/>
        </a:stretch>
      </xdr:blipFill>
      <xdr:spPr>
        <a:xfrm>
          <a:off x="451140" y="6409459"/>
          <a:ext cx="1278505" cy="713074"/>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xdr:from>
      <xdr:col>17</xdr:col>
      <xdr:colOff>238125</xdr:colOff>
      <xdr:row>51</xdr:row>
      <xdr:rowOff>238125</xdr:rowOff>
    </xdr:from>
    <xdr:to>
      <xdr:col>17</xdr:col>
      <xdr:colOff>238125</xdr:colOff>
      <xdr:row>59</xdr:row>
      <xdr:rowOff>0</xdr:rowOff>
    </xdr:to>
    <xdr:sp macro="" textlink="">
      <xdr:nvSpPr>
        <xdr:cNvPr id="2" name="Line 1">
          <a:extLst>
            <a:ext uri="{FF2B5EF4-FFF2-40B4-BE49-F238E27FC236}">
              <a16:creationId xmlns:a16="http://schemas.microsoft.com/office/drawing/2014/main" id="{8EBF0BEE-556A-4B21-A04F-D86E176899CE}"/>
            </a:ext>
          </a:extLst>
        </xdr:cNvPr>
        <xdr:cNvSpPr>
          <a:spLocks noChangeShapeType="1"/>
        </xdr:cNvSpPr>
      </xdr:nvSpPr>
      <xdr:spPr bwMode="auto">
        <a:xfrm>
          <a:off x="4448175" y="10772775"/>
          <a:ext cx="0" cy="12858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34</xdr:col>
      <xdr:colOff>1186544</xdr:colOff>
      <xdr:row>268</xdr:row>
      <xdr:rowOff>55517</xdr:rowOff>
    </xdr:from>
    <xdr:to>
      <xdr:col>36</xdr:col>
      <xdr:colOff>251052</xdr:colOff>
      <xdr:row>275</xdr:row>
      <xdr:rowOff>125478</xdr:rowOff>
    </xdr:to>
    <xdr:pic>
      <xdr:nvPicPr>
        <xdr:cNvPr id="3" name="Imagen 6">
          <a:extLst>
            <a:ext uri="{FF2B5EF4-FFF2-40B4-BE49-F238E27FC236}">
              <a16:creationId xmlns:a16="http://schemas.microsoft.com/office/drawing/2014/main" id="{8FD5263E-677C-4560-A362-09EF0B6F3FD4}"/>
            </a:ext>
          </a:extLst>
        </xdr:cNvPr>
        <xdr:cNvPicPr>
          <a:picLocks noChangeAspect="1"/>
        </xdr:cNvPicPr>
      </xdr:nvPicPr>
      <xdr:blipFill>
        <a:blip xmlns:r="http://schemas.openxmlformats.org/officeDocument/2006/relationships" r:embed="rId1" cstate="print">
          <a:extLst>
            <a:ext uri="{BEBA8EAE-BF5A-486C-A8C5-ECC9F3942E4B}">
              <a14:imgProps xmlns:a14="http://schemas.microsoft.com/office/drawing/2010/main">
                <a14:imgLayer>
                  <a14:imgEffect>
                    <a14:brightnessContrast bright="-40000" contrast="40000"/>
                  </a14:imgEffect>
                </a14:imgLayer>
              </a14:imgProps>
            </a:ext>
            <a:ext uri="{28A0092B-C50C-407E-A947-70E740481C1C}">
              <a14:useLocalDpi xmlns:a14="http://schemas.microsoft.com/office/drawing/2010/main" val="0"/>
            </a:ext>
          </a:extLst>
        </a:blip>
        <a:stretch>
          <a:fillRect/>
        </a:stretch>
      </xdr:blipFill>
      <xdr:spPr>
        <a:xfrm>
          <a:off x="11083019" y="45956492"/>
          <a:ext cx="2550658" cy="1203436"/>
        </a:xfrm>
        <a:prstGeom prst="rect">
          <a:avLst/>
        </a:prstGeom>
      </xdr:spPr>
    </xdr:pic>
    <xdr:clientData/>
  </xdr:twoCellAnchor>
  <xdr:twoCellAnchor>
    <xdr:from>
      <xdr:col>17</xdr:col>
      <xdr:colOff>238125</xdr:colOff>
      <xdr:row>51</xdr:row>
      <xdr:rowOff>238125</xdr:rowOff>
    </xdr:from>
    <xdr:to>
      <xdr:col>17</xdr:col>
      <xdr:colOff>238125</xdr:colOff>
      <xdr:row>59</xdr:row>
      <xdr:rowOff>0</xdr:rowOff>
    </xdr:to>
    <xdr:sp macro="" textlink="">
      <xdr:nvSpPr>
        <xdr:cNvPr id="4" name="Line 1">
          <a:extLst>
            <a:ext uri="{FF2B5EF4-FFF2-40B4-BE49-F238E27FC236}">
              <a16:creationId xmlns:a16="http://schemas.microsoft.com/office/drawing/2014/main" id="{3EB74DAF-642B-496F-A094-681696C9ADBD}"/>
            </a:ext>
          </a:extLst>
        </xdr:cNvPr>
        <xdr:cNvSpPr>
          <a:spLocks noChangeShapeType="1"/>
        </xdr:cNvSpPr>
      </xdr:nvSpPr>
      <xdr:spPr bwMode="auto">
        <a:xfrm>
          <a:off x="4448175" y="10772775"/>
          <a:ext cx="0" cy="12858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238125</xdr:colOff>
      <xdr:row>51</xdr:row>
      <xdr:rowOff>238125</xdr:rowOff>
    </xdr:from>
    <xdr:to>
      <xdr:col>17</xdr:col>
      <xdr:colOff>238125</xdr:colOff>
      <xdr:row>59</xdr:row>
      <xdr:rowOff>0</xdr:rowOff>
    </xdr:to>
    <xdr:sp macro="" textlink="">
      <xdr:nvSpPr>
        <xdr:cNvPr id="5" name="Line 1">
          <a:extLst>
            <a:ext uri="{FF2B5EF4-FFF2-40B4-BE49-F238E27FC236}">
              <a16:creationId xmlns:a16="http://schemas.microsoft.com/office/drawing/2014/main" id="{05E5F80E-AD5B-4A56-BF87-C059AFABF1D1}"/>
            </a:ext>
          </a:extLst>
        </xdr:cNvPr>
        <xdr:cNvSpPr>
          <a:spLocks noChangeShapeType="1"/>
        </xdr:cNvSpPr>
      </xdr:nvSpPr>
      <xdr:spPr bwMode="auto">
        <a:xfrm>
          <a:off x="4448175" y="10772775"/>
          <a:ext cx="0" cy="12858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68035</xdr:colOff>
      <xdr:row>0</xdr:row>
      <xdr:rowOff>54427</xdr:rowOff>
    </xdr:from>
    <xdr:to>
      <xdr:col>7</xdr:col>
      <xdr:colOff>153535</xdr:colOff>
      <xdr:row>2</xdr:row>
      <xdr:rowOff>292498</xdr:rowOff>
    </xdr:to>
    <xdr:pic>
      <xdr:nvPicPr>
        <xdr:cNvPr id="6" name="113 Imagen">
          <a:extLst>
            <a:ext uri="{FF2B5EF4-FFF2-40B4-BE49-F238E27FC236}">
              <a16:creationId xmlns:a16="http://schemas.microsoft.com/office/drawing/2014/main" id="{2DB1A6E3-BD9D-4D72-9E69-B21452C338E3}"/>
            </a:ext>
          </a:extLst>
        </xdr:cNvPr>
        <xdr:cNvPicPr/>
      </xdr:nvPicPr>
      <xdr:blipFill>
        <a:blip xmlns:r="http://schemas.openxmlformats.org/officeDocument/2006/relationships" r:embed="rId2"/>
        <a:srcRect/>
        <a:stretch>
          <a:fillRect/>
        </a:stretch>
      </xdr:blipFill>
      <xdr:spPr bwMode="auto">
        <a:xfrm>
          <a:off x="68035" y="54427"/>
          <a:ext cx="1819050" cy="866721"/>
        </a:xfrm>
        <a:prstGeom prst="rect">
          <a:avLst/>
        </a:prstGeom>
        <a:noFill/>
        <a:ln w="9525">
          <a:noFill/>
          <a:miter lim="800000"/>
          <a:headEnd/>
          <a:tailEnd/>
        </a:ln>
      </xdr:spPr>
    </xdr:pic>
    <xdr:clientData/>
  </xdr:twoCellAnchor>
  <xdr:twoCellAnchor>
    <xdr:from>
      <xdr:col>0</xdr:col>
      <xdr:colOff>163286</xdr:colOff>
      <xdr:row>9</xdr:row>
      <xdr:rowOff>81643</xdr:rowOff>
    </xdr:from>
    <xdr:to>
      <xdr:col>31</xdr:col>
      <xdr:colOff>481057</xdr:colOff>
      <xdr:row>52</xdr:row>
      <xdr:rowOff>40823</xdr:rowOff>
    </xdr:to>
    <xdr:grpSp>
      <xdr:nvGrpSpPr>
        <xdr:cNvPr id="23" name="Grupo 22">
          <a:extLst>
            <a:ext uri="{FF2B5EF4-FFF2-40B4-BE49-F238E27FC236}">
              <a16:creationId xmlns:a16="http://schemas.microsoft.com/office/drawing/2014/main" id="{726767F6-F88D-474E-B6DB-A2F9229CC4DD}"/>
            </a:ext>
          </a:extLst>
        </xdr:cNvPr>
        <xdr:cNvGrpSpPr/>
      </xdr:nvGrpSpPr>
      <xdr:grpSpPr>
        <a:xfrm>
          <a:off x="163286" y="3140529"/>
          <a:ext cx="8558257" cy="8275865"/>
          <a:chOff x="136070" y="3347356"/>
          <a:chExt cx="8373200" cy="8831037"/>
        </a:xfrm>
      </xdr:grpSpPr>
      <xdr:grpSp>
        <xdr:nvGrpSpPr>
          <xdr:cNvPr id="24" name="Grupo 23">
            <a:extLst>
              <a:ext uri="{FF2B5EF4-FFF2-40B4-BE49-F238E27FC236}">
                <a16:creationId xmlns:a16="http://schemas.microsoft.com/office/drawing/2014/main" id="{52080B8D-D83B-BEB4-58B6-8245ABA10130}"/>
              </a:ext>
            </a:extLst>
          </xdr:cNvPr>
          <xdr:cNvGrpSpPr/>
        </xdr:nvGrpSpPr>
        <xdr:grpSpPr>
          <a:xfrm>
            <a:off x="176891" y="3347356"/>
            <a:ext cx="8332379" cy="5837466"/>
            <a:chOff x="176891" y="3347356"/>
            <a:chExt cx="8332379" cy="5837466"/>
          </a:xfrm>
        </xdr:grpSpPr>
        <xdr:pic>
          <xdr:nvPicPr>
            <xdr:cNvPr id="28" name="Imagen 27">
              <a:extLst>
                <a:ext uri="{FF2B5EF4-FFF2-40B4-BE49-F238E27FC236}">
                  <a16:creationId xmlns:a16="http://schemas.microsoft.com/office/drawing/2014/main" id="{D6089B9C-AB62-95F1-97E7-7746E603022F}"/>
                </a:ext>
              </a:extLst>
            </xdr:cNvPr>
            <xdr:cNvPicPr>
              <a:picLocks noChangeAspect="1"/>
            </xdr:cNvPicPr>
          </xdr:nvPicPr>
          <xdr:blipFill rotWithShape="1">
            <a:blip xmlns:r="http://schemas.openxmlformats.org/officeDocument/2006/relationships" r:embed="rId3">
              <a:duotone>
                <a:schemeClr val="bg2">
                  <a:shade val="45000"/>
                  <a:satMod val="135000"/>
                </a:schemeClr>
                <a:prstClr val="white"/>
              </a:duotone>
              <a:extLst>
                <a:ext uri="{BEBA8EAE-BF5A-486C-A8C5-ECC9F3942E4B}">
                  <a14:imgProps xmlns:a14="http://schemas.microsoft.com/office/drawing/2010/main">
                    <a14:imgLayer r:embed="rId4">
                      <a14:imgEffect>
                        <a14:sharpenSoften amount="25000"/>
                      </a14:imgEffect>
                    </a14:imgLayer>
                  </a14:imgProps>
                </a:ext>
              </a:extLst>
            </a:blip>
            <a:srcRect l="16734" t="13394" r="28772" b="18703"/>
            <a:stretch>
              <a:fillRect/>
            </a:stretch>
          </xdr:blipFill>
          <xdr:spPr>
            <a:xfrm>
              <a:off x="176891" y="3347358"/>
              <a:ext cx="8332379" cy="5837464"/>
            </a:xfrm>
            <a:prstGeom prst="rect">
              <a:avLst/>
            </a:prstGeom>
          </xdr:spPr>
        </xdr:pic>
        <xdr:sp macro="" textlink="">
          <xdr:nvSpPr>
            <xdr:cNvPr id="29" name="CuadroTexto 28">
              <a:extLst>
                <a:ext uri="{FF2B5EF4-FFF2-40B4-BE49-F238E27FC236}">
                  <a16:creationId xmlns:a16="http://schemas.microsoft.com/office/drawing/2014/main" id="{D60300F3-FCE0-F62F-3307-2E8FB99A8860}"/>
                </a:ext>
              </a:extLst>
            </xdr:cNvPr>
            <xdr:cNvSpPr txBox="1"/>
          </xdr:nvSpPr>
          <xdr:spPr>
            <a:xfrm>
              <a:off x="176893" y="3347356"/>
              <a:ext cx="1980000" cy="360000"/>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100" b="1"/>
                <a:t>PLANO GENERAL DEL GMM</a:t>
              </a:r>
            </a:p>
          </xdr:txBody>
        </xdr:sp>
        <xdr:sp macro="" textlink="">
          <xdr:nvSpPr>
            <xdr:cNvPr id="30" name="CuadroTexto 29">
              <a:extLst>
                <a:ext uri="{FF2B5EF4-FFF2-40B4-BE49-F238E27FC236}">
                  <a16:creationId xmlns:a16="http://schemas.microsoft.com/office/drawing/2014/main" id="{8179535B-FB3E-A9B3-17F5-D0DC03944AE1}"/>
                </a:ext>
              </a:extLst>
            </xdr:cNvPr>
            <xdr:cNvSpPr txBox="1"/>
          </xdr:nvSpPr>
          <xdr:spPr>
            <a:xfrm>
              <a:off x="206829" y="3826327"/>
              <a:ext cx="432707" cy="360000"/>
            </a:xfrm>
            <a:prstGeom prst="rect">
              <a:avLst/>
            </a:prstGeom>
            <a:solidFill>
              <a:srgbClr val="00206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100" b="1">
                  <a:solidFill>
                    <a:schemeClr val="bg1"/>
                  </a:solidFill>
                </a:rPr>
                <a:t>N+1</a:t>
              </a:r>
            </a:p>
          </xdr:txBody>
        </xdr:sp>
      </xdr:grpSp>
      <xdr:grpSp>
        <xdr:nvGrpSpPr>
          <xdr:cNvPr id="25" name="Grupo 24">
            <a:extLst>
              <a:ext uri="{FF2B5EF4-FFF2-40B4-BE49-F238E27FC236}">
                <a16:creationId xmlns:a16="http://schemas.microsoft.com/office/drawing/2014/main" id="{D4337360-0DB0-2D5D-7DF0-69113F1F547F}"/>
              </a:ext>
            </a:extLst>
          </xdr:cNvPr>
          <xdr:cNvGrpSpPr/>
        </xdr:nvGrpSpPr>
        <xdr:grpSpPr>
          <a:xfrm>
            <a:off x="136070" y="9293679"/>
            <a:ext cx="2779989" cy="2884714"/>
            <a:chOff x="136070" y="9293679"/>
            <a:chExt cx="2779989" cy="2884714"/>
          </a:xfrm>
        </xdr:grpSpPr>
        <xdr:pic>
          <xdr:nvPicPr>
            <xdr:cNvPr id="26" name="Imagen 25">
              <a:extLst>
                <a:ext uri="{FF2B5EF4-FFF2-40B4-BE49-F238E27FC236}">
                  <a16:creationId xmlns:a16="http://schemas.microsoft.com/office/drawing/2014/main" id="{90B3A0CC-1F5C-532C-6671-293B6CF2A6A4}"/>
                </a:ext>
              </a:extLst>
            </xdr:cNvPr>
            <xdr:cNvPicPr>
              <a:picLocks noChangeAspect="1"/>
            </xdr:cNvPicPr>
          </xdr:nvPicPr>
          <xdr:blipFill rotWithShape="1">
            <a:blip xmlns:r="http://schemas.openxmlformats.org/officeDocument/2006/relationships" r:embed="rId5">
              <a:duotone>
                <a:schemeClr val="bg2">
                  <a:shade val="45000"/>
                  <a:satMod val="135000"/>
                </a:schemeClr>
                <a:prstClr val="white"/>
              </a:duotone>
              <a:extLst>
                <a:ext uri="{BEBA8EAE-BF5A-486C-A8C5-ECC9F3942E4B}">
                  <a14:imgProps xmlns:a14="http://schemas.microsoft.com/office/drawing/2010/main">
                    <a14:imgLayer r:embed="rId6">
                      <a14:imgEffect>
                        <a14:sharpenSoften amount="25000"/>
                      </a14:imgEffect>
                    </a14:imgLayer>
                  </a14:imgProps>
                </a:ext>
              </a:extLst>
            </a:blip>
            <a:srcRect l="26253" t="25301" r="43206" b="18331"/>
            <a:stretch>
              <a:fillRect/>
            </a:stretch>
          </xdr:blipFill>
          <xdr:spPr>
            <a:xfrm>
              <a:off x="136070" y="9293679"/>
              <a:ext cx="2779989" cy="2884714"/>
            </a:xfrm>
            <a:prstGeom prst="rect">
              <a:avLst/>
            </a:prstGeom>
          </xdr:spPr>
        </xdr:pic>
        <xdr:sp macro="" textlink="">
          <xdr:nvSpPr>
            <xdr:cNvPr id="27" name="CuadroTexto 26">
              <a:extLst>
                <a:ext uri="{FF2B5EF4-FFF2-40B4-BE49-F238E27FC236}">
                  <a16:creationId xmlns:a16="http://schemas.microsoft.com/office/drawing/2014/main" id="{02EB9B5B-BC9E-9E86-4474-829AB467357A}"/>
                </a:ext>
              </a:extLst>
            </xdr:cNvPr>
            <xdr:cNvSpPr txBox="1"/>
          </xdr:nvSpPr>
          <xdr:spPr>
            <a:xfrm>
              <a:off x="136070" y="9293679"/>
              <a:ext cx="432707" cy="360000"/>
            </a:xfrm>
            <a:prstGeom prst="rect">
              <a:avLst/>
            </a:prstGeom>
            <a:solidFill>
              <a:srgbClr val="00206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100" b="1">
                  <a:solidFill>
                    <a:schemeClr val="bg1"/>
                  </a:solidFill>
                </a:rPr>
                <a:t>N+2</a:t>
              </a:r>
            </a:p>
          </xdr:txBody>
        </xdr:sp>
      </xdr:grpSp>
    </xdr:grpSp>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346365</xdr:colOff>
      <xdr:row>37</xdr:row>
      <xdr:rowOff>8659</xdr:rowOff>
    </xdr:from>
    <xdr:to>
      <xdr:col>2</xdr:col>
      <xdr:colOff>481870</xdr:colOff>
      <xdr:row>41</xdr:row>
      <xdr:rowOff>35933</xdr:rowOff>
    </xdr:to>
    <xdr:pic>
      <xdr:nvPicPr>
        <xdr:cNvPr id="2" name="1 Imagen">
          <a:extLst>
            <a:ext uri="{FF2B5EF4-FFF2-40B4-BE49-F238E27FC236}">
              <a16:creationId xmlns:a16="http://schemas.microsoft.com/office/drawing/2014/main" id="{E7EFF812-D739-4AE9-AF7D-F8F9469E9083}"/>
            </a:ext>
          </a:extLst>
        </xdr:cNvPr>
        <xdr:cNvPicPr>
          <a:picLocks noChangeAspect="1"/>
        </xdr:cNvPicPr>
      </xdr:nvPicPr>
      <xdr:blipFill>
        <a:blip xmlns:r="http://schemas.openxmlformats.org/officeDocument/2006/relationships" r:embed="rId1"/>
        <a:stretch>
          <a:fillRect/>
        </a:stretch>
      </xdr:blipFill>
      <xdr:spPr>
        <a:xfrm>
          <a:off x="451140" y="6733309"/>
          <a:ext cx="1278505" cy="713074"/>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xdr:from>
      <xdr:col>17</xdr:col>
      <xdr:colOff>238125</xdr:colOff>
      <xdr:row>51</xdr:row>
      <xdr:rowOff>238125</xdr:rowOff>
    </xdr:from>
    <xdr:to>
      <xdr:col>17</xdr:col>
      <xdr:colOff>238125</xdr:colOff>
      <xdr:row>59</xdr:row>
      <xdr:rowOff>0</xdr:rowOff>
    </xdr:to>
    <xdr:sp macro="" textlink="">
      <xdr:nvSpPr>
        <xdr:cNvPr id="2" name="Line 1">
          <a:extLst>
            <a:ext uri="{FF2B5EF4-FFF2-40B4-BE49-F238E27FC236}">
              <a16:creationId xmlns:a16="http://schemas.microsoft.com/office/drawing/2014/main" id="{682DA89D-3A25-4CF2-A45F-717661979B44}"/>
            </a:ext>
          </a:extLst>
        </xdr:cNvPr>
        <xdr:cNvSpPr>
          <a:spLocks noChangeShapeType="1"/>
        </xdr:cNvSpPr>
      </xdr:nvSpPr>
      <xdr:spPr bwMode="auto">
        <a:xfrm>
          <a:off x="4448175" y="10772775"/>
          <a:ext cx="0" cy="12858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34</xdr:col>
      <xdr:colOff>1186544</xdr:colOff>
      <xdr:row>268</xdr:row>
      <xdr:rowOff>55517</xdr:rowOff>
    </xdr:from>
    <xdr:to>
      <xdr:col>36</xdr:col>
      <xdr:colOff>251052</xdr:colOff>
      <xdr:row>275</xdr:row>
      <xdr:rowOff>125478</xdr:rowOff>
    </xdr:to>
    <xdr:pic>
      <xdr:nvPicPr>
        <xdr:cNvPr id="3" name="Imagen 6">
          <a:extLst>
            <a:ext uri="{FF2B5EF4-FFF2-40B4-BE49-F238E27FC236}">
              <a16:creationId xmlns:a16="http://schemas.microsoft.com/office/drawing/2014/main" id="{0B97E792-6038-47E2-B609-E5B3B9698DFC}"/>
            </a:ext>
          </a:extLst>
        </xdr:cNvPr>
        <xdr:cNvPicPr>
          <a:picLocks noChangeAspect="1"/>
        </xdr:cNvPicPr>
      </xdr:nvPicPr>
      <xdr:blipFill>
        <a:blip xmlns:r="http://schemas.openxmlformats.org/officeDocument/2006/relationships" r:embed="rId1" cstate="print">
          <a:extLst>
            <a:ext uri="{BEBA8EAE-BF5A-486C-A8C5-ECC9F3942E4B}">
              <a14:imgProps xmlns:a14="http://schemas.microsoft.com/office/drawing/2010/main">
                <a14:imgLayer>
                  <a14:imgEffect>
                    <a14:brightnessContrast bright="-40000" contrast="40000"/>
                  </a14:imgEffect>
                </a14:imgLayer>
              </a14:imgProps>
            </a:ext>
            <a:ext uri="{28A0092B-C50C-407E-A947-70E740481C1C}">
              <a14:useLocalDpi xmlns:a14="http://schemas.microsoft.com/office/drawing/2010/main" val="0"/>
            </a:ext>
          </a:extLst>
        </a:blip>
        <a:stretch>
          <a:fillRect/>
        </a:stretch>
      </xdr:blipFill>
      <xdr:spPr>
        <a:xfrm>
          <a:off x="11083019" y="45956492"/>
          <a:ext cx="2550658" cy="1203436"/>
        </a:xfrm>
        <a:prstGeom prst="rect">
          <a:avLst/>
        </a:prstGeom>
      </xdr:spPr>
    </xdr:pic>
    <xdr:clientData/>
  </xdr:twoCellAnchor>
  <xdr:twoCellAnchor>
    <xdr:from>
      <xdr:col>17</xdr:col>
      <xdr:colOff>238125</xdr:colOff>
      <xdr:row>51</xdr:row>
      <xdr:rowOff>238125</xdr:rowOff>
    </xdr:from>
    <xdr:to>
      <xdr:col>17</xdr:col>
      <xdr:colOff>238125</xdr:colOff>
      <xdr:row>59</xdr:row>
      <xdr:rowOff>0</xdr:rowOff>
    </xdr:to>
    <xdr:sp macro="" textlink="">
      <xdr:nvSpPr>
        <xdr:cNvPr id="4" name="Line 1">
          <a:extLst>
            <a:ext uri="{FF2B5EF4-FFF2-40B4-BE49-F238E27FC236}">
              <a16:creationId xmlns:a16="http://schemas.microsoft.com/office/drawing/2014/main" id="{33D7EEEB-979C-4CD0-B02A-C39EAD1780C4}"/>
            </a:ext>
          </a:extLst>
        </xdr:cNvPr>
        <xdr:cNvSpPr>
          <a:spLocks noChangeShapeType="1"/>
        </xdr:cNvSpPr>
      </xdr:nvSpPr>
      <xdr:spPr bwMode="auto">
        <a:xfrm>
          <a:off x="4448175" y="10772775"/>
          <a:ext cx="0" cy="12858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238125</xdr:colOff>
      <xdr:row>51</xdr:row>
      <xdr:rowOff>238125</xdr:rowOff>
    </xdr:from>
    <xdr:to>
      <xdr:col>17</xdr:col>
      <xdr:colOff>238125</xdr:colOff>
      <xdr:row>59</xdr:row>
      <xdr:rowOff>0</xdr:rowOff>
    </xdr:to>
    <xdr:sp macro="" textlink="">
      <xdr:nvSpPr>
        <xdr:cNvPr id="5" name="Line 1">
          <a:extLst>
            <a:ext uri="{FF2B5EF4-FFF2-40B4-BE49-F238E27FC236}">
              <a16:creationId xmlns:a16="http://schemas.microsoft.com/office/drawing/2014/main" id="{0220A1B5-C846-4700-9A72-1C129D1850B0}"/>
            </a:ext>
          </a:extLst>
        </xdr:cNvPr>
        <xdr:cNvSpPr>
          <a:spLocks noChangeShapeType="1"/>
        </xdr:cNvSpPr>
      </xdr:nvSpPr>
      <xdr:spPr bwMode="auto">
        <a:xfrm>
          <a:off x="4448175" y="10772775"/>
          <a:ext cx="0" cy="12858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68035</xdr:colOff>
      <xdr:row>0</xdr:row>
      <xdr:rowOff>54427</xdr:rowOff>
    </xdr:from>
    <xdr:to>
      <xdr:col>7</xdr:col>
      <xdr:colOff>153535</xdr:colOff>
      <xdr:row>2</xdr:row>
      <xdr:rowOff>292498</xdr:rowOff>
    </xdr:to>
    <xdr:pic>
      <xdr:nvPicPr>
        <xdr:cNvPr id="6" name="113 Imagen">
          <a:extLst>
            <a:ext uri="{FF2B5EF4-FFF2-40B4-BE49-F238E27FC236}">
              <a16:creationId xmlns:a16="http://schemas.microsoft.com/office/drawing/2014/main" id="{3A93E1C9-B530-408C-8FA7-4C5EB438696C}"/>
            </a:ext>
          </a:extLst>
        </xdr:cNvPr>
        <xdr:cNvPicPr/>
      </xdr:nvPicPr>
      <xdr:blipFill>
        <a:blip xmlns:r="http://schemas.openxmlformats.org/officeDocument/2006/relationships" r:embed="rId2"/>
        <a:srcRect/>
        <a:stretch>
          <a:fillRect/>
        </a:stretch>
      </xdr:blipFill>
      <xdr:spPr bwMode="auto">
        <a:xfrm>
          <a:off x="68035" y="54427"/>
          <a:ext cx="1819050" cy="866721"/>
        </a:xfrm>
        <a:prstGeom prst="rect">
          <a:avLst/>
        </a:prstGeom>
        <a:noFill/>
        <a:ln w="9525">
          <a:noFill/>
          <a:miter lim="800000"/>
          <a:headEnd/>
          <a:tailEnd/>
        </a:ln>
      </xdr:spPr>
    </xdr:pic>
    <xdr:clientData/>
  </xdr:twoCellAnchor>
  <xdr:twoCellAnchor>
    <xdr:from>
      <xdr:col>0</xdr:col>
      <xdr:colOff>149679</xdr:colOff>
      <xdr:row>9</xdr:row>
      <xdr:rowOff>68036</xdr:rowOff>
    </xdr:from>
    <xdr:to>
      <xdr:col>31</xdr:col>
      <xdr:colOff>467450</xdr:colOff>
      <xdr:row>48</xdr:row>
      <xdr:rowOff>163287</xdr:rowOff>
    </xdr:to>
    <xdr:grpSp>
      <xdr:nvGrpSpPr>
        <xdr:cNvPr id="23" name="Grupo 22">
          <a:extLst>
            <a:ext uri="{FF2B5EF4-FFF2-40B4-BE49-F238E27FC236}">
              <a16:creationId xmlns:a16="http://schemas.microsoft.com/office/drawing/2014/main" id="{E554D27F-C579-4A8F-9B8E-883281A6AF8C}"/>
            </a:ext>
          </a:extLst>
        </xdr:cNvPr>
        <xdr:cNvGrpSpPr/>
      </xdr:nvGrpSpPr>
      <xdr:grpSpPr>
        <a:xfrm>
          <a:off x="149679" y="3203122"/>
          <a:ext cx="8558257" cy="7617279"/>
          <a:chOff x="136070" y="3347356"/>
          <a:chExt cx="8373200" cy="8831037"/>
        </a:xfrm>
      </xdr:grpSpPr>
      <xdr:grpSp>
        <xdr:nvGrpSpPr>
          <xdr:cNvPr id="24" name="Grupo 23">
            <a:extLst>
              <a:ext uri="{FF2B5EF4-FFF2-40B4-BE49-F238E27FC236}">
                <a16:creationId xmlns:a16="http://schemas.microsoft.com/office/drawing/2014/main" id="{9782601A-4B1B-435D-CBC5-5124281FA8E7}"/>
              </a:ext>
            </a:extLst>
          </xdr:cNvPr>
          <xdr:cNvGrpSpPr/>
        </xdr:nvGrpSpPr>
        <xdr:grpSpPr>
          <a:xfrm>
            <a:off x="176891" y="3347356"/>
            <a:ext cx="8332379" cy="5837466"/>
            <a:chOff x="176891" y="3347356"/>
            <a:chExt cx="8332379" cy="5837466"/>
          </a:xfrm>
        </xdr:grpSpPr>
        <xdr:pic>
          <xdr:nvPicPr>
            <xdr:cNvPr id="28" name="Imagen 27">
              <a:extLst>
                <a:ext uri="{FF2B5EF4-FFF2-40B4-BE49-F238E27FC236}">
                  <a16:creationId xmlns:a16="http://schemas.microsoft.com/office/drawing/2014/main" id="{836439E8-4FA8-F7F8-057D-53AFDD3B7F7E}"/>
                </a:ext>
              </a:extLst>
            </xdr:cNvPr>
            <xdr:cNvPicPr>
              <a:picLocks noChangeAspect="1"/>
            </xdr:cNvPicPr>
          </xdr:nvPicPr>
          <xdr:blipFill rotWithShape="1">
            <a:blip xmlns:r="http://schemas.openxmlformats.org/officeDocument/2006/relationships" r:embed="rId3">
              <a:duotone>
                <a:schemeClr val="bg2">
                  <a:shade val="45000"/>
                  <a:satMod val="135000"/>
                </a:schemeClr>
                <a:prstClr val="white"/>
              </a:duotone>
              <a:extLst>
                <a:ext uri="{BEBA8EAE-BF5A-486C-A8C5-ECC9F3942E4B}">
                  <a14:imgProps xmlns:a14="http://schemas.microsoft.com/office/drawing/2010/main">
                    <a14:imgLayer r:embed="rId4">
                      <a14:imgEffect>
                        <a14:sharpenSoften amount="25000"/>
                      </a14:imgEffect>
                    </a14:imgLayer>
                  </a14:imgProps>
                </a:ext>
              </a:extLst>
            </a:blip>
            <a:srcRect l="16734" t="13394" r="28772" b="18703"/>
            <a:stretch>
              <a:fillRect/>
            </a:stretch>
          </xdr:blipFill>
          <xdr:spPr>
            <a:xfrm>
              <a:off x="176891" y="3347358"/>
              <a:ext cx="8332379" cy="5837464"/>
            </a:xfrm>
            <a:prstGeom prst="rect">
              <a:avLst/>
            </a:prstGeom>
          </xdr:spPr>
        </xdr:pic>
        <xdr:sp macro="" textlink="">
          <xdr:nvSpPr>
            <xdr:cNvPr id="29" name="CuadroTexto 28">
              <a:extLst>
                <a:ext uri="{FF2B5EF4-FFF2-40B4-BE49-F238E27FC236}">
                  <a16:creationId xmlns:a16="http://schemas.microsoft.com/office/drawing/2014/main" id="{0349C842-1E8E-260F-2ADF-58EEEF19030D}"/>
                </a:ext>
              </a:extLst>
            </xdr:cNvPr>
            <xdr:cNvSpPr txBox="1"/>
          </xdr:nvSpPr>
          <xdr:spPr>
            <a:xfrm>
              <a:off x="176893" y="3347356"/>
              <a:ext cx="1980000" cy="360000"/>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100" b="1"/>
                <a:t>PLANO GENERAL DEL GMM</a:t>
              </a:r>
            </a:p>
          </xdr:txBody>
        </xdr:sp>
        <xdr:sp macro="" textlink="">
          <xdr:nvSpPr>
            <xdr:cNvPr id="30" name="CuadroTexto 29">
              <a:extLst>
                <a:ext uri="{FF2B5EF4-FFF2-40B4-BE49-F238E27FC236}">
                  <a16:creationId xmlns:a16="http://schemas.microsoft.com/office/drawing/2014/main" id="{AC8C0E80-447B-9DC0-BE80-FDE9B96E88FE}"/>
                </a:ext>
              </a:extLst>
            </xdr:cNvPr>
            <xdr:cNvSpPr txBox="1"/>
          </xdr:nvSpPr>
          <xdr:spPr>
            <a:xfrm>
              <a:off x="206829" y="3826327"/>
              <a:ext cx="432707" cy="360000"/>
            </a:xfrm>
            <a:prstGeom prst="rect">
              <a:avLst/>
            </a:prstGeom>
            <a:solidFill>
              <a:srgbClr val="00206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100" b="1">
                  <a:solidFill>
                    <a:schemeClr val="bg1"/>
                  </a:solidFill>
                </a:rPr>
                <a:t>N+1</a:t>
              </a:r>
            </a:p>
          </xdr:txBody>
        </xdr:sp>
      </xdr:grpSp>
      <xdr:grpSp>
        <xdr:nvGrpSpPr>
          <xdr:cNvPr id="25" name="Grupo 24">
            <a:extLst>
              <a:ext uri="{FF2B5EF4-FFF2-40B4-BE49-F238E27FC236}">
                <a16:creationId xmlns:a16="http://schemas.microsoft.com/office/drawing/2014/main" id="{3127B851-61BB-B382-C8BF-5F8C2935C42F}"/>
              </a:ext>
            </a:extLst>
          </xdr:cNvPr>
          <xdr:cNvGrpSpPr/>
        </xdr:nvGrpSpPr>
        <xdr:grpSpPr>
          <a:xfrm>
            <a:off x="136070" y="9293679"/>
            <a:ext cx="2779989" cy="2884714"/>
            <a:chOff x="136070" y="9293679"/>
            <a:chExt cx="2779989" cy="2884714"/>
          </a:xfrm>
        </xdr:grpSpPr>
        <xdr:pic>
          <xdr:nvPicPr>
            <xdr:cNvPr id="26" name="Imagen 25">
              <a:extLst>
                <a:ext uri="{FF2B5EF4-FFF2-40B4-BE49-F238E27FC236}">
                  <a16:creationId xmlns:a16="http://schemas.microsoft.com/office/drawing/2014/main" id="{6F05B68A-6944-A571-3A0A-F8CA0BB6F42C}"/>
                </a:ext>
              </a:extLst>
            </xdr:cNvPr>
            <xdr:cNvPicPr>
              <a:picLocks noChangeAspect="1"/>
            </xdr:cNvPicPr>
          </xdr:nvPicPr>
          <xdr:blipFill rotWithShape="1">
            <a:blip xmlns:r="http://schemas.openxmlformats.org/officeDocument/2006/relationships" r:embed="rId5">
              <a:duotone>
                <a:schemeClr val="bg2">
                  <a:shade val="45000"/>
                  <a:satMod val="135000"/>
                </a:schemeClr>
                <a:prstClr val="white"/>
              </a:duotone>
              <a:extLst>
                <a:ext uri="{BEBA8EAE-BF5A-486C-A8C5-ECC9F3942E4B}">
                  <a14:imgProps xmlns:a14="http://schemas.microsoft.com/office/drawing/2010/main">
                    <a14:imgLayer r:embed="rId6">
                      <a14:imgEffect>
                        <a14:sharpenSoften amount="25000"/>
                      </a14:imgEffect>
                    </a14:imgLayer>
                  </a14:imgProps>
                </a:ext>
              </a:extLst>
            </a:blip>
            <a:srcRect l="26253" t="25301" r="43206" b="18331"/>
            <a:stretch>
              <a:fillRect/>
            </a:stretch>
          </xdr:blipFill>
          <xdr:spPr>
            <a:xfrm>
              <a:off x="136070" y="9293679"/>
              <a:ext cx="2779989" cy="2884714"/>
            </a:xfrm>
            <a:prstGeom prst="rect">
              <a:avLst/>
            </a:prstGeom>
          </xdr:spPr>
        </xdr:pic>
        <xdr:sp macro="" textlink="">
          <xdr:nvSpPr>
            <xdr:cNvPr id="27" name="CuadroTexto 26">
              <a:extLst>
                <a:ext uri="{FF2B5EF4-FFF2-40B4-BE49-F238E27FC236}">
                  <a16:creationId xmlns:a16="http://schemas.microsoft.com/office/drawing/2014/main" id="{CB2E84C6-946E-3D38-D6D9-F985AC89338F}"/>
                </a:ext>
              </a:extLst>
            </xdr:cNvPr>
            <xdr:cNvSpPr txBox="1"/>
          </xdr:nvSpPr>
          <xdr:spPr>
            <a:xfrm>
              <a:off x="136070" y="9293679"/>
              <a:ext cx="432707" cy="360000"/>
            </a:xfrm>
            <a:prstGeom prst="rect">
              <a:avLst/>
            </a:prstGeom>
            <a:solidFill>
              <a:srgbClr val="00206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100" b="1">
                  <a:solidFill>
                    <a:schemeClr val="bg1"/>
                  </a:solidFill>
                </a:rPr>
                <a:t>N+2</a:t>
              </a:r>
            </a:p>
          </xdr:txBody>
        </xdr:sp>
      </xdr:grpSp>
    </xdr:grpSp>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346365</xdr:colOff>
      <xdr:row>37</xdr:row>
      <xdr:rowOff>8659</xdr:rowOff>
    </xdr:from>
    <xdr:to>
      <xdr:col>2</xdr:col>
      <xdr:colOff>481870</xdr:colOff>
      <xdr:row>41</xdr:row>
      <xdr:rowOff>35933</xdr:rowOff>
    </xdr:to>
    <xdr:pic>
      <xdr:nvPicPr>
        <xdr:cNvPr id="2" name="1 Imagen">
          <a:extLst>
            <a:ext uri="{FF2B5EF4-FFF2-40B4-BE49-F238E27FC236}">
              <a16:creationId xmlns:a16="http://schemas.microsoft.com/office/drawing/2014/main" id="{B318F938-C0C7-466E-A410-5F12245A39DC}"/>
            </a:ext>
          </a:extLst>
        </xdr:cNvPr>
        <xdr:cNvPicPr>
          <a:picLocks noChangeAspect="1"/>
        </xdr:cNvPicPr>
      </xdr:nvPicPr>
      <xdr:blipFill>
        <a:blip xmlns:r="http://schemas.openxmlformats.org/officeDocument/2006/relationships" r:embed="rId1"/>
        <a:stretch>
          <a:fillRect/>
        </a:stretch>
      </xdr:blipFill>
      <xdr:spPr>
        <a:xfrm>
          <a:off x="451140" y="6895234"/>
          <a:ext cx="1278505" cy="713074"/>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xdr:from>
      <xdr:col>17</xdr:col>
      <xdr:colOff>238125</xdr:colOff>
      <xdr:row>51</xdr:row>
      <xdr:rowOff>238125</xdr:rowOff>
    </xdr:from>
    <xdr:to>
      <xdr:col>17</xdr:col>
      <xdr:colOff>238125</xdr:colOff>
      <xdr:row>59</xdr:row>
      <xdr:rowOff>0</xdr:rowOff>
    </xdr:to>
    <xdr:sp macro="" textlink="">
      <xdr:nvSpPr>
        <xdr:cNvPr id="2" name="Line 1">
          <a:extLst>
            <a:ext uri="{FF2B5EF4-FFF2-40B4-BE49-F238E27FC236}">
              <a16:creationId xmlns:a16="http://schemas.microsoft.com/office/drawing/2014/main" id="{54225491-813B-4948-B146-2EA4FE802725}"/>
            </a:ext>
          </a:extLst>
        </xdr:cNvPr>
        <xdr:cNvSpPr>
          <a:spLocks noChangeShapeType="1"/>
        </xdr:cNvSpPr>
      </xdr:nvSpPr>
      <xdr:spPr bwMode="auto">
        <a:xfrm>
          <a:off x="4448175" y="11582400"/>
          <a:ext cx="0" cy="12858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34</xdr:col>
      <xdr:colOff>1186544</xdr:colOff>
      <xdr:row>268</xdr:row>
      <xdr:rowOff>55517</xdr:rowOff>
    </xdr:from>
    <xdr:to>
      <xdr:col>36</xdr:col>
      <xdr:colOff>251052</xdr:colOff>
      <xdr:row>275</xdr:row>
      <xdr:rowOff>125478</xdr:rowOff>
    </xdr:to>
    <xdr:pic>
      <xdr:nvPicPr>
        <xdr:cNvPr id="3" name="Imagen 6">
          <a:extLst>
            <a:ext uri="{FF2B5EF4-FFF2-40B4-BE49-F238E27FC236}">
              <a16:creationId xmlns:a16="http://schemas.microsoft.com/office/drawing/2014/main" id="{5CAFAF96-11CF-43FB-9377-CCC206A38E3D}"/>
            </a:ext>
          </a:extLst>
        </xdr:cNvPr>
        <xdr:cNvPicPr>
          <a:picLocks noChangeAspect="1"/>
        </xdr:cNvPicPr>
      </xdr:nvPicPr>
      <xdr:blipFill>
        <a:blip xmlns:r="http://schemas.openxmlformats.org/officeDocument/2006/relationships" r:embed="rId1" cstate="print">
          <a:extLst>
            <a:ext uri="{BEBA8EAE-BF5A-486C-A8C5-ECC9F3942E4B}">
              <a14:imgProps xmlns:a14="http://schemas.microsoft.com/office/drawing/2010/main">
                <a14:imgLayer>
                  <a14:imgEffect>
                    <a14:brightnessContrast bright="-40000" contrast="40000"/>
                  </a14:imgEffect>
                </a14:imgLayer>
              </a14:imgProps>
            </a:ext>
            <a:ext uri="{28A0092B-C50C-407E-A947-70E740481C1C}">
              <a14:useLocalDpi xmlns:a14="http://schemas.microsoft.com/office/drawing/2010/main" val="0"/>
            </a:ext>
          </a:extLst>
        </a:blip>
        <a:stretch>
          <a:fillRect/>
        </a:stretch>
      </xdr:blipFill>
      <xdr:spPr>
        <a:xfrm>
          <a:off x="11083019" y="46766117"/>
          <a:ext cx="2550658" cy="1203436"/>
        </a:xfrm>
        <a:prstGeom prst="rect">
          <a:avLst/>
        </a:prstGeom>
      </xdr:spPr>
    </xdr:pic>
    <xdr:clientData/>
  </xdr:twoCellAnchor>
  <xdr:twoCellAnchor>
    <xdr:from>
      <xdr:col>17</xdr:col>
      <xdr:colOff>238125</xdr:colOff>
      <xdr:row>51</xdr:row>
      <xdr:rowOff>238125</xdr:rowOff>
    </xdr:from>
    <xdr:to>
      <xdr:col>17</xdr:col>
      <xdr:colOff>238125</xdr:colOff>
      <xdr:row>59</xdr:row>
      <xdr:rowOff>0</xdr:rowOff>
    </xdr:to>
    <xdr:sp macro="" textlink="">
      <xdr:nvSpPr>
        <xdr:cNvPr id="4" name="Line 1">
          <a:extLst>
            <a:ext uri="{FF2B5EF4-FFF2-40B4-BE49-F238E27FC236}">
              <a16:creationId xmlns:a16="http://schemas.microsoft.com/office/drawing/2014/main" id="{3950A758-26C0-49C5-9578-D6101928FF6F}"/>
            </a:ext>
          </a:extLst>
        </xdr:cNvPr>
        <xdr:cNvSpPr>
          <a:spLocks noChangeShapeType="1"/>
        </xdr:cNvSpPr>
      </xdr:nvSpPr>
      <xdr:spPr bwMode="auto">
        <a:xfrm>
          <a:off x="4448175" y="11582400"/>
          <a:ext cx="0" cy="12858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238125</xdr:colOff>
      <xdr:row>51</xdr:row>
      <xdr:rowOff>238125</xdr:rowOff>
    </xdr:from>
    <xdr:to>
      <xdr:col>17</xdr:col>
      <xdr:colOff>238125</xdr:colOff>
      <xdr:row>59</xdr:row>
      <xdr:rowOff>0</xdr:rowOff>
    </xdr:to>
    <xdr:sp macro="" textlink="">
      <xdr:nvSpPr>
        <xdr:cNvPr id="5" name="Line 1">
          <a:extLst>
            <a:ext uri="{FF2B5EF4-FFF2-40B4-BE49-F238E27FC236}">
              <a16:creationId xmlns:a16="http://schemas.microsoft.com/office/drawing/2014/main" id="{1E8A8A9E-2DDF-4507-BB1A-B5939C9729A3}"/>
            </a:ext>
          </a:extLst>
        </xdr:cNvPr>
        <xdr:cNvSpPr>
          <a:spLocks noChangeShapeType="1"/>
        </xdr:cNvSpPr>
      </xdr:nvSpPr>
      <xdr:spPr bwMode="auto">
        <a:xfrm>
          <a:off x="4448175" y="11582400"/>
          <a:ext cx="0" cy="12858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68035</xdr:colOff>
      <xdr:row>0</xdr:row>
      <xdr:rowOff>54427</xdr:rowOff>
    </xdr:from>
    <xdr:to>
      <xdr:col>7</xdr:col>
      <xdr:colOff>153535</xdr:colOff>
      <xdr:row>2</xdr:row>
      <xdr:rowOff>292498</xdr:rowOff>
    </xdr:to>
    <xdr:pic>
      <xdr:nvPicPr>
        <xdr:cNvPr id="6" name="113 Imagen">
          <a:extLst>
            <a:ext uri="{FF2B5EF4-FFF2-40B4-BE49-F238E27FC236}">
              <a16:creationId xmlns:a16="http://schemas.microsoft.com/office/drawing/2014/main" id="{CA9FADCB-92AA-4640-8338-3598B9712A85}"/>
            </a:ext>
          </a:extLst>
        </xdr:cNvPr>
        <xdr:cNvPicPr/>
      </xdr:nvPicPr>
      <xdr:blipFill>
        <a:blip xmlns:r="http://schemas.openxmlformats.org/officeDocument/2006/relationships" r:embed="rId2"/>
        <a:srcRect/>
        <a:stretch>
          <a:fillRect/>
        </a:stretch>
      </xdr:blipFill>
      <xdr:spPr bwMode="auto">
        <a:xfrm>
          <a:off x="68035" y="54427"/>
          <a:ext cx="1819050" cy="866721"/>
        </a:xfrm>
        <a:prstGeom prst="rect">
          <a:avLst/>
        </a:prstGeom>
        <a:noFill/>
        <a:ln w="9525">
          <a:noFill/>
          <a:miter lim="800000"/>
          <a:headEnd/>
          <a:tailEnd/>
        </a:ln>
      </xdr:spPr>
    </xdr:pic>
    <xdr:clientData/>
  </xdr:twoCellAnchor>
  <xdr:twoCellAnchor>
    <xdr:from>
      <xdr:col>0</xdr:col>
      <xdr:colOff>149679</xdr:colOff>
      <xdr:row>9</xdr:row>
      <xdr:rowOff>68036</xdr:rowOff>
    </xdr:from>
    <xdr:to>
      <xdr:col>31</xdr:col>
      <xdr:colOff>467450</xdr:colOff>
      <xdr:row>48</xdr:row>
      <xdr:rowOff>163287</xdr:rowOff>
    </xdr:to>
    <xdr:grpSp>
      <xdr:nvGrpSpPr>
        <xdr:cNvPr id="7" name="Grupo 6">
          <a:extLst>
            <a:ext uri="{FF2B5EF4-FFF2-40B4-BE49-F238E27FC236}">
              <a16:creationId xmlns:a16="http://schemas.microsoft.com/office/drawing/2014/main" id="{4659C7AC-4BFA-4ABF-A013-E522B24D12A0}"/>
            </a:ext>
          </a:extLst>
        </xdr:cNvPr>
        <xdr:cNvGrpSpPr/>
      </xdr:nvGrpSpPr>
      <xdr:grpSpPr>
        <a:xfrm>
          <a:off x="149679" y="3203122"/>
          <a:ext cx="8558257" cy="7617279"/>
          <a:chOff x="136070" y="3347356"/>
          <a:chExt cx="8373200" cy="8831037"/>
        </a:xfrm>
      </xdr:grpSpPr>
      <xdr:grpSp>
        <xdr:nvGrpSpPr>
          <xdr:cNvPr id="8" name="Grupo 7">
            <a:extLst>
              <a:ext uri="{FF2B5EF4-FFF2-40B4-BE49-F238E27FC236}">
                <a16:creationId xmlns:a16="http://schemas.microsoft.com/office/drawing/2014/main" id="{03BCF2F8-6E71-9D8B-5D2D-B8D768DDE98B}"/>
              </a:ext>
            </a:extLst>
          </xdr:cNvPr>
          <xdr:cNvGrpSpPr/>
        </xdr:nvGrpSpPr>
        <xdr:grpSpPr>
          <a:xfrm>
            <a:off x="176891" y="3347356"/>
            <a:ext cx="8332379" cy="5837466"/>
            <a:chOff x="176891" y="3347356"/>
            <a:chExt cx="8332379" cy="5837466"/>
          </a:xfrm>
        </xdr:grpSpPr>
        <xdr:pic>
          <xdr:nvPicPr>
            <xdr:cNvPr id="12" name="Imagen 11">
              <a:extLst>
                <a:ext uri="{FF2B5EF4-FFF2-40B4-BE49-F238E27FC236}">
                  <a16:creationId xmlns:a16="http://schemas.microsoft.com/office/drawing/2014/main" id="{08DCB2C3-AA48-0387-7225-9D82B4AF537B}"/>
                </a:ext>
              </a:extLst>
            </xdr:cNvPr>
            <xdr:cNvPicPr>
              <a:picLocks noChangeAspect="1"/>
            </xdr:cNvPicPr>
          </xdr:nvPicPr>
          <xdr:blipFill rotWithShape="1">
            <a:blip xmlns:r="http://schemas.openxmlformats.org/officeDocument/2006/relationships" r:embed="rId3">
              <a:duotone>
                <a:schemeClr val="bg2">
                  <a:shade val="45000"/>
                  <a:satMod val="135000"/>
                </a:schemeClr>
                <a:prstClr val="white"/>
              </a:duotone>
              <a:extLst>
                <a:ext uri="{BEBA8EAE-BF5A-486C-A8C5-ECC9F3942E4B}">
                  <a14:imgProps xmlns:a14="http://schemas.microsoft.com/office/drawing/2010/main">
                    <a14:imgLayer r:embed="rId4">
                      <a14:imgEffect>
                        <a14:sharpenSoften amount="25000"/>
                      </a14:imgEffect>
                    </a14:imgLayer>
                  </a14:imgProps>
                </a:ext>
              </a:extLst>
            </a:blip>
            <a:srcRect l="16734" t="13394" r="28772" b="18703"/>
            <a:stretch>
              <a:fillRect/>
            </a:stretch>
          </xdr:blipFill>
          <xdr:spPr>
            <a:xfrm>
              <a:off x="176891" y="3347358"/>
              <a:ext cx="8332379" cy="5837464"/>
            </a:xfrm>
            <a:prstGeom prst="rect">
              <a:avLst/>
            </a:prstGeom>
          </xdr:spPr>
        </xdr:pic>
        <xdr:sp macro="" textlink="">
          <xdr:nvSpPr>
            <xdr:cNvPr id="13" name="CuadroTexto 12">
              <a:extLst>
                <a:ext uri="{FF2B5EF4-FFF2-40B4-BE49-F238E27FC236}">
                  <a16:creationId xmlns:a16="http://schemas.microsoft.com/office/drawing/2014/main" id="{2CAE58C8-A0AD-46CD-D227-ED1D7DDBF9A2}"/>
                </a:ext>
              </a:extLst>
            </xdr:cNvPr>
            <xdr:cNvSpPr txBox="1"/>
          </xdr:nvSpPr>
          <xdr:spPr>
            <a:xfrm>
              <a:off x="176893" y="3347356"/>
              <a:ext cx="1980000" cy="360000"/>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100" b="1"/>
                <a:t>PLANO GENERAL DEL GMM</a:t>
              </a:r>
            </a:p>
          </xdr:txBody>
        </xdr:sp>
        <xdr:sp macro="" textlink="">
          <xdr:nvSpPr>
            <xdr:cNvPr id="14" name="CuadroTexto 13">
              <a:extLst>
                <a:ext uri="{FF2B5EF4-FFF2-40B4-BE49-F238E27FC236}">
                  <a16:creationId xmlns:a16="http://schemas.microsoft.com/office/drawing/2014/main" id="{C561A829-2219-BC12-1414-BBD1D4123789}"/>
                </a:ext>
              </a:extLst>
            </xdr:cNvPr>
            <xdr:cNvSpPr txBox="1"/>
          </xdr:nvSpPr>
          <xdr:spPr>
            <a:xfrm>
              <a:off x="206829" y="3826327"/>
              <a:ext cx="432707" cy="360000"/>
            </a:xfrm>
            <a:prstGeom prst="rect">
              <a:avLst/>
            </a:prstGeom>
            <a:solidFill>
              <a:srgbClr val="00206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100" b="1">
                  <a:solidFill>
                    <a:schemeClr val="bg1"/>
                  </a:solidFill>
                </a:rPr>
                <a:t>N+1</a:t>
              </a:r>
            </a:p>
          </xdr:txBody>
        </xdr:sp>
      </xdr:grpSp>
      <xdr:grpSp>
        <xdr:nvGrpSpPr>
          <xdr:cNvPr id="9" name="Grupo 8">
            <a:extLst>
              <a:ext uri="{FF2B5EF4-FFF2-40B4-BE49-F238E27FC236}">
                <a16:creationId xmlns:a16="http://schemas.microsoft.com/office/drawing/2014/main" id="{29F50AE2-BCF2-D6C6-409B-3A70A2A17876}"/>
              </a:ext>
            </a:extLst>
          </xdr:cNvPr>
          <xdr:cNvGrpSpPr/>
        </xdr:nvGrpSpPr>
        <xdr:grpSpPr>
          <a:xfrm>
            <a:off x="136070" y="9293679"/>
            <a:ext cx="2779989" cy="2884714"/>
            <a:chOff x="136070" y="9293679"/>
            <a:chExt cx="2779989" cy="2884714"/>
          </a:xfrm>
        </xdr:grpSpPr>
        <xdr:pic>
          <xdr:nvPicPr>
            <xdr:cNvPr id="10" name="Imagen 9">
              <a:extLst>
                <a:ext uri="{FF2B5EF4-FFF2-40B4-BE49-F238E27FC236}">
                  <a16:creationId xmlns:a16="http://schemas.microsoft.com/office/drawing/2014/main" id="{44BC6B1C-92BD-92B0-18B2-BFE5E2992350}"/>
                </a:ext>
              </a:extLst>
            </xdr:cNvPr>
            <xdr:cNvPicPr>
              <a:picLocks noChangeAspect="1"/>
            </xdr:cNvPicPr>
          </xdr:nvPicPr>
          <xdr:blipFill rotWithShape="1">
            <a:blip xmlns:r="http://schemas.openxmlformats.org/officeDocument/2006/relationships" r:embed="rId5">
              <a:duotone>
                <a:schemeClr val="bg2">
                  <a:shade val="45000"/>
                  <a:satMod val="135000"/>
                </a:schemeClr>
                <a:prstClr val="white"/>
              </a:duotone>
              <a:extLst>
                <a:ext uri="{BEBA8EAE-BF5A-486C-A8C5-ECC9F3942E4B}">
                  <a14:imgProps xmlns:a14="http://schemas.microsoft.com/office/drawing/2010/main">
                    <a14:imgLayer r:embed="rId6">
                      <a14:imgEffect>
                        <a14:sharpenSoften amount="25000"/>
                      </a14:imgEffect>
                    </a14:imgLayer>
                  </a14:imgProps>
                </a:ext>
              </a:extLst>
            </a:blip>
            <a:srcRect l="26253" t="25301" r="43206" b="18331"/>
            <a:stretch>
              <a:fillRect/>
            </a:stretch>
          </xdr:blipFill>
          <xdr:spPr>
            <a:xfrm>
              <a:off x="136070" y="9293679"/>
              <a:ext cx="2779989" cy="2884714"/>
            </a:xfrm>
            <a:prstGeom prst="rect">
              <a:avLst/>
            </a:prstGeom>
          </xdr:spPr>
        </xdr:pic>
        <xdr:sp macro="" textlink="">
          <xdr:nvSpPr>
            <xdr:cNvPr id="11" name="CuadroTexto 10">
              <a:extLst>
                <a:ext uri="{FF2B5EF4-FFF2-40B4-BE49-F238E27FC236}">
                  <a16:creationId xmlns:a16="http://schemas.microsoft.com/office/drawing/2014/main" id="{F2DFF7CA-AB8B-4DC7-3AA1-0E6F58A75F1F}"/>
                </a:ext>
              </a:extLst>
            </xdr:cNvPr>
            <xdr:cNvSpPr txBox="1"/>
          </xdr:nvSpPr>
          <xdr:spPr>
            <a:xfrm>
              <a:off x="136070" y="9293679"/>
              <a:ext cx="432707" cy="360000"/>
            </a:xfrm>
            <a:prstGeom prst="rect">
              <a:avLst/>
            </a:prstGeom>
            <a:solidFill>
              <a:srgbClr val="00206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100" b="1">
                  <a:solidFill>
                    <a:schemeClr val="bg1"/>
                  </a:solidFill>
                </a:rPr>
                <a:t>N+2</a:t>
              </a:r>
            </a:p>
          </xdr:txBody>
        </xdr:sp>
      </xdr:grpSp>
    </xdr:grp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rgb="FFC00000"/>
  </sheetPr>
  <dimension ref="A1:H185"/>
  <sheetViews>
    <sheetView tabSelected="1" topLeftCell="A155" zoomScaleNormal="100" workbookViewId="0">
      <selection activeCell="F177" sqref="F177"/>
    </sheetView>
  </sheetViews>
  <sheetFormatPr baseColWidth="10" defaultColWidth="11.44140625" defaultRowHeight="14.4"/>
  <cols>
    <col min="1" max="1" width="7.6640625" style="52" customWidth="1"/>
    <col min="2" max="2" width="78.6640625" style="54" customWidth="1"/>
    <col min="3" max="3" width="10.6640625" style="52" customWidth="1"/>
    <col min="4" max="4" width="10.6640625" style="53" customWidth="1"/>
    <col min="5" max="6" width="14.6640625" style="55" customWidth="1"/>
  </cols>
  <sheetData>
    <row r="1" spans="1:8" ht="18.600000000000001" thickBot="1">
      <c r="A1" s="163" t="s">
        <v>0</v>
      </c>
      <c r="B1" s="164"/>
      <c r="C1" s="164"/>
      <c r="D1" s="164"/>
      <c r="E1" s="164"/>
      <c r="F1" s="165"/>
    </row>
    <row r="2" spans="1:8">
      <c r="A2" s="166" t="s">
        <v>1</v>
      </c>
      <c r="B2" s="167"/>
      <c r="C2" s="167"/>
      <c r="D2" s="167"/>
      <c r="E2" s="167"/>
      <c r="F2" s="168"/>
    </row>
    <row r="3" spans="1:8" ht="17.25" customHeight="1">
      <c r="A3" s="171" t="s">
        <v>2</v>
      </c>
      <c r="B3" s="172"/>
      <c r="C3" s="172"/>
      <c r="D3" s="172"/>
      <c r="E3" s="172"/>
      <c r="F3" s="173"/>
    </row>
    <row r="4" spans="1:8" ht="16.2">
      <c r="A4" s="169" t="s">
        <v>3</v>
      </c>
      <c r="B4" s="170"/>
      <c r="C4" s="72" t="s">
        <v>4</v>
      </c>
      <c r="D4" s="133">
        <v>2708</v>
      </c>
      <c r="E4" s="60"/>
      <c r="F4" s="60"/>
    </row>
    <row r="5" spans="1:8">
      <c r="A5" s="174" t="s">
        <v>5</v>
      </c>
      <c r="B5" s="175"/>
      <c r="C5" s="175"/>
      <c r="D5" s="175"/>
      <c r="E5" s="175"/>
      <c r="F5" s="176"/>
    </row>
    <row r="6" spans="1:8">
      <c r="A6" s="73" t="s">
        <v>6</v>
      </c>
      <c r="B6" s="69" t="s">
        <v>7</v>
      </c>
      <c r="C6" s="69" t="s">
        <v>8</v>
      </c>
      <c r="D6" s="74" t="s">
        <v>9</v>
      </c>
      <c r="E6" s="75" t="s">
        <v>10</v>
      </c>
      <c r="F6" s="76" t="s">
        <v>11</v>
      </c>
    </row>
    <row r="7" spans="1:8">
      <c r="A7" s="61">
        <v>1</v>
      </c>
      <c r="B7" s="149" t="s">
        <v>12</v>
      </c>
      <c r="C7" s="149"/>
      <c r="D7" s="149"/>
      <c r="E7" s="149"/>
      <c r="F7" s="62">
        <f>SUM(F8:F14)</f>
        <v>0</v>
      </c>
    </row>
    <row r="8" spans="1:8" ht="50.25" customHeight="1">
      <c r="A8" s="125" t="s">
        <v>13</v>
      </c>
      <c r="B8" s="58" t="s">
        <v>14</v>
      </c>
      <c r="C8" s="119" t="s">
        <v>15</v>
      </c>
      <c r="D8" s="59">
        <v>604.77629999999976</v>
      </c>
      <c r="E8" s="57"/>
      <c r="F8" s="60">
        <f>+D8*E8</f>
        <v>0</v>
      </c>
    </row>
    <row r="9" spans="1:8">
      <c r="A9" s="125" t="s">
        <v>16</v>
      </c>
      <c r="B9" s="58" t="s">
        <v>17</v>
      </c>
      <c r="C9" s="119" t="s">
        <v>18</v>
      </c>
      <c r="D9" s="59">
        <v>115</v>
      </c>
      <c r="E9" s="57"/>
      <c r="F9" s="60">
        <f t="shared" ref="F9:F14" si="0">+D9*E9</f>
        <v>0</v>
      </c>
    </row>
    <row r="10" spans="1:8" ht="20.399999999999999">
      <c r="A10" s="125" t="s">
        <v>19</v>
      </c>
      <c r="B10" s="58" t="s">
        <v>20</v>
      </c>
      <c r="C10" s="119" t="s">
        <v>18</v>
      </c>
      <c r="D10" s="59">
        <v>83</v>
      </c>
      <c r="E10" s="57"/>
      <c r="F10" s="60">
        <f t="shared" si="0"/>
        <v>0</v>
      </c>
    </row>
    <row r="11" spans="1:8">
      <c r="A11" s="125" t="s">
        <v>21</v>
      </c>
      <c r="B11" s="58" t="s">
        <v>22</v>
      </c>
      <c r="C11" s="119" t="s">
        <v>18</v>
      </c>
      <c r="D11" s="59">
        <v>16</v>
      </c>
      <c r="E11" s="57"/>
      <c r="F11" s="60">
        <f t="shared" si="0"/>
        <v>0</v>
      </c>
      <c r="H11" s="50"/>
    </row>
    <row r="12" spans="1:8" ht="20.399999999999999">
      <c r="A12" s="125" t="s">
        <v>23</v>
      </c>
      <c r="B12" s="58" t="s">
        <v>24</v>
      </c>
      <c r="C12" s="119" t="s">
        <v>25</v>
      </c>
      <c r="D12" s="59">
        <v>92.5</v>
      </c>
      <c r="E12" s="57"/>
      <c r="F12" s="60">
        <f t="shared" si="0"/>
        <v>0</v>
      </c>
    </row>
    <row r="13" spans="1:8" ht="20.399999999999999">
      <c r="A13" s="125" t="s">
        <v>26</v>
      </c>
      <c r="B13" s="58" t="s">
        <v>27</v>
      </c>
      <c r="C13" s="119" t="s">
        <v>15</v>
      </c>
      <c r="D13" s="59">
        <v>16.2</v>
      </c>
      <c r="E13" s="57"/>
      <c r="F13" s="60">
        <f t="shared" si="0"/>
        <v>0</v>
      </c>
    </row>
    <row r="14" spans="1:8" ht="20.399999999999999">
      <c r="A14" s="125" t="s">
        <v>28</v>
      </c>
      <c r="B14" s="58" t="s">
        <v>29</v>
      </c>
      <c r="C14" s="119" t="s">
        <v>25</v>
      </c>
      <c r="D14" s="59">
        <v>23.999999999999968</v>
      </c>
      <c r="E14" s="57"/>
      <c r="F14" s="60">
        <f t="shared" si="0"/>
        <v>0</v>
      </c>
    </row>
    <row r="15" spans="1:8" hidden="1">
      <c r="A15" s="61">
        <v>2</v>
      </c>
      <c r="B15" s="149" t="s">
        <v>30</v>
      </c>
      <c r="C15" s="149"/>
      <c r="D15" s="149"/>
      <c r="E15" s="149"/>
      <c r="F15" s="62">
        <v>0</v>
      </c>
    </row>
    <row r="16" spans="1:8" hidden="1">
      <c r="A16" s="61">
        <v>3</v>
      </c>
      <c r="B16" s="149" t="s">
        <v>31</v>
      </c>
      <c r="C16" s="149"/>
      <c r="D16" s="149"/>
      <c r="E16" s="149"/>
      <c r="F16" s="62">
        <v>0</v>
      </c>
    </row>
    <row r="17" spans="1:6">
      <c r="A17" s="61">
        <v>4</v>
      </c>
      <c r="B17" s="149" t="s">
        <v>32</v>
      </c>
      <c r="C17" s="149"/>
      <c r="D17" s="149"/>
      <c r="E17" s="149"/>
      <c r="F17" s="62">
        <f>SUM(F18:F28)</f>
        <v>0</v>
      </c>
    </row>
    <row r="18" spans="1:6" ht="27" customHeight="1">
      <c r="A18" s="125" t="s">
        <v>33</v>
      </c>
      <c r="B18" s="58" t="s">
        <v>34</v>
      </c>
      <c r="C18" s="119" t="s">
        <v>15</v>
      </c>
      <c r="D18" s="59">
        <v>13.600000000000001</v>
      </c>
      <c r="E18" s="57"/>
      <c r="F18" s="60">
        <f t="shared" ref="F18:F27" si="1">+D18*E18</f>
        <v>0</v>
      </c>
    </row>
    <row r="19" spans="1:6" ht="27.75" customHeight="1">
      <c r="A19" s="125" t="s">
        <v>35</v>
      </c>
      <c r="B19" s="58" t="s">
        <v>36</v>
      </c>
      <c r="C19" s="119" t="s">
        <v>15</v>
      </c>
      <c r="D19" s="59">
        <v>5.6279999999999992</v>
      </c>
      <c r="E19" s="57"/>
      <c r="F19" s="60">
        <f t="shared" si="1"/>
        <v>0</v>
      </c>
    </row>
    <row r="20" spans="1:6" ht="30.6">
      <c r="A20" s="125" t="s">
        <v>37</v>
      </c>
      <c r="B20" s="58" t="s">
        <v>38</v>
      </c>
      <c r="C20" s="119" t="s">
        <v>39</v>
      </c>
      <c r="D20" s="59">
        <v>21</v>
      </c>
      <c r="E20" s="57"/>
      <c r="F20" s="60">
        <f t="shared" si="1"/>
        <v>0</v>
      </c>
    </row>
    <row r="21" spans="1:6" ht="61.2">
      <c r="A21" s="125" t="s">
        <v>40</v>
      </c>
      <c r="B21" s="58" t="s">
        <v>41</v>
      </c>
      <c r="C21" s="119" t="s">
        <v>39</v>
      </c>
      <c r="D21" s="59">
        <v>54.42</v>
      </c>
      <c r="E21" s="57"/>
      <c r="F21" s="60">
        <f t="shared" si="1"/>
        <v>0</v>
      </c>
    </row>
    <row r="22" spans="1:6" ht="30.6">
      <c r="A22" s="125" t="s">
        <v>42</v>
      </c>
      <c r="B22" s="58" t="s">
        <v>43</v>
      </c>
      <c r="C22" s="119" t="s">
        <v>18</v>
      </c>
      <c r="D22" s="59">
        <v>18</v>
      </c>
      <c r="E22" s="57"/>
      <c r="F22" s="60">
        <f t="shared" si="1"/>
        <v>0</v>
      </c>
    </row>
    <row r="23" spans="1:6" ht="30.6">
      <c r="A23" s="125" t="s">
        <v>44</v>
      </c>
      <c r="B23" s="58" t="s">
        <v>45</v>
      </c>
      <c r="C23" s="119" t="s">
        <v>15</v>
      </c>
      <c r="D23" s="59">
        <v>16.799999999999997</v>
      </c>
      <c r="E23" s="57"/>
      <c r="F23" s="60">
        <f t="shared" si="1"/>
        <v>0</v>
      </c>
    </row>
    <row r="24" spans="1:6" ht="51">
      <c r="A24" s="125" t="s">
        <v>46</v>
      </c>
      <c r="B24" s="58" t="s">
        <v>47</v>
      </c>
      <c r="C24" s="119" t="s">
        <v>15</v>
      </c>
      <c r="D24" s="59">
        <v>189.80333591214082</v>
      </c>
      <c r="E24" s="57"/>
      <c r="F24" s="60">
        <f t="shared" si="1"/>
        <v>0</v>
      </c>
    </row>
    <row r="25" spans="1:6" ht="30.6">
      <c r="A25" s="125" t="s">
        <v>48</v>
      </c>
      <c r="B25" s="58" t="s">
        <v>49</v>
      </c>
      <c r="C25" s="119" t="s">
        <v>39</v>
      </c>
      <c r="D25" s="59">
        <v>1.2</v>
      </c>
      <c r="E25" s="57"/>
      <c r="F25" s="60">
        <f t="shared" si="1"/>
        <v>0</v>
      </c>
    </row>
    <row r="26" spans="1:6" ht="30.6" hidden="1">
      <c r="A26" s="125" t="s">
        <v>50</v>
      </c>
      <c r="B26" s="58" t="s">
        <v>51</v>
      </c>
      <c r="C26" s="119" t="s">
        <v>39</v>
      </c>
      <c r="D26" s="59">
        <v>0</v>
      </c>
      <c r="E26" s="57"/>
      <c r="F26" s="60">
        <f t="shared" si="1"/>
        <v>0</v>
      </c>
    </row>
    <row r="27" spans="1:6" ht="20.399999999999999">
      <c r="A27" s="125" t="s">
        <v>52</v>
      </c>
      <c r="B27" s="58" t="s">
        <v>53</v>
      </c>
      <c r="C27" s="119" t="s">
        <v>18</v>
      </c>
      <c r="D27" s="59">
        <v>17</v>
      </c>
      <c r="E27" s="57"/>
      <c r="F27" s="60">
        <f t="shared" si="1"/>
        <v>0</v>
      </c>
    </row>
    <row r="28" spans="1:6" ht="38.25" customHeight="1">
      <c r="A28" s="125" t="s">
        <v>54</v>
      </c>
      <c r="B28" s="58" t="s">
        <v>55</v>
      </c>
      <c r="C28" s="119" t="s">
        <v>56</v>
      </c>
      <c r="D28" s="59">
        <v>17.920000000000002</v>
      </c>
      <c r="E28" s="57"/>
      <c r="F28" s="60">
        <f>+D28*E28</f>
        <v>0</v>
      </c>
    </row>
    <row r="29" spans="1:6">
      <c r="A29" s="61">
        <v>5</v>
      </c>
      <c r="B29" s="149" t="s">
        <v>57</v>
      </c>
      <c r="C29" s="149"/>
      <c r="D29" s="149"/>
      <c r="E29" s="149"/>
      <c r="F29" s="62">
        <f>SUM(F30:F31)</f>
        <v>0</v>
      </c>
    </row>
    <row r="30" spans="1:6" ht="20.399999999999999">
      <c r="A30" s="125" t="s">
        <v>58</v>
      </c>
      <c r="B30" s="58" t="s">
        <v>59</v>
      </c>
      <c r="C30" s="119" t="s">
        <v>18</v>
      </c>
      <c r="D30" s="59">
        <v>17</v>
      </c>
      <c r="E30" s="57"/>
      <c r="F30" s="60">
        <f t="shared" ref="F30:F31" si="2">+D30*E30</f>
        <v>0</v>
      </c>
    </row>
    <row r="31" spans="1:6" ht="20.399999999999999">
      <c r="A31" s="125" t="s">
        <v>60</v>
      </c>
      <c r="B31" s="58" t="s">
        <v>61</v>
      </c>
      <c r="C31" s="119" t="s">
        <v>39</v>
      </c>
      <c r="D31" s="59">
        <v>70</v>
      </c>
      <c r="E31" s="57"/>
      <c r="F31" s="60">
        <f t="shared" si="2"/>
        <v>0</v>
      </c>
    </row>
    <row r="32" spans="1:6" hidden="1">
      <c r="A32" s="61">
        <v>6</v>
      </c>
      <c r="B32" s="149" t="s">
        <v>62</v>
      </c>
      <c r="C32" s="149"/>
      <c r="D32" s="149"/>
      <c r="E32" s="149"/>
      <c r="F32" s="62">
        <v>0</v>
      </c>
    </row>
    <row r="33" spans="1:6">
      <c r="A33" s="61">
        <v>7</v>
      </c>
      <c r="B33" s="149" t="s">
        <v>63</v>
      </c>
      <c r="C33" s="149"/>
      <c r="D33" s="149"/>
      <c r="E33" s="149"/>
      <c r="F33" s="62">
        <f>SUM(F34:F72)</f>
        <v>0</v>
      </c>
    </row>
    <row r="34" spans="1:6" ht="40.799999999999997">
      <c r="A34" s="126" t="s">
        <v>64</v>
      </c>
      <c r="B34" s="58" t="s">
        <v>65</v>
      </c>
      <c r="C34" s="119" t="s">
        <v>18</v>
      </c>
      <c r="D34" s="59">
        <v>24</v>
      </c>
      <c r="E34" s="57"/>
      <c r="F34" s="60">
        <f t="shared" ref="F34:F72" si="3">+D34*E34</f>
        <v>0</v>
      </c>
    </row>
    <row r="35" spans="1:6" ht="40.799999999999997">
      <c r="A35" s="126" t="s">
        <v>66</v>
      </c>
      <c r="B35" s="58" t="s">
        <v>67</v>
      </c>
      <c r="C35" s="119" t="s">
        <v>18</v>
      </c>
      <c r="D35" s="59">
        <v>20</v>
      </c>
      <c r="E35" s="57"/>
      <c r="F35" s="60">
        <f t="shared" si="3"/>
        <v>0</v>
      </c>
    </row>
    <row r="36" spans="1:6" ht="40.799999999999997">
      <c r="A36" s="126" t="s">
        <v>68</v>
      </c>
      <c r="B36" s="58" t="s">
        <v>69</v>
      </c>
      <c r="C36" s="119" t="s">
        <v>18</v>
      </c>
      <c r="D36" s="59">
        <v>33</v>
      </c>
      <c r="E36" s="57"/>
      <c r="F36" s="60">
        <f t="shared" si="3"/>
        <v>0</v>
      </c>
    </row>
    <row r="37" spans="1:6" ht="40.799999999999997">
      <c r="A37" s="126" t="s">
        <v>70</v>
      </c>
      <c r="B37" s="58" t="s">
        <v>71</v>
      </c>
      <c r="C37" s="119" t="s">
        <v>18</v>
      </c>
      <c r="D37" s="59">
        <v>15</v>
      </c>
      <c r="E37" s="57"/>
      <c r="F37" s="60">
        <f t="shared" si="3"/>
        <v>0</v>
      </c>
    </row>
    <row r="38" spans="1:6" ht="40.799999999999997">
      <c r="A38" s="126" t="s">
        <v>72</v>
      </c>
      <c r="B38" s="58" t="s">
        <v>73</v>
      </c>
      <c r="C38" s="119" t="s">
        <v>18</v>
      </c>
      <c r="D38" s="59">
        <v>5</v>
      </c>
      <c r="E38" s="57"/>
      <c r="F38" s="60">
        <f t="shared" si="3"/>
        <v>0</v>
      </c>
    </row>
    <row r="39" spans="1:6" ht="30.6">
      <c r="A39" s="126" t="s">
        <v>74</v>
      </c>
      <c r="B39" s="58" t="s">
        <v>75</v>
      </c>
      <c r="C39" s="119" t="s">
        <v>18</v>
      </c>
      <c r="D39" s="59">
        <v>2</v>
      </c>
      <c r="E39" s="57"/>
      <c r="F39" s="60">
        <f t="shared" si="3"/>
        <v>0</v>
      </c>
    </row>
    <row r="40" spans="1:6" ht="40.799999999999997">
      <c r="A40" s="126" t="s">
        <v>76</v>
      </c>
      <c r="B40" s="58" t="s">
        <v>77</v>
      </c>
      <c r="C40" s="119" t="s">
        <v>18</v>
      </c>
      <c r="D40" s="59">
        <v>2</v>
      </c>
      <c r="E40" s="57"/>
      <c r="F40" s="60">
        <f t="shared" si="3"/>
        <v>0</v>
      </c>
    </row>
    <row r="41" spans="1:6" ht="40.799999999999997">
      <c r="A41" s="126" t="s">
        <v>78</v>
      </c>
      <c r="B41" s="58" t="s">
        <v>79</v>
      </c>
      <c r="C41" s="119" t="s">
        <v>18</v>
      </c>
      <c r="D41" s="59">
        <v>3</v>
      </c>
      <c r="E41" s="57"/>
      <c r="F41" s="60">
        <f t="shared" si="3"/>
        <v>0</v>
      </c>
    </row>
    <row r="42" spans="1:6" ht="40.799999999999997">
      <c r="A42" s="126" t="s">
        <v>80</v>
      </c>
      <c r="B42" s="58" t="s">
        <v>81</v>
      </c>
      <c r="C42" s="119" t="s">
        <v>18</v>
      </c>
      <c r="D42" s="59">
        <v>1</v>
      </c>
      <c r="E42" s="57"/>
      <c r="F42" s="60">
        <f t="shared" si="3"/>
        <v>0</v>
      </c>
    </row>
    <row r="43" spans="1:6" ht="20.399999999999999">
      <c r="A43" s="126" t="s">
        <v>82</v>
      </c>
      <c r="B43" s="58" t="s">
        <v>83</v>
      </c>
      <c r="C43" s="119" t="s">
        <v>18</v>
      </c>
      <c r="D43" s="59">
        <v>400</v>
      </c>
      <c r="E43" s="57"/>
      <c r="F43" s="60">
        <f t="shared" si="3"/>
        <v>0</v>
      </c>
    </row>
    <row r="44" spans="1:6" ht="20.399999999999999">
      <c r="A44" s="126" t="s">
        <v>84</v>
      </c>
      <c r="B44" s="58" t="s">
        <v>85</v>
      </c>
      <c r="C44" s="119" t="s">
        <v>18</v>
      </c>
      <c r="D44" s="59">
        <v>1</v>
      </c>
      <c r="E44" s="57"/>
      <c r="F44" s="60">
        <f t="shared" si="3"/>
        <v>0</v>
      </c>
    </row>
    <row r="45" spans="1:6" ht="20.399999999999999">
      <c r="A45" s="126" t="s">
        <v>86</v>
      </c>
      <c r="B45" s="58" t="s">
        <v>87</v>
      </c>
      <c r="C45" s="119" t="s">
        <v>18</v>
      </c>
      <c r="D45" s="59">
        <v>29</v>
      </c>
      <c r="E45" s="57"/>
      <c r="F45" s="60">
        <f t="shared" si="3"/>
        <v>0</v>
      </c>
    </row>
    <row r="46" spans="1:6" ht="30.6">
      <c r="A46" s="126" t="s">
        <v>88</v>
      </c>
      <c r="B46" s="127" t="s">
        <v>89</v>
      </c>
      <c r="C46" s="119" t="s">
        <v>18</v>
      </c>
      <c r="D46" s="59">
        <v>6</v>
      </c>
      <c r="E46" s="57"/>
      <c r="F46" s="60">
        <f t="shared" si="3"/>
        <v>0</v>
      </c>
    </row>
    <row r="47" spans="1:6" ht="30.6">
      <c r="A47" s="126" t="s">
        <v>90</v>
      </c>
      <c r="B47" s="58" t="s">
        <v>91</v>
      </c>
      <c r="C47" s="119" t="s">
        <v>18</v>
      </c>
      <c r="D47" s="59">
        <v>3</v>
      </c>
      <c r="E47" s="57"/>
      <c r="F47" s="60">
        <f t="shared" si="3"/>
        <v>0</v>
      </c>
    </row>
    <row r="48" spans="1:6" ht="30.6">
      <c r="A48" s="126" t="s">
        <v>92</v>
      </c>
      <c r="B48" s="58" t="s">
        <v>93</v>
      </c>
      <c r="C48" s="119" t="s">
        <v>18</v>
      </c>
      <c r="D48" s="59">
        <v>10</v>
      </c>
      <c r="E48" s="57"/>
      <c r="F48" s="60">
        <f t="shared" si="3"/>
        <v>0</v>
      </c>
    </row>
    <row r="49" spans="1:6" ht="51">
      <c r="A49" s="126" t="s">
        <v>94</v>
      </c>
      <c r="B49" s="58" t="s">
        <v>95</v>
      </c>
      <c r="C49" s="119" t="s">
        <v>18</v>
      </c>
      <c r="D49" s="59">
        <v>1</v>
      </c>
      <c r="E49" s="57"/>
      <c r="F49" s="60">
        <f t="shared" si="3"/>
        <v>0</v>
      </c>
    </row>
    <row r="50" spans="1:6" ht="20.399999999999999">
      <c r="A50" s="126" t="s">
        <v>96</v>
      </c>
      <c r="B50" s="127" t="s">
        <v>97</v>
      </c>
      <c r="C50" s="119" t="s">
        <v>18</v>
      </c>
      <c r="D50" s="59">
        <v>5</v>
      </c>
      <c r="E50" s="57"/>
      <c r="F50" s="60">
        <f t="shared" si="3"/>
        <v>0</v>
      </c>
    </row>
    <row r="51" spans="1:6" ht="30.6">
      <c r="A51" s="126" t="s">
        <v>98</v>
      </c>
      <c r="B51" s="127" t="s">
        <v>99</v>
      </c>
      <c r="C51" s="119" t="s">
        <v>18</v>
      </c>
      <c r="D51" s="59">
        <v>1</v>
      </c>
      <c r="E51" s="57"/>
      <c r="F51" s="60">
        <f t="shared" si="3"/>
        <v>0</v>
      </c>
    </row>
    <row r="52" spans="1:6" ht="20.399999999999999">
      <c r="A52" s="126" t="s">
        <v>100</v>
      </c>
      <c r="B52" s="127" t="s">
        <v>101</v>
      </c>
      <c r="C52" s="119" t="s">
        <v>18</v>
      </c>
      <c r="D52" s="59">
        <v>1</v>
      </c>
      <c r="E52" s="57"/>
      <c r="F52" s="60">
        <f t="shared" si="3"/>
        <v>0</v>
      </c>
    </row>
    <row r="53" spans="1:6" ht="20.399999999999999">
      <c r="A53" s="126" t="s">
        <v>102</v>
      </c>
      <c r="B53" s="127" t="s">
        <v>103</v>
      </c>
      <c r="C53" s="119" t="s">
        <v>18</v>
      </c>
      <c r="D53" s="59">
        <v>36</v>
      </c>
      <c r="E53" s="57"/>
      <c r="F53" s="60">
        <f t="shared" si="3"/>
        <v>0</v>
      </c>
    </row>
    <row r="54" spans="1:6" ht="20.399999999999999">
      <c r="A54" s="126" t="s">
        <v>104</v>
      </c>
      <c r="B54" s="127" t="s">
        <v>105</v>
      </c>
      <c r="C54" s="119" t="s">
        <v>18</v>
      </c>
      <c r="D54" s="59">
        <v>8</v>
      </c>
      <c r="E54" s="57"/>
      <c r="F54" s="60">
        <f t="shared" si="3"/>
        <v>0</v>
      </c>
    </row>
    <row r="55" spans="1:6" ht="20.399999999999999">
      <c r="A55" s="126" t="s">
        <v>106</v>
      </c>
      <c r="B55" s="127" t="s">
        <v>107</v>
      </c>
      <c r="C55" s="119" t="s">
        <v>18</v>
      </c>
      <c r="D55" s="59">
        <v>3</v>
      </c>
      <c r="E55" s="57"/>
      <c r="F55" s="60">
        <f t="shared" si="3"/>
        <v>0</v>
      </c>
    </row>
    <row r="56" spans="1:6" ht="20.399999999999999">
      <c r="A56" s="126" t="s">
        <v>108</v>
      </c>
      <c r="B56" s="127" t="s">
        <v>109</v>
      </c>
      <c r="C56" s="119" t="s">
        <v>18</v>
      </c>
      <c r="D56" s="59">
        <v>1</v>
      </c>
      <c r="E56" s="57"/>
      <c r="F56" s="60">
        <f t="shared" si="3"/>
        <v>0</v>
      </c>
    </row>
    <row r="57" spans="1:6" ht="20.399999999999999">
      <c r="A57" s="126" t="s">
        <v>110</v>
      </c>
      <c r="B57" s="127" t="s">
        <v>111</v>
      </c>
      <c r="C57" s="119" t="s">
        <v>18</v>
      </c>
      <c r="D57" s="59">
        <v>1</v>
      </c>
      <c r="E57" s="57"/>
      <c r="F57" s="60">
        <f t="shared" si="3"/>
        <v>0</v>
      </c>
    </row>
    <row r="58" spans="1:6" ht="20.399999999999999">
      <c r="A58" s="126" t="s">
        <v>112</v>
      </c>
      <c r="B58" s="127" t="s">
        <v>113</v>
      </c>
      <c r="C58" s="119" t="s">
        <v>18</v>
      </c>
      <c r="D58" s="59">
        <v>5</v>
      </c>
      <c r="E58" s="57"/>
      <c r="F58" s="60">
        <f t="shared" si="3"/>
        <v>0</v>
      </c>
    </row>
    <row r="59" spans="1:6" ht="20.399999999999999">
      <c r="A59" s="126" t="s">
        <v>114</v>
      </c>
      <c r="B59" s="127" t="s">
        <v>115</v>
      </c>
      <c r="C59" s="119" t="s">
        <v>18</v>
      </c>
      <c r="D59" s="59">
        <v>1</v>
      </c>
      <c r="E59" s="57"/>
      <c r="F59" s="60">
        <f t="shared" si="3"/>
        <v>0</v>
      </c>
    </row>
    <row r="60" spans="1:6" ht="20.399999999999999">
      <c r="A60" s="126" t="s">
        <v>116</v>
      </c>
      <c r="B60" s="127" t="s">
        <v>117</v>
      </c>
      <c r="C60" s="119" t="s">
        <v>18</v>
      </c>
      <c r="D60" s="59">
        <v>2</v>
      </c>
      <c r="E60" s="57"/>
      <c r="F60" s="60">
        <f t="shared" si="3"/>
        <v>0</v>
      </c>
    </row>
    <row r="61" spans="1:6" ht="20.399999999999999">
      <c r="A61" s="126" t="s">
        <v>118</v>
      </c>
      <c r="B61" s="127" t="s">
        <v>119</v>
      </c>
      <c r="C61" s="119" t="s">
        <v>18</v>
      </c>
      <c r="D61" s="59">
        <v>2</v>
      </c>
      <c r="E61" s="57"/>
      <c r="F61" s="60">
        <f t="shared" si="3"/>
        <v>0</v>
      </c>
    </row>
    <row r="62" spans="1:6" ht="20.399999999999999">
      <c r="A62" s="126" t="s">
        <v>120</v>
      </c>
      <c r="B62" s="127" t="s">
        <v>121</v>
      </c>
      <c r="C62" s="119" t="s">
        <v>18</v>
      </c>
      <c r="D62" s="59">
        <v>2</v>
      </c>
      <c r="E62" s="57"/>
      <c r="F62" s="60">
        <f t="shared" si="3"/>
        <v>0</v>
      </c>
    </row>
    <row r="63" spans="1:6" ht="20.399999999999999">
      <c r="A63" s="126" t="s">
        <v>122</v>
      </c>
      <c r="B63" s="127" t="s">
        <v>123</v>
      </c>
      <c r="C63" s="119" t="s">
        <v>18</v>
      </c>
      <c r="D63" s="59">
        <v>3</v>
      </c>
      <c r="E63" s="57"/>
      <c r="F63" s="60">
        <f t="shared" si="3"/>
        <v>0</v>
      </c>
    </row>
    <row r="64" spans="1:6" ht="20.399999999999999">
      <c r="A64" s="126" t="s">
        <v>124</v>
      </c>
      <c r="B64" s="127" t="s">
        <v>125</v>
      </c>
      <c r="C64" s="119" t="s">
        <v>18</v>
      </c>
      <c r="D64" s="59">
        <v>2</v>
      </c>
      <c r="E64" s="57"/>
      <c r="F64" s="60">
        <f t="shared" si="3"/>
        <v>0</v>
      </c>
    </row>
    <row r="65" spans="1:6" ht="20.399999999999999">
      <c r="A65" s="126" t="s">
        <v>126</v>
      </c>
      <c r="B65" s="127" t="s">
        <v>127</v>
      </c>
      <c r="C65" s="119" t="s">
        <v>18</v>
      </c>
      <c r="D65" s="59">
        <v>1</v>
      </c>
      <c r="E65" s="57"/>
      <c r="F65" s="60">
        <f t="shared" si="3"/>
        <v>0</v>
      </c>
    </row>
    <row r="66" spans="1:6" ht="20.399999999999999">
      <c r="A66" s="126" t="s">
        <v>128</v>
      </c>
      <c r="B66" s="127" t="s">
        <v>129</v>
      </c>
      <c r="C66" s="119" t="s">
        <v>18</v>
      </c>
      <c r="D66" s="59">
        <v>1</v>
      </c>
      <c r="E66" s="57"/>
      <c r="F66" s="60">
        <f t="shared" si="3"/>
        <v>0</v>
      </c>
    </row>
    <row r="67" spans="1:6" ht="20.399999999999999">
      <c r="A67" s="126" t="s">
        <v>130</v>
      </c>
      <c r="B67" s="127" t="s">
        <v>131</v>
      </c>
      <c r="C67" s="119" t="s">
        <v>18</v>
      </c>
      <c r="D67" s="59">
        <v>6</v>
      </c>
      <c r="E67" s="57"/>
      <c r="F67" s="60">
        <f t="shared" si="3"/>
        <v>0</v>
      </c>
    </row>
    <row r="68" spans="1:6" ht="20.399999999999999">
      <c r="A68" s="126" t="s">
        <v>132</v>
      </c>
      <c r="B68" s="127" t="s">
        <v>133</v>
      </c>
      <c r="C68" s="119" t="s">
        <v>18</v>
      </c>
      <c r="D68" s="59">
        <v>1</v>
      </c>
      <c r="E68" s="57"/>
      <c r="F68" s="60">
        <f t="shared" si="3"/>
        <v>0</v>
      </c>
    </row>
    <row r="69" spans="1:6" ht="40.799999999999997">
      <c r="A69" s="126" t="s">
        <v>134</v>
      </c>
      <c r="B69" s="127" t="s">
        <v>135</v>
      </c>
      <c r="C69" s="119" t="s">
        <v>18</v>
      </c>
      <c r="D69" s="59">
        <v>1</v>
      </c>
      <c r="E69" s="57"/>
      <c r="F69" s="60">
        <f t="shared" si="3"/>
        <v>0</v>
      </c>
    </row>
    <row r="70" spans="1:6">
      <c r="A70" s="126" t="s">
        <v>136</v>
      </c>
      <c r="B70" s="127" t="s">
        <v>137</v>
      </c>
      <c r="C70" s="119" t="s">
        <v>18</v>
      </c>
      <c r="D70" s="59">
        <v>1</v>
      </c>
      <c r="E70" s="57"/>
      <c r="F70" s="60">
        <f t="shared" si="3"/>
        <v>0</v>
      </c>
    </row>
    <row r="71" spans="1:6">
      <c r="A71" s="126" t="s">
        <v>138</v>
      </c>
      <c r="B71" s="127" t="s">
        <v>139</v>
      </c>
      <c r="C71" s="119" t="s">
        <v>18</v>
      </c>
      <c r="D71" s="59">
        <v>1</v>
      </c>
      <c r="E71" s="57"/>
      <c r="F71" s="60">
        <f t="shared" si="3"/>
        <v>0</v>
      </c>
    </row>
    <row r="72" spans="1:6">
      <c r="A72" s="126" t="s">
        <v>140</v>
      </c>
      <c r="B72" s="127" t="s">
        <v>141</v>
      </c>
      <c r="C72" s="119" t="s">
        <v>18</v>
      </c>
      <c r="D72" s="59">
        <v>1</v>
      </c>
      <c r="E72" s="57"/>
      <c r="F72" s="60">
        <f t="shared" si="3"/>
        <v>0</v>
      </c>
    </row>
    <row r="73" spans="1:6">
      <c r="A73" s="61">
        <v>8</v>
      </c>
      <c r="B73" s="149" t="s">
        <v>142</v>
      </c>
      <c r="C73" s="149"/>
      <c r="D73" s="149"/>
      <c r="E73" s="149"/>
      <c r="F73" s="62">
        <f>SUM(F74:F78)</f>
        <v>0</v>
      </c>
    </row>
    <row r="74" spans="1:6" ht="20.399999999999999">
      <c r="A74" s="125" t="s">
        <v>143</v>
      </c>
      <c r="B74" s="58" t="s">
        <v>144</v>
      </c>
      <c r="C74" s="119" t="s">
        <v>15</v>
      </c>
      <c r="D74" s="59">
        <v>316.07599999999991</v>
      </c>
      <c r="E74" s="57"/>
      <c r="F74" s="60">
        <f t="shared" ref="F74:F118" si="4">+D74*E74</f>
        <v>0</v>
      </c>
    </row>
    <row r="75" spans="1:6" ht="20.399999999999999">
      <c r="A75" s="125" t="s">
        <v>145</v>
      </c>
      <c r="B75" s="58" t="s">
        <v>146</v>
      </c>
      <c r="C75" s="119" t="s">
        <v>15</v>
      </c>
      <c r="D75" s="59">
        <v>506.28899999999987</v>
      </c>
      <c r="E75" s="57"/>
      <c r="F75" s="60">
        <f t="shared" si="4"/>
        <v>0</v>
      </c>
    </row>
    <row r="76" spans="1:6" ht="30.6">
      <c r="A76" s="125" t="s">
        <v>147</v>
      </c>
      <c r="B76" s="58" t="s">
        <v>148</v>
      </c>
      <c r="C76" s="119" t="s">
        <v>15</v>
      </c>
      <c r="D76" s="59">
        <v>506.28899999999987</v>
      </c>
      <c r="E76" s="57"/>
      <c r="F76" s="60">
        <f t="shared" si="4"/>
        <v>0</v>
      </c>
    </row>
    <row r="77" spans="1:6" ht="20.399999999999999">
      <c r="A77" s="125" t="s">
        <v>149</v>
      </c>
      <c r="B77" s="58" t="s">
        <v>150</v>
      </c>
      <c r="C77" s="119" t="s">
        <v>39</v>
      </c>
      <c r="D77" s="59">
        <v>238.34000000000017</v>
      </c>
      <c r="E77" s="57"/>
      <c r="F77" s="60">
        <f t="shared" si="4"/>
        <v>0</v>
      </c>
    </row>
    <row r="78" spans="1:6" ht="40.799999999999997">
      <c r="A78" s="125" t="s">
        <v>151</v>
      </c>
      <c r="B78" s="58" t="s">
        <v>152</v>
      </c>
      <c r="C78" s="119" t="s">
        <v>39</v>
      </c>
      <c r="D78" s="59">
        <v>289.34999999999997</v>
      </c>
      <c r="E78" s="57"/>
      <c r="F78" s="60">
        <f t="shared" si="4"/>
        <v>0</v>
      </c>
    </row>
    <row r="79" spans="1:6">
      <c r="A79" s="61">
        <v>9</v>
      </c>
      <c r="B79" s="149" t="s">
        <v>153</v>
      </c>
      <c r="C79" s="149"/>
      <c r="D79" s="149"/>
      <c r="E79" s="149"/>
      <c r="F79" s="62">
        <f>SUM(F80:F91)</f>
        <v>0</v>
      </c>
    </row>
    <row r="80" spans="1:6" ht="20.399999999999999">
      <c r="A80" s="125">
        <v>9.1</v>
      </c>
      <c r="B80" s="58" t="s">
        <v>154</v>
      </c>
      <c r="C80" s="119" t="s">
        <v>155</v>
      </c>
      <c r="D80" s="59">
        <v>2.4000000000000004</v>
      </c>
      <c r="E80" s="57"/>
      <c r="F80" s="60">
        <f>+D80*E80</f>
        <v>0</v>
      </c>
    </row>
    <row r="81" spans="1:6" ht="40.799999999999997">
      <c r="A81" s="125">
        <v>9.1999999999999993</v>
      </c>
      <c r="B81" s="58" t="s">
        <v>156</v>
      </c>
      <c r="C81" s="119" t="s">
        <v>155</v>
      </c>
      <c r="D81" s="59">
        <v>2.4000000000000004</v>
      </c>
      <c r="E81" s="57"/>
      <c r="F81" s="60">
        <f t="shared" si="4"/>
        <v>0</v>
      </c>
    </row>
    <row r="82" spans="1:6" ht="40.799999999999997">
      <c r="A82" s="125">
        <v>9.3000000000000007</v>
      </c>
      <c r="B82" s="58" t="s">
        <v>157</v>
      </c>
      <c r="C82" s="119" t="s">
        <v>15</v>
      </c>
      <c r="D82" s="59">
        <v>24</v>
      </c>
      <c r="E82" s="57"/>
      <c r="F82" s="60">
        <f>+D82*E82</f>
        <v>0</v>
      </c>
    </row>
    <row r="83" spans="1:6" ht="30.6">
      <c r="A83" s="125">
        <v>9.4</v>
      </c>
      <c r="B83" s="58" t="s">
        <v>158</v>
      </c>
      <c r="C83" s="119" t="s">
        <v>15</v>
      </c>
      <c r="D83" s="59">
        <v>12</v>
      </c>
      <c r="E83" s="57"/>
      <c r="F83" s="60">
        <f t="shared" si="4"/>
        <v>0</v>
      </c>
    </row>
    <row r="84" spans="1:6" ht="20.399999999999999">
      <c r="A84" s="125">
        <v>9.5</v>
      </c>
      <c r="B84" s="58" t="s">
        <v>159</v>
      </c>
      <c r="C84" s="119" t="s">
        <v>15</v>
      </c>
      <c r="D84" s="59">
        <v>261.52729999999997</v>
      </c>
      <c r="E84" s="57"/>
      <c r="F84" s="60">
        <f t="shared" si="4"/>
        <v>0</v>
      </c>
    </row>
    <row r="85" spans="1:6" ht="30.6">
      <c r="A85" s="125">
        <v>9.6</v>
      </c>
      <c r="B85" s="58" t="s">
        <v>160</v>
      </c>
      <c r="C85" s="119" t="s">
        <v>15</v>
      </c>
      <c r="D85" s="59">
        <v>166.89749999999998</v>
      </c>
      <c r="E85" s="57"/>
      <c r="F85" s="60">
        <f t="shared" si="4"/>
        <v>0</v>
      </c>
    </row>
    <row r="86" spans="1:6" ht="30.6">
      <c r="A86" s="125">
        <v>9.6999999999999993</v>
      </c>
      <c r="B86" s="58" t="s">
        <v>161</v>
      </c>
      <c r="C86" s="119" t="s">
        <v>15</v>
      </c>
      <c r="D86" s="59">
        <v>94.629800000000003</v>
      </c>
      <c r="E86" s="57"/>
      <c r="F86" s="60">
        <f t="shared" ref="F86" si="5">+D86*E86</f>
        <v>0</v>
      </c>
    </row>
    <row r="87" spans="1:6" ht="20.399999999999999">
      <c r="A87" s="125">
        <v>9.8000000000000007</v>
      </c>
      <c r="B87" s="58" t="s">
        <v>162</v>
      </c>
      <c r="C87" s="119" t="s">
        <v>39</v>
      </c>
      <c r="D87" s="59">
        <v>191.13999999999996</v>
      </c>
      <c r="E87" s="57"/>
      <c r="F87" s="60">
        <f t="shared" si="4"/>
        <v>0</v>
      </c>
    </row>
    <row r="88" spans="1:6" ht="30.6">
      <c r="A88" s="125">
        <v>9.9</v>
      </c>
      <c r="B88" s="58" t="s">
        <v>163</v>
      </c>
      <c r="C88" s="119" t="s">
        <v>39</v>
      </c>
      <c r="D88" s="59">
        <v>289.34999999999997</v>
      </c>
      <c r="E88" s="57"/>
      <c r="F88" s="60">
        <f t="shared" si="4"/>
        <v>0</v>
      </c>
    </row>
    <row r="89" spans="1:6">
      <c r="A89" s="134" t="s">
        <v>164</v>
      </c>
      <c r="B89" s="58" t="s">
        <v>165</v>
      </c>
      <c r="C89" s="119" t="s">
        <v>39</v>
      </c>
      <c r="D89" s="59">
        <v>20.504999999999999</v>
      </c>
      <c r="E89" s="57"/>
      <c r="F89" s="60">
        <f t="shared" si="4"/>
        <v>0</v>
      </c>
    </row>
    <row r="90" spans="1:6">
      <c r="A90" s="125">
        <v>9.11</v>
      </c>
      <c r="B90" s="58" t="s">
        <v>166</v>
      </c>
      <c r="C90" s="119" t="s">
        <v>39</v>
      </c>
      <c r="D90" s="59">
        <v>21</v>
      </c>
      <c r="E90" s="57"/>
      <c r="F90" s="60">
        <f t="shared" si="4"/>
        <v>0</v>
      </c>
    </row>
    <row r="91" spans="1:6" ht="20.399999999999999">
      <c r="A91" s="125">
        <v>9.1199999999999992</v>
      </c>
      <c r="B91" s="58" t="s">
        <v>167</v>
      </c>
      <c r="C91" s="119" t="s">
        <v>39</v>
      </c>
      <c r="D91" s="59">
        <v>50</v>
      </c>
      <c r="E91" s="57"/>
      <c r="F91" s="60">
        <f t="shared" si="4"/>
        <v>0</v>
      </c>
    </row>
    <row r="92" spans="1:6">
      <c r="A92" s="61">
        <v>10</v>
      </c>
      <c r="B92" s="149" t="s">
        <v>168</v>
      </c>
      <c r="C92" s="149"/>
      <c r="D92" s="149"/>
      <c r="E92" s="149"/>
      <c r="F92" s="62">
        <f>SUM(F93:F118)</f>
        <v>0</v>
      </c>
    </row>
    <row r="93" spans="1:6" ht="30.6">
      <c r="A93" s="126" t="s">
        <v>169</v>
      </c>
      <c r="B93" s="58" t="s">
        <v>170</v>
      </c>
      <c r="C93" s="119" t="s">
        <v>18</v>
      </c>
      <c r="D93" s="59">
        <v>3</v>
      </c>
      <c r="E93" s="57"/>
      <c r="F93" s="60">
        <f t="shared" si="4"/>
        <v>0</v>
      </c>
    </row>
    <row r="94" spans="1:6" ht="20.399999999999999">
      <c r="A94" s="126" t="s">
        <v>171</v>
      </c>
      <c r="B94" s="127" t="s">
        <v>172</v>
      </c>
      <c r="C94" s="119" t="s">
        <v>18</v>
      </c>
      <c r="D94" s="59">
        <v>1</v>
      </c>
      <c r="E94" s="57"/>
      <c r="F94" s="60">
        <f t="shared" si="4"/>
        <v>0</v>
      </c>
    </row>
    <row r="95" spans="1:6" ht="20.399999999999999">
      <c r="A95" s="126" t="s">
        <v>173</v>
      </c>
      <c r="B95" s="127" t="s">
        <v>174</v>
      </c>
      <c r="C95" s="119" t="s">
        <v>18</v>
      </c>
      <c r="D95" s="59">
        <v>1</v>
      </c>
      <c r="E95" s="57"/>
      <c r="F95" s="60">
        <f t="shared" si="4"/>
        <v>0</v>
      </c>
    </row>
    <row r="96" spans="1:6" ht="30.6">
      <c r="A96" s="126" t="s">
        <v>175</v>
      </c>
      <c r="B96" s="127" t="s">
        <v>176</v>
      </c>
      <c r="C96" s="119" t="s">
        <v>18</v>
      </c>
      <c r="D96" s="59">
        <v>4</v>
      </c>
      <c r="E96" s="57"/>
      <c r="F96" s="60">
        <f t="shared" si="4"/>
        <v>0</v>
      </c>
    </row>
    <row r="97" spans="1:6" ht="30.6">
      <c r="A97" s="126" t="s">
        <v>177</v>
      </c>
      <c r="B97" s="127" t="s">
        <v>178</v>
      </c>
      <c r="C97" s="119" t="s">
        <v>18</v>
      </c>
      <c r="D97" s="59">
        <v>9</v>
      </c>
      <c r="E97" s="57"/>
      <c r="F97" s="60">
        <f t="shared" si="4"/>
        <v>0</v>
      </c>
    </row>
    <row r="98" spans="1:6" ht="30.6">
      <c r="A98" s="126" t="s">
        <v>179</v>
      </c>
      <c r="B98" s="127" t="s">
        <v>180</v>
      </c>
      <c r="C98" s="119" t="s">
        <v>18</v>
      </c>
      <c r="D98" s="59">
        <v>4</v>
      </c>
      <c r="E98" s="57"/>
      <c r="F98" s="60">
        <f t="shared" si="4"/>
        <v>0</v>
      </c>
    </row>
    <row r="99" spans="1:6" ht="30.6">
      <c r="A99" s="126" t="s">
        <v>181</v>
      </c>
      <c r="B99" s="127" t="s">
        <v>182</v>
      </c>
      <c r="C99" s="119" t="s">
        <v>18</v>
      </c>
      <c r="D99" s="59">
        <v>46</v>
      </c>
      <c r="E99" s="57"/>
      <c r="F99" s="60">
        <f t="shared" si="4"/>
        <v>0</v>
      </c>
    </row>
    <row r="100" spans="1:6" ht="30.6">
      <c r="A100" s="126" t="s">
        <v>183</v>
      </c>
      <c r="B100" s="127" t="s">
        <v>184</v>
      </c>
      <c r="C100" s="119" t="s">
        <v>18</v>
      </c>
      <c r="D100" s="59">
        <v>6</v>
      </c>
      <c r="E100" s="57"/>
      <c r="F100" s="60">
        <f t="shared" si="4"/>
        <v>0</v>
      </c>
    </row>
    <row r="101" spans="1:6" ht="20.399999999999999">
      <c r="A101" s="126" t="s">
        <v>185</v>
      </c>
      <c r="B101" s="127" t="s">
        <v>186</v>
      </c>
      <c r="C101" s="119" t="s">
        <v>18</v>
      </c>
      <c r="D101" s="59">
        <v>3</v>
      </c>
      <c r="E101" s="57"/>
      <c r="F101" s="60">
        <f t="shared" si="4"/>
        <v>0</v>
      </c>
    </row>
    <row r="102" spans="1:6" ht="20.399999999999999">
      <c r="A102" s="126" t="s">
        <v>187</v>
      </c>
      <c r="B102" s="127" t="s">
        <v>188</v>
      </c>
      <c r="C102" s="119" t="s">
        <v>18</v>
      </c>
      <c r="D102" s="59">
        <v>1</v>
      </c>
      <c r="E102" s="57"/>
      <c r="F102" s="60">
        <f t="shared" si="4"/>
        <v>0</v>
      </c>
    </row>
    <row r="103" spans="1:6" ht="20.399999999999999">
      <c r="A103" s="126" t="s">
        <v>189</v>
      </c>
      <c r="B103" s="127" t="s">
        <v>190</v>
      </c>
      <c r="C103" s="119" t="s">
        <v>18</v>
      </c>
      <c r="D103" s="59">
        <v>2</v>
      </c>
      <c r="E103" s="57"/>
      <c r="F103" s="60">
        <f t="shared" si="4"/>
        <v>0</v>
      </c>
    </row>
    <row r="104" spans="1:6" ht="20.399999999999999">
      <c r="A104" s="126" t="s">
        <v>191</v>
      </c>
      <c r="B104" s="127" t="s">
        <v>192</v>
      </c>
      <c r="C104" s="119" t="s">
        <v>18</v>
      </c>
      <c r="D104" s="59">
        <v>21</v>
      </c>
      <c r="E104" s="57"/>
      <c r="F104" s="60">
        <f t="shared" si="4"/>
        <v>0</v>
      </c>
    </row>
    <row r="105" spans="1:6" ht="20.399999999999999">
      <c r="A105" s="126" t="s">
        <v>193</v>
      </c>
      <c r="B105" s="127" t="s">
        <v>194</v>
      </c>
      <c r="C105" s="119" t="s">
        <v>18</v>
      </c>
      <c r="D105" s="59">
        <v>10</v>
      </c>
      <c r="E105" s="57"/>
      <c r="F105" s="60">
        <f t="shared" si="4"/>
        <v>0</v>
      </c>
    </row>
    <row r="106" spans="1:6" ht="20.399999999999999">
      <c r="A106" s="126" t="s">
        <v>195</v>
      </c>
      <c r="B106" s="127" t="s">
        <v>196</v>
      </c>
      <c r="C106" s="119" t="s">
        <v>18</v>
      </c>
      <c r="D106" s="59">
        <v>12</v>
      </c>
      <c r="E106" s="57"/>
      <c r="F106" s="60">
        <f t="shared" si="4"/>
        <v>0</v>
      </c>
    </row>
    <row r="107" spans="1:6" ht="20.399999999999999">
      <c r="A107" s="126" t="s">
        <v>197</v>
      </c>
      <c r="B107" s="127" t="s">
        <v>198</v>
      </c>
      <c r="C107" s="119" t="s">
        <v>18</v>
      </c>
      <c r="D107" s="59">
        <v>1</v>
      </c>
      <c r="E107" s="57"/>
      <c r="F107" s="60">
        <f t="shared" si="4"/>
        <v>0</v>
      </c>
    </row>
    <row r="108" spans="1:6" ht="30.6">
      <c r="A108" s="126" t="s">
        <v>199</v>
      </c>
      <c r="B108" s="127" t="s">
        <v>200</v>
      </c>
      <c r="C108" s="119" t="s">
        <v>39</v>
      </c>
      <c r="D108" s="59">
        <v>5</v>
      </c>
      <c r="E108" s="57"/>
      <c r="F108" s="60">
        <f t="shared" si="4"/>
        <v>0</v>
      </c>
    </row>
    <row r="109" spans="1:6" ht="51">
      <c r="A109" s="126" t="s">
        <v>201</v>
      </c>
      <c r="B109" s="127" t="s">
        <v>202</v>
      </c>
      <c r="C109" s="119" t="s">
        <v>18</v>
      </c>
      <c r="D109" s="59">
        <v>5</v>
      </c>
      <c r="E109" s="57"/>
      <c r="F109" s="60">
        <f t="shared" si="4"/>
        <v>0</v>
      </c>
    </row>
    <row r="110" spans="1:6" ht="20.399999999999999">
      <c r="A110" s="126" t="s">
        <v>203</v>
      </c>
      <c r="B110" s="127" t="s">
        <v>204</v>
      </c>
      <c r="C110" s="119" t="s">
        <v>18</v>
      </c>
      <c r="D110" s="59">
        <v>4</v>
      </c>
      <c r="E110" s="57"/>
      <c r="F110" s="60">
        <f t="shared" si="4"/>
        <v>0</v>
      </c>
    </row>
    <row r="111" spans="1:6" ht="20.399999999999999">
      <c r="A111" s="126" t="s">
        <v>205</v>
      </c>
      <c r="B111" s="127" t="s">
        <v>206</v>
      </c>
      <c r="C111" s="119" t="s">
        <v>18</v>
      </c>
      <c r="D111" s="59">
        <v>17</v>
      </c>
      <c r="E111" s="57"/>
      <c r="F111" s="60">
        <f t="shared" si="4"/>
        <v>0</v>
      </c>
    </row>
    <row r="112" spans="1:6" ht="20.399999999999999">
      <c r="A112" s="126" t="s">
        <v>207</v>
      </c>
      <c r="B112" s="127" t="s">
        <v>208</v>
      </c>
      <c r="C112" s="119" t="s">
        <v>18</v>
      </c>
      <c r="D112" s="59">
        <v>7</v>
      </c>
      <c r="E112" s="57"/>
      <c r="F112" s="60">
        <f t="shared" si="4"/>
        <v>0</v>
      </c>
    </row>
    <row r="113" spans="1:6" ht="30.6">
      <c r="A113" s="126" t="s">
        <v>209</v>
      </c>
      <c r="B113" s="127" t="s">
        <v>210</v>
      </c>
      <c r="C113" s="119" t="s">
        <v>18</v>
      </c>
      <c r="D113" s="59">
        <v>2</v>
      </c>
      <c r="E113" s="57"/>
      <c r="F113" s="60">
        <f t="shared" si="4"/>
        <v>0</v>
      </c>
    </row>
    <row r="114" spans="1:6" ht="30.6">
      <c r="A114" s="126" t="s">
        <v>211</v>
      </c>
      <c r="B114" s="127" t="s">
        <v>212</v>
      </c>
      <c r="C114" s="119" t="s">
        <v>18</v>
      </c>
      <c r="D114" s="59">
        <v>1</v>
      </c>
      <c r="E114" s="57"/>
      <c r="F114" s="60">
        <f t="shared" si="4"/>
        <v>0</v>
      </c>
    </row>
    <row r="115" spans="1:6" ht="20.399999999999999">
      <c r="A115" s="126" t="s">
        <v>213</v>
      </c>
      <c r="B115" s="127" t="s">
        <v>214</v>
      </c>
      <c r="C115" s="119" t="s">
        <v>18</v>
      </c>
      <c r="D115" s="59">
        <v>1</v>
      </c>
      <c r="E115" s="57"/>
      <c r="F115" s="60">
        <f t="shared" si="4"/>
        <v>0</v>
      </c>
    </row>
    <row r="116" spans="1:6" ht="20.399999999999999">
      <c r="A116" s="126" t="s">
        <v>215</v>
      </c>
      <c r="B116" s="127" t="s">
        <v>216</v>
      </c>
      <c r="C116" s="119" t="s">
        <v>18</v>
      </c>
      <c r="D116" s="59">
        <v>4</v>
      </c>
      <c r="E116" s="57"/>
      <c r="F116" s="60">
        <f t="shared" si="4"/>
        <v>0</v>
      </c>
    </row>
    <row r="117" spans="1:6" ht="40.799999999999997">
      <c r="A117" s="126" t="s">
        <v>217</v>
      </c>
      <c r="B117" s="127" t="s">
        <v>218</v>
      </c>
      <c r="C117" s="119" t="s">
        <v>18</v>
      </c>
      <c r="D117" s="59">
        <v>8</v>
      </c>
      <c r="E117" s="57"/>
      <c r="F117" s="60">
        <f t="shared" si="4"/>
        <v>0</v>
      </c>
    </row>
    <row r="118" spans="1:6" ht="20.399999999999999">
      <c r="A118" s="126" t="s">
        <v>219</v>
      </c>
      <c r="B118" s="127" t="s">
        <v>220</v>
      </c>
      <c r="C118" s="119" t="s">
        <v>39</v>
      </c>
      <c r="D118" s="59">
        <v>17.5</v>
      </c>
      <c r="E118" s="57"/>
      <c r="F118" s="60">
        <f t="shared" si="4"/>
        <v>0</v>
      </c>
    </row>
    <row r="119" spans="1:6">
      <c r="A119" s="61">
        <v>11</v>
      </c>
      <c r="B119" s="149" t="s">
        <v>221</v>
      </c>
      <c r="C119" s="149"/>
      <c r="D119" s="149"/>
      <c r="E119" s="149"/>
      <c r="F119" s="62">
        <f>SUM(F120:F125)</f>
        <v>0</v>
      </c>
    </row>
    <row r="120" spans="1:6" ht="20.399999999999999">
      <c r="A120" s="125" t="s">
        <v>222</v>
      </c>
      <c r="B120" s="58" t="s">
        <v>223</v>
      </c>
      <c r="C120" s="119" t="s">
        <v>15</v>
      </c>
      <c r="D120" s="59">
        <v>316.07599999999991</v>
      </c>
      <c r="E120" s="57"/>
      <c r="F120" s="60">
        <f t="shared" ref="F120:F151" si="6">+D120*E120</f>
        <v>0</v>
      </c>
    </row>
    <row r="121" spans="1:6" ht="16.2">
      <c r="A121" s="125" t="s">
        <v>224</v>
      </c>
      <c r="B121" s="58" t="s">
        <v>225</v>
      </c>
      <c r="C121" s="119" t="s">
        <v>15</v>
      </c>
      <c r="D121" s="59">
        <v>304.11599999999993</v>
      </c>
      <c r="E121" s="57"/>
      <c r="F121" s="60">
        <f t="shared" si="6"/>
        <v>0</v>
      </c>
    </row>
    <row r="122" spans="1:6" ht="20.399999999999999">
      <c r="A122" s="125" t="s">
        <v>226</v>
      </c>
      <c r="B122" s="58" t="s">
        <v>227</v>
      </c>
      <c r="C122" s="119" t="s">
        <v>15</v>
      </c>
      <c r="D122" s="59">
        <v>111.54999999999998</v>
      </c>
      <c r="E122" s="57"/>
      <c r="F122" s="60">
        <f t="shared" si="6"/>
        <v>0</v>
      </c>
    </row>
    <row r="123" spans="1:6" ht="20.399999999999999">
      <c r="A123" s="125" t="s">
        <v>228</v>
      </c>
      <c r="B123" s="58" t="s">
        <v>229</v>
      </c>
      <c r="C123" s="119" t="s">
        <v>15</v>
      </c>
      <c r="D123" s="59">
        <v>1919.3700000000001</v>
      </c>
      <c r="E123" s="57"/>
      <c r="F123" s="60">
        <f t="shared" si="6"/>
        <v>0</v>
      </c>
    </row>
    <row r="124" spans="1:6" ht="20.399999999999999">
      <c r="A124" s="125" t="s">
        <v>230</v>
      </c>
      <c r="B124" s="58" t="s">
        <v>231</v>
      </c>
      <c r="C124" s="119" t="s">
        <v>15</v>
      </c>
      <c r="D124" s="59">
        <v>5762.1643359121408</v>
      </c>
      <c r="E124" s="57"/>
      <c r="F124" s="60">
        <f t="shared" si="6"/>
        <v>0</v>
      </c>
    </row>
    <row r="125" spans="1:6" ht="20.399999999999999">
      <c r="A125" s="125" t="s">
        <v>232</v>
      </c>
      <c r="B125" s="58" t="s">
        <v>233</v>
      </c>
      <c r="C125" s="119" t="s">
        <v>15</v>
      </c>
      <c r="D125" s="59">
        <v>1194.096</v>
      </c>
      <c r="E125" s="57"/>
      <c r="F125" s="60">
        <f t="shared" si="6"/>
        <v>0</v>
      </c>
    </row>
    <row r="126" spans="1:6">
      <c r="A126" s="61">
        <v>12</v>
      </c>
      <c r="B126" s="149" t="s">
        <v>234</v>
      </c>
      <c r="C126" s="149"/>
      <c r="D126" s="149"/>
      <c r="E126" s="149"/>
      <c r="F126" s="62">
        <f>SUM(F127:F138)</f>
        <v>0</v>
      </c>
    </row>
    <row r="127" spans="1:6">
      <c r="A127" s="125" t="s">
        <v>235</v>
      </c>
      <c r="B127" s="58" t="s">
        <v>236</v>
      </c>
      <c r="C127" s="119" t="s">
        <v>18</v>
      </c>
      <c r="D127" s="59">
        <v>31</v>
      </c>
      <c r="E127" s="57"/>
      <c r="F127" s="60">
        <f t="shared" si="6"/>
        <v>0</v>
      </c>
    </row>
    <row r="128" spans="1:6" ht="20.399999999999999">
      <c r="A128" s="125" t="s">
        <v>237</v>
      </c>
      <c r="B128" s="58" t="s">
        <v>238</v>
      </c>
      <c r="C128" s="119" t="s">
        <v>18</v>
      </c>
      <c r="D128" s="59">
        <v>39</v>
      </c>
      <c r="E128" s="57"/>
      <c r="F128" s="60">
        <f t="shared" si="6"/>
        <v>0</v>
      </c>
    </row>
    <row r="129" spans="1:6" ht="20.399999999999999">
      <c r="A129" s="125" t="s">
        <v>239</v>
      </c>
      <c r="B129" s="58" t="s">
        <v>240</v>
      </c>
      <c r="C129" s="119" t="s">
        <v>18</v>
      </c>
      <c r="D129" s="59">
        <v>13</v>
      </c>
      <c r="E129" s="57"/>
      <c r="F129" s="60">
        <f t="shared" si="6"/>
        <v>0</v>
      </c>
    </row>
    <row r="130" spans="1:6" ht="20.399999999999999">
      <c r="A130" s="125" t="s">
        <v>241</v>
      </c>
      <c r="B130" s="58" t="s">
        <v>242</v>
      </c>
      <c r="C130" s="119" t="s">
        <v>18</v>
      </c>
      <c r="D130" s="59">
        <v>39</v>
      </c>
      <c r="E130" s="57"/>
      <c r="F130" s="60">
        <f t="shared" si="6"/>
        <v>0</v>
      </c>
    </row>
    <row r="131" spans="1:6" ht="20.399999999999999">
      <c r="A131" s="125" t="s">
        <v>243</v>
      </c>
      <c r="B131" s="58" t="s">
        <v>244</v>
      </c>
      <c r="C131" s="119" t="s">
        <v>18</v>
      </c>
      <c r="D131" s="59">
        <v>6</v>
      </c>
      <c r="E131" s="57"/>
      <c r="F131" s="60">
        <f t="shared" si="6"/>
        <v>0</v>
      </c>
    </row>
    <row r="132" spans="1:6" ht="20.399999999999999">
      <c r="A132" s="125" t="s">
        <v>245</v>
      </c>
      <c r="B132" s="58" t="s">
        <v>246</v>
      </c>
      <c r="C132" s="119" t="s">
        <v>18</v>
      </c>
      <c r="D132" s="59">
        <v>14</v>
      </c>
      <c r="E132" s="57"/>
      <c r="F132" s="60">
        <f t="shared" si="6"/>
        <v>0</v>
      </c>
    </row>
    <row r="133" spans="1:6" ht="20.399999999999999">
      <c r="A133" s="125" t="s">
        <v>247</v>
      </c>
      <c r="B133" s="58" t="s">
        <v>248</v>
      </c>
      <c r="C133" s="119" t="s">
        <v>18</v>
      </c>
      <c r="D133" s="59">
        <v>15</v>
      </c>
      <c r="E133" s="57"/>
      <c r="F133" s="60">
        <f t="shared" si="6"/>
        <v>0</v>
      </c>
    </row>
    <row r="134" spans="1:6" ht="20.399999999999999">
      <c r="A134" s="125" t="s">
        <v>249</v>
      </c>
      <c r="B134" s="58" t="s">
        <v>250</v>
      </c>
      <c r="C134" s="119" t="s">
        <v>18</v>
      </c>
      <c r="D134" s="59">
        <v>30</v>
      </c>
      <c r="E134" s="57"/>
      <c r="F134" s="60">
        <f t="shared" si="6"/>
        <v>0</v>
      </c>
    </row>
    <row r="135" spans="1:6" ht="20.399999999999999">
      <c r="A135" s="125" t="s">
        <v>251</v>
      </c>
      <c r="B135" s="58" t="s">
        <v>252</v>
      </c>
      <c r="C135" s="119" t="s">
        <v>18</v>
      </c>
      <c r="D135" s="59">
        <v>13</v>
      </c>
      <c r="E135" s="57"/>
      <c r="F135" s="60">
        <f t="shared" si="6"/>
        <v>0</v>
      </c>
    </row>
    <row r="136" spans="1:6" ht="33.75" customHeight="1">
      <c r="A136" s="125" t="s">
        <v>253</v>
      </c>
      <c r="B136" s="58" t="s">
        <v>254</v>
      </c>
      <c r="C136" s="119" t="s">
        <v>18</v>
      </c>
      <c r="D136" s="59">
        <v>5</v>
      </c>
      <c r="E136" s="57"/>
      <c r="F136" s="60">
        <f t="shared" si="6"/>
        <v>0</v>
      </c>
    </row>
    <row r="137" spans="1:6" ht="26.25" customHeight="1">
      <c r="A137" s="125" t="s">
        <v>255</v>
      </c>
      <c r="B137" s="58" t="s">
        <v>256</v>
      </c>
      <c r="C137" s="119" t="s">
        <v>18</v>
      </c>
      <c r="D137" s="59">
        <v>6</v>
      </c>
      <c r="E137" s="57"/>
      <c r="F137" s="60">
        <f t="shared" si="6"/>
        <v>0</v>
      </c>
    </row>
    <row r="138" spans="1:6" ht="26.25" customHeight="1">
      <c r="A138" s="125" t="s">
        <v>257</v>
      </c>
      <c r="B138" s="58" t="s">
        <v>258</v>
      </c>
      <c r="C138" s="119" t="s">
        <v>18</v>
      </c>
      <c r="D138" s="59">
        <v>3</v>
      </c>
      <c r="E138" s="57"/>
      <c r="F138" s="60">
        <f t="shared" si="6"/>
        <v>0</v>
      </c>
    </row>
    <row r="139" spans="1:6">
      <c r="A139" s="61">
        <v>13</v>
      </c>
      <c r="B139" s="149" t="s">
        <v>259</v>
      </c>
      <c r="C139" s="149"/>
      <c r="D139" s="149"/>
      <c r="E139" s="149"/>
      <c r="F139" s="62">
        <f>SUM(F140:F143)</f>
        <v>0</v>
      </c>
    </row>
    <row r="140" spans="1:6" ht="20.399999999999999">
      <c r="A140" s="126" t="s">
        <v>260</v>
      </c>
      <c r="B140" s="58" t="s">
        <v>261</v>
      </c>
      <c r="C140" s="119" t="s">
        <v>18</v>
      </c>
      <c r="D140" s="59">
        <v>1</v>
      </c>
      <c r="E140" s="57"/>
      <c r="F140" s="60">
        <f t="shared" si="6"/>
        <v>0</v>
      </c>
    </row>
    <row r="141" spans="1:6" ht="20.399999999999999">
      <c r="A141" s="126" t="s">
        <v>262</v>
      </c>
      <c r="B141" s="58" t="s">
        <v>263</v>
      </c>
      <c r="C141" s="119" t="s">
        <v>18</v>
      </c>
      <c r="D141" s="59">
        <v>1</v>
      </c>
      <c r="E141" s="57"/>
      <c r="F141" s="60">
        <f t="shared" si="6"/>
        <v>0</v>
      </c>
    </row>
    <row r="142" spans="1:6" ht="20.399999999999999">
      <c r="A142" s="126" t="s">
        <v>264</v>
      </c>
      <c r="B142" s="58" t="s">
        <v>265</v>
      </c>
      <c r="C142" s="119" t="s">
        <v>18</v>
      </c>
      <c r="D142" s="59">
        <v>1</v>
      </c>
      <c r="E142" s="57"/>
      <c r="F142" s="60">
        <f t="shared" si="6"/>
        <v>0</v>
      </c>
    </row>
    <row r="143" spans="1:6" ht="20.399999999999999">
      <c r="A143" s="126" t="s">
        <v>266</v>
      </c>
      <c r="B143" s="58" t="s">
        <v>267</v>
      </c>
      <c r="C143" s="119" t="s">
        <v>18</v>
      </c>
      <c r="D143" s="59">
        <v>1</v>
      </c>
      <c r="E143" s="57"/>
      <c r="F143" s="60">
        <f t="shared" si="6"/>
        <v>0</v>
      </c>
    </row>
    <row r="144" spans="1:6">
      <c r="A144" s="61">
        <v>14</v>
      </c>
      <c r="B144" s="149" t="s">
        <v>445</v>
      </c>
      <c r="C144" s="149"/>
      <c r="D144" s="149"/>
      <c r="E144" s="149"/>
      <c r="F144" s="62">
        <f>SUM(F145:F151)</f>
        <v>0</v>
      </c>
    </row>
    <row r="145" spans="1:6" ht="30.6">
      <c r="A145" s="126" t="s">
        <v>268</v>
      </c>
      <c r="B145" s="58" t="s">
        <v>269</v>
      </c>
      <c r="C145" s="119" t="s">
        <v>18</v>
      </c>
      <c r="D145" s="59">
        <v>12</v>
      </c>
      <c r="E145" s="57"/>
      <c r="F145" s="60">
        <f t="shared" si="6"/>
        <v>0</v>
      </c>
    </row>
    <row r="146" spans="1:6" ht="20.399999999999999">
      <c r="A146" s="126" t="s">
        <v>270</v>
      </c>
      <c r="B146" s="58" t="s">
        <v>271</v>
      </c>
      <c r="C146" s="119" t="s">
        <v>18</v>
      </c>
      <c r="D146" s="59">
        <v>12</v>
      </c>
      <c r="E146" s="57"/>
      <c r="F146" s="60">
        <f t="shared" si="6"/>
        <v>0</v>
      </c>
    </row>
    <row r="147" spans="1:6" ht="30.6">
      <c r="A147" s="126" t="s">
        <v>272</v>
      </c>
      <c r="B147" s="58" t="s">
        <v>273</v>
      </c>
      <c r="C147" s="119" t="s">
        <v>18</v>
      </c>
      <c r="D147" s="59">
        <v>4</v>
      </c>
      <c r="E147" s="57"/>
      <c r="F147" s="60">
        <f t="shared" si="6"/>
        <v>0</v>
      </c>
    </row>
    <row r="148" spans="1:6">
      <c r="A148" s="126" t="s">
        <v>274</v>
      </c>
      <c r="B148" s="58" t="s">
        <v>275</v>
      </c>
      <c r="C148" s="119" t="s">
        <v>18</v>
      </c>
      <c r="D148" s="59">
        <v>2</v>
      </c>
      <c r="E148" s="57"/>
      <c r="F148" s="60">
        <f t="shared" si="6"/>
        <v>0</v>
      </c>
    </row>
    <row r="149" spans="1:6" ht="30.6">
      <c r="A149" s="126" t="s">
        <v>276</v>
      </c>
      <c r="B149" s="58" t="s">
        <v>277</v>
      </c>
      <c r="C149" s="119" t="s">
        <v>18</v>
      </c>
      <c r="D149" s="59">
        <v>3</v>
      </c>
      <c r="E149" s="57"/>
      <c r="F149" s="60">
        <f t="shared" si="6"/>
        <v>0</v>
      </c>
    </row>
    <row r="150" spans="1:6" ht="20.399999999999999">
      <c r="A150" s="126" t="s">
        <v>278</v>
      </c>
      <c r="B150" s="58" t="s">
        <v>279</v>
      </c>
      <c r="C150" s="119" t="s">
        <v>18</v>
      </c>
      <c r="D150" s="59">
        <v>12</v>
      </c>
      <c r="E150" s="57"/>
      <c r="F150" s="60">
        <f t="shared" si="6"/>
        <v>0</v>
      </c>
    </row>
    <row r="151" spans="1:6" ht="20.399999999999999">
      <c r="A151" s="126" t="s">
        <v>280</v>
      </c>
      <c r="B151" s="58" t="s">
        <v>281</v>
      </c>
      <c r="C151" s="119" t="s">
        <v>18</v>
      </c>
      <c r="D151" s="59">
        <v>7</v>
      </c>
      <c r="E151" s="57"/>
      <c r="F151" s="60">
        <f t="shared" si="6"/>
        <v>0</v>
      </c>
    </row>
    <row r="152" spans="1:6">
      <c r="A152" s="61">
        <v>15</v>
      </c>
      <c r="B152" s="149" t="s">
        <v>282</v>
      </c>
      <c r="C152" s="149"/>
      <c r="D152" s="149"/>
      <c r="E152" s="149"/>
      <c r="F152" s="62">
        <f>SUM(F153:F157)</f>
        <v>0</v>
      </c>
    </row>
    <row r="153" spans="1:6" ht="52.8">
      <c r="A153" s="126" t="s">
        <v>283</v>
      </c>
      <c r="B153" s="135" t="s">
        <v>284</v>
      </c>
      <c r="C153" s="136" t="s">
        <v>285</v>
      </c>
      <c r="D153" s="59">
        <v>1655</v>
      </c>
      <c r="E153" s="57"/>
      <c r="F153" s="60">
        <f t="shared" ref="F153:F155" si="7">+D153*E153</f>
        <v>0</v>
      </c>
    </row>
    <row r="154" spans="1:6" ht="42.6">
      <c r="A154" s="126" t="s">
        <v>286</v>
      </c>
      <c r="B154" s="135" t="s">
        <v>287</v>
      </c>
      <c r="C154" s="136" t="s">
        <v>285</v>
      </c>
      <c r="D154" s="59">
        <v>341</v>
      </c>
      <c r="E154" s="57"/>
      <c r="F154" s="60">
        <f t="shared" si="7"/>
        <v>0</v>
      </c>
    </row>
    <row r="155" spans="1:6" ht="32.4">
      <c r="A155" s="126" t="s">
        <v>288</v>
      </c>
      <c r="B155" s="135" t="s">
        <v>289</v>
      </c>
      <c r="C155" s="136" t="s">
        <v>285</v>
      </c>
      <c r="D155" s="59">
        <v>160</v>
      </c>
      <c r="E155" s="57"/>
      <c r="F155" s="60">
        <f t="shared" si="7"/>
        <v>0</v>
      </c>
    </row>
    <row r="156" spans="1:6" ht="30.6">
      <c r="A156" s="126" t="s">
        <v>290</v>
      </c>
      <c r="B156" s="58" t="s">
        <v>291</v>
      </c>
      <c r="C156" s="136" t="s">
        <v>39</v>
      </c>
      <c r="D156" s="59">
        <v>360</v>
      </c>
      <c r="E156" s="57"/>
      <c r="F156" s="60">
        <f>+D156*E156</f>
        <v>0</v>
      </c>
    </row>
    <row r="157" spans="1:6" ht="30.6">
      <c r="A157" s="126" t="s">
        <v>292</v>
      </c>
      <c r="B157" s="58" t="s">
        <v>293</v>
      </c>
      <c r="C157" s="136" t="s">
        <v>39</v>
      </c>
      <c r="D157" s="59">
        <v>180</v>
      </c>
      <c r="E157" s="57"/>
      <c r="F157" s="60">
        <f>+D157*E157</f>
        <v>0</v>
      </c>
    </row>
    <row r="158" spans="1:6" hidden="1">
      <c r="A158" s="61">
        <v>16</v>
      </c>
      <c r="B158" s="149" t="s">
        <v>294</v>
      </c>
      <c r="C158" s="149"/>
      <c r="D158" s="149"/>
      <c r="E158" s="149"/>
      <c r="F158" s="62">
        <v>0</v>
      </c>
    </row>
    <row r="159" spans="1:6" hidden="1">
      <c r="A159" s="61">
        <v>17</v>
      </c>
      <c r="B159" s="160" t="s">
        <v>295</v>
      </c>
      <c r="C159" s="161"/>
      <c r="D159" s="161"/>
      <c r="E159" s="162"/>
      <c r="F159" s="62">
        <v>0</v>
      </c>
    </row>
    <row r="160" spans="1:6" hidden="1">
      <c r="A160" s="61">
        <v>18</v>
      </c>
      <c r="B160" s="149" t="s">
        <v>296</v>
      </c>
      <c r="C160" s="149"/>
      <c r="D160" s="149"/>
      <c r="E160" s="149"/>
      <c r="F160" s="62">
        <v>0</v>
      </c>
    </row>
    <row r="161" spans="1:6" hidden="1">
      <c r="A161" s="61">
        <v>19</v>
      </c>
      <c r="B161" s="149" t="s">
        <v>297</v>
      </c>
      <c r="C161" s="149"/>
      <c r="D161" s="149"/>
      <c r="E161" s="149"/>
      <c r="F161" s="62">
        <v>0</v>
      </c>
    </row>
    <row r="162" spans="1:6">
      <c r="A162" s="61">
        <v>20</v>
      </c>
      <c r="B162" s="149" t="s">
        <v>298</v>
      </c>
      <c r="C162" s="149"/>
      <c r="D162" s="149"/>
      <c r="E162" s="149"/>
      <c r="F162" s="62">
        <f>SUM(F163)</f>
        <v>0</v>
      </c>
    </row>
    <row r="163" spans="1:6">
      <c r="A163" s="125" t="s">
        <v>299</v>
      </c>
      <c r="B163" s="58" t="s">
        <v>300</v>
      </c>
      <c r="C163" s="119" t="s">
        <v>301</v>
      </c>
      <c r="D163" s="59">
        <v>20</v>
      </c>
      <c r="E163" s="57"/>
      <c r="F163" s="60">
        <f t="shared" ref="F163" si="8">+D163*E163</f>
        <v>0</v>
      </c>
    </row>
    <row r="164" spans="1:6">
      <c r="A164" s="153"/>
      <c r="B164" s="154"/>
      <c r="C164" s="154"/>
      <c r="D164" s="154"/>
      <c r="E164" s="154"/>
      <c r="F164" s="155"/>
    </row>
    <row r="165" spans="1:6">
      <c r="A165" s="70"/>
      <c r="B165" s="147" t="s">
        <v>302</v>
      </c>
      <c r="C165" s="147"/>
      <c r="D165" s="147"/>
      <c r="E165" s="147"/>
      <c r="F165" s="71">
        <f>+F7+F15+F16+F17+F29+F32+F33+F73+F79+F92+F119+F126+F139+F152+F158+F159+F160+F161+F162</f>
        <v>0</v>
      </c>
    </row>
    <row r="166" spans="1:6">
      <c r="A166" s="153"/>
      <c r="B166" s="154"/>
      <c r="C166" s="154"/>
      <c r="D166" s="154"/>
      <c r="E166" s="154"/>
      <c r="F166" s="155"/>
    </row>
    <row r="167" spans="1:6">
      <c r="A167" s="150" t="s">
        <v>303</v>
      </c>
      <c r="B167" s="151"/>
      <c r="C167" s="151"/>
      <c r="D167" s="151"/>
      <c r="E167" s="151"/>
      <c r="F167" s="152"/>
    </row>
    <row r="168" spans="1:6">
      <c r="A168" s="118"/>
      <c r="B168" s="148" t="s">
        <v>304</v>
      </c>
      <c r="C168" s="148"/>
      <c r="D168" s="148"/>
      <c r="E168" s="56">
        <v>0.25</v>
      </c>
      <c r="F168" s="65">
        <f>+E168*F165</f>
        <v>0</v>
      </c>
    </row>
    <row r="169" spans="1:6">
      <c r="A169" s="118"/>
      <c r="B169" s="148" t="s">
        <v>305</v>
      </c>
      <c r="C169" s="148"/>
      <c r="D169" s="148"/>
      <c r="E169" s="56">
        <v>0.05</v>
      </c>
      <c r="F169" s="65">
        <f>+E169*F165</f>
        <v>0</v>
      </c>
    </row>
    <row r="170" spans="1:6">
      <c r="A170" s="70"/>
      <c r="B170" s="147" t="s">
        <v>306</v>
      </c>
      <c r="C170" s="147"/>
      <c r="D170" s="147"/>
      <c r="E170" s="147"/>
      <c r="F170" s="71">
        <f>+F168+F169</f>
        <v>0</v>
      </c>
    </row>
    <row r="171" spans="1:6">
      <c r="A171" s="122"/>
      <c r="B171" s="128"/>
      <c r="C171" s="128"/>
      <c r="D171" s="128"/>
      <c r="E171" s="128"/>
      <c r="F171" s="123"/>
    </row>
    <row r="172" spans="1:6">
      <c r="A172" s="150" t="s">
        <v>307</v>
      </c>
      <c r="B172" s="151"/>
      <c r="C172" s="151"/>
      <c r="D172" s="151"/>
      <c r="E172" s="151"/>
      <c r="F172" s="152"/>
    </row>
    <row r="173" spans="1:6">
      <c r="A173" s="129">
        <v>14</v>
      </c>
      <c r="B173" s="156" t="s">
        <v>446</v>
      </c>
      <c r="C173" s="157"/>
      <c r="D173" s="157"/>
      <c r="E173" s="158"/>
      <c r="F173" s="130">
        <f>+F144</f>
        <v>0</v>
      </c>
    </row>
    <row r="174" spans="1:6">
      <c r="A174" s="122"/>
      <c r="B174" s="128"/>
      <c r="C174" s="128"/>
      <c r="D174" s="128"/>
      <c r="E174" s="128"/>
      <c r="F174" s="123"/>
    </row>
    <row r="175" spans="1:6">
      <c r="A175" s="122"/>
      <c r="B175" s="128"/>
      <c r="C175" s="128"/>
      <c r="D175" s="128"/>
      <c r="E175" s="128"/>
      <c r="F175" s="123"/>
    </row>
    <row r="176" spans="1:6" ht="19.2" customHeight="1">
      <c r="A176" s="63"/>
      <c r="B176" s="159" t="s">
        <v>308</v>
      </c>
      <c r="C176" s="159"/>
      <c r="D176" s="159"/>
      <c r="E176" s="159"/>
      <c r="F176" s="64">
        <f>+F165+F170+F173</f>
        <v>0</v>
      </c>
    </row>
    <row r="177" spans="1:6">
      <c r="A177" s="66"/>
      <c r="B177" s="131"/>
      <c r="C177" s="131"/>
      <c r="D177" s="131"/>
      <c r="E177" s="131"/>
      <c r="F177" s="120"/>
    </row>
    <row r="178" spans="1:6">
      <c r="A178" s="66"/>
      <c r="B178" s="373" t="s">
        <v>310</v>
      </c>
      <c r="C178" s="370"/>
      <c r="D178" s="371"/>
      <c r="E178" s="370"/>
      <c r="F178" s="372"/>
    </row>
    <row r="179" spans="1:6">
      <c r="A179" s="66"/>
      <c r="B179" s="373" t="s">
        <v>447</v>
      </c>
      <c r="C179" s="370"/>
      <c r="D179" s="371"/>
      <c r="E179" s="370"/>
      <c r="F179" s="372"/>
    </row>
    <row r="180" spans="1:6" s="146" customFormat="1">
      <c r="A180" s="66"/>
      <c r="B180" s="373" t="s">
        <v>448</v>
      </c>
      <c r="C180" s="370"/>
      <c r="D180" s="371"/>
      <c r="E180" s="370"/>
      <c r="F180" s="372"/>
    </row>
    <row r="181" spans="1:6" s="146" customFormat="1">
      <c r="A181" s="66"/>
      <c r="B181" s="373" t="s">
        <v>449</v>
      </c>
      <c r="C181" s="370"/>
      <c r="D181" s="371"/>
      <c r="E181" s="370"/>
      <c r="F181" s="372"/>
    </row>
    <row r="182" spans="1:6" s="146" customFormat="1">
      <c r="A182" s="66"/>
      <c r="B182" s="373"/>
      <c r="C182" s="374"/>
      <c r="D182" s="375"/>
      <c r="E182" s="374"/>
      <c r="F182" s="376"/>
    </row>
    <row r="183" spans="1:6" s="146" customFormat="1">
      <c r="A183" s="66"/>
      <c r="B183" s="373" t="s">
        <v>341</v>
      </c>
      <c r="C183" s="370"/>
      <c r="D183" s="371"/>
      <c r="E183" s="370"/>
      <c r="F183" s="372"/>
    </row>
    <row r="184" spans="1:6" s="146" customFormat="1">
      <c r="A184" s="66"/>
      <c r="B184" s="132"/>
      <c r="C184" s="144"/>
      <c r="D184" s="144"/>
      <c r="E184" s="144"/>
      <c r="F184" s="145"/>
    </row>
    <row r="185" spans="1:6">
      <c r="A185" s="67"/>
      <c r="B185" s="68"/>
      <c r="C185" s="142"/>
      <c r="D185" s="142"/>
      <c r="E185" s="142"/>
      <c r="F185" s="143"/>
    </row>
  </sheetData>
  <mergeCells count="35">
    <mergeCell ref="A1:F1"/>
    <mergeCell ref="A2:F2"/>
    <mergeCell ref="A4:B4"/>
    <mergeCell ref="A3:F3"/>
    <mergeCell ref="B32:E32"/>
    <mergeCell ref="B17:E17"/>
    <mergeCell ref="B29:E29"/>
    <mergeCell ref="B7:E7"/>
    <mergeCell ref="B15:E15"/>
    <mergeCell ref="B16:E16"/>
    <mergeCell ref="A5:F5"/>
    <mergeCell ref="B158:E158"/>
    <mergeCell ref="B159:E159"/>
    <mergeCell ref="B161:E161"/>
    <mergeCell ref="B162:E162"/>
    <mergeCell ref="B165:E165"/>
    <mergeCell ref="B73:E73"/>
    <mergeCell ref="B79:E79"/>
    <mergeCell ref="B92:E92"/>
    <mergeCell ref="B33:E33"/>
    <mergeCell ref="B152:E152"/>
    <mergeCell ref="B144:E144"/>
    <mergeCell ref="B119:E119"/>
    <mergeCell ref="B126:E126"/>
    <mergeCell ref="B139:E139"/>
    <mergeCell ref="B176:E176"/>
    <mergeCell ref="B170:E170"/>
    <mergeCell ref="B169:D169"/>
    <mergeCell ref="B160:E160"/>
    <mergeCell ref="A167:F167"/>
    <mergeCell ref="A164:F164"/>
    <mergeCell ref="A166:F166"/>
    <mergeCell ref="B168:D168"/>
    <mergeCell ref="A172:F172"/>
    <mergeCell ref="B173:E173"/>
  </mergeCells>
  <phoneticPr fontId="45" type="noConversion"/>
  <printOptions horizontalCentered="1"/>
  <pageMargins left="0.51181102362204722" right="0.51181102362204722" top="0.74803149606299213" bottom="0.74803149606299213"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470C3B-2571-43BD-AE2F-FC52D37DA80B}">
  <sheetPr codeName="Hoja198">
    <tabColor rgb="FF3333FF"/>
  </sheetPr>
  <dimension ref="B1:K46"/>
  <sheetViews>
    <sheetView view="pageBreakPreview" zoomScale="110" zoomScaleNormal="130" zoomScaleSheetLayoutView="110" workbookViewId="0">
      <selection activeCell="A5" sqref="A5:H5"/>
    </sheetView>
  </sheetViews>
  <sheetFormatPr baseColWidth="10" defaultColWidth="11.44140625" defaultRowHeight="13.8"/>
  <cols>
    <col min="1" max="1" width="1.5546875" customWidth="1"/>
    <col min="2" max="2" width="17.109375" style="16" customWidth="1"/>
    <col min="3" max="3" width="12.6640625" style="16" customWidth="1"/>
    <col min="4" max="4" width="10.44140625" style="16" customWidth="1"/>
    <col min="5" max="5" width="11.33203125" style="16" customWidth="1"/>
    <col min="6" max="6" width="11.109375" style="16" customWidth="1"/>
    <col min="7" max="7" width="12.5546875" style="16" customWidth="1"/>
    <col min="8" max="8" width="0" style="16" hidden="1" customWidth="1"/>
    <col min="9" max="9" width="14.6640625" style="18" customWidth="1"/>
  </cols>
  <sheetData>
    <row r="1" spans="2:9" ht="18.600000000000001" thickBot="1">
      <c r="B1" s="210" t="s">
        <v>309</v>
      </c>
      <c r="C1" s="211"/>
      <c r="D1" s="211"/>
      <c r="E1" s="211"/>
      <c r="F1" s="211"/>
      <c r="G1" s="211"/>
      <c r="H1" s="211"/>
      <c r="I1" s="212"/>
    </row>
    <row r="2" spans="2:9" ht="15" thickBot="1">
      <c r="B2" s="20" t="s">
        <v>310</v>
      </c>
      <c r="C2" s="213" t="s">
        <v>311</v>
      </c>
      <c r="D2" s="213"/>
      <c r="E2" s="213"/>
      <c r="F2" s="214"/>
      <c r="G2" s="20" t="s">
        <v>312</v>
      </c>
      <c r="H2" s="21"/>
      <c r="I2" s="22">
        <v>45689</v>
      </c>
    </row>
    <row r="3" spans="2:9" thickBot="1">
      <c r="B3" s="215" t="s">
        <v>313</v>
      </c>
      <c r="C3" s="216"/>
      <c r="D3" s="217"/>
      <c r="E3" s="218" t="s">
        <v>7</v>
      </c>
      <c r="F3" s="219"/>
      <c r="G3" s="219"/>
      <c r="H3" s="219"/>
      <c r="I3" s="220"/>
    </row>
    <row r="4" spans="2:9" ht="36.9" customHeight="1" thickBot="1">
      <c r="B4" s="221" t="s">
        <v>314</v>
      </c>
      <c r="C4" s="222"/>
      <c r="D4" s="223"/>
      <c r="E4" s="224" t="s">
        <v>386</v>
      </c>
      <c r="F4" s="225"/>
      <c r="G4" s="225"/>
      <c r="H4" s="225"/>
      <c r="I4" s="226"/>
    </row>
    <row r="5" spans="2:9" thickBot="1">
      <c r="B5" s="1" t="s">
        <v>382</v>
      </c>
      <c r="C5" s="215" t="s">
        <v>387</v>
      </c>
      <c r="D5" s="217"/>
      <c r="E5" s="227"/>
      <c r="F5" s="228"/>
      <c r="G5" s="228"/>
      <c r="H5" s="228"/>
      <c r="I5" s="229"/>
    </row>
    <row r="6" spans="2:9" ht="12.75" customHeight="1" thickBot="1">
      <c r="B6" s="218" t="s">
        <v>315</v>
      </c>
      <c r="C6" s="220"/>
      <c r="D6" s="35"/>
      <c r="E6" s="230"/>
      <c r="F6" s="231"/>
      <c r="G6" s="231"/>
      <c r="H6" s="231"/>
      <c r="I6" s="232"/>
    </row>
    <row r="7" spans="2:9" ht="13.2">
      <c r="B7" s="233" t="s">
        <v>316</v>
      </c>
      <c r="C7" s="234"/>
      <c r="D7" s="234"/>
      <c r="E7" s="234"/>
      <c r="F7" s="234"/>
      <c r="G7" s="234"/>
      <c r="H7" s="234"/>
      <c r="I7" s="235"/>
    </row>
    <row r="8" spans="2:9" ht="13.2">
      <c r="B8" s="7" t="s">
        <v>317</v>
      </c>
      <c r="C8" s="8"/>
      <c r="D8" s="236"/>
      <c r="E8" s="236"/>
      <c r="F8" s="236"/>
      <c r="G8" s="236"/>
      <c r="H8" s="236"/>
      <c r="I8" s="237"/>
    </row>
    <row r="9" spans="2:9" ht="13.2">
      <c r="B9" s="190" t="s">
        <v>318</v>
      </c>
      <c r="C9" s="362"/>
      <c r="D9" s="39" t="s">
        <v>8</v>
      </c>
      <c r="E9" s="39" t="s">
        <v>319</v>
      </c>
      <c r="F9" s="39" t="s">
        <v>320</v>
      </c>
      <c r="G9" s="39" t="s">
        <v>321</v>
      </c>
      <c r="H9" s="39"/>
      <c r="I9" s="40" t="s">
        <v>322</v>
      </c>
    </row>
    <row r="10" spans="2:9" ht="13.2">
      <c r="B10" s="201" t="s">
        <v>323</v>
      </c>
      <c r="C10" s="202"/>
      <c r="D10" s="23" t="s">
        <v>324</v>
      </c>
      <c r="E10" s="30">
        <f>+I32</f>
        <v>9790.625</v>
      </c>
      <c r="F10" s="27">
        <v>0.05</v>
      </c>
      <c r="G10" s="30">
        <f>E10*F10</f>
        <v>489.53125</v>
      </c>
      <c r="H10" s="46"/>
      <c r="I10" s="26">
        <f>+G10</f>
        <v>489.53125</v>
      </c>
    </row>
    <row r="11" spans="2:9" ht="12.75" customHeight="1">
      <c r="B11" s="337"/>
      <c r="C11" s="338"/>
      <c r="D11" s="45"/>
      <c r="E11" s="47"/>
      <c r="F11" s="27"/>
      <c r="G11" s="30"/>
      <c r="H11" s="46"/>
      <c r="I11" s="26"/>
    </row>
    <row r="12" spans="2:9" ht="12.75" customHeight="1">
      <c r="B12" s="347"/>
      <c r="C12" s="363"/>
      <c r="D12" s="45"/>
      <c r="E12" s="29"/>
      <c r="F12" s="49"/>
      <c r="G12" s="30"/>
      <c r="H12" s="46"/>
      <c r="I12" s="26"/>
    </row>
    <row r="13" spans="2:9" ht="13.2">
      <c r="B13" s="205" t="s">
        <v>325</v>
      </c>
      <c r="C13" s="206"/>
      <c r="D13" s="206"/>
      <c r="E13" s="206"/>
      <c r="F13" s="206"/>
      <c r="G13" s="206"/>
      <c r="H13" s="6"/>
      <c r="I13" s="36">
        <f>SUM(I10:I12)</f>
        <v>489.53125</v>
      </c>
    </row>
    <row r="14" spans="2:9" ht="13.2">
      <c r="B14" s="196" t="s">
        <v>326</v>
      </c>
      <c r="C14" s="197"/>
      <c r="D14" s="197"/>
      <c r="E14" s="197"/>
      <c r="F14" s="197"/>
      <c r="G14" s="197"/>
      <c r="H14" s="197"/>
      <c r="I14" s="198"/>
    </row>
    <row r="15" spans="2:9" ht="13.2">
      <c r="B15" s="190" t="s">
        <v>318</v>
      </c>
      <c r="C15" s="362"/>
      <c r="D15" s="39" t="s">
        <v>8</v>
      </c>
      <c r="E15" s="39" t="s">
        <v>327</v>
      </c>
      <c r="F15" s="39" t="s">
        <v>328</v>
      </c>
      <c r="G15" s="39" t="s">
        <v>321</v>
      </c>
      <c r="H15" s="41"/>
      <c r="I15" s="40" t="s">
        <v>322</v>
      </c>
    </row>
    <row r="16" spans="2:9" ht="12.75" customHeight="1">
      <c r="B16" s="350" t="s">
        <v>388</v>
      </c>
      <c r="C16" s="361"/>
      <c r="D16" s="51" t="s">
        <v>39</v>
      </c>
      <c r="E16" s="30">
        <v>5725.0423999999994</v>
      </c>
      <c r="F16" s="27">
        <v>1.05</v>
      </c>
      <c r="G16" s="30">
        <f>E16*F16</f>
        <v>6011.2945199999995</v>
      </c>
      <c r="H16" s="48"/>
      <c r="I16" s="31">
        <f t="shared" ref="I16:I19" si="0">+G16</f>
        <v>6011.2945199999995</v>
      </c>
    </row>
    <row r="17" spans="2:9" ht="12.75" customHeight="1">
      <c r="B17" s="364" t="s">
        <v>389</v>
      </c>
      <c r="C17" s="365"/>
      <c r="D17" s="23" t="s">
        <v>385</v>
      </c>
      <c r="E17" s="30">
        <v>72504.724600000001</v>
      </c>
      <c r="F17" s="27">
        <v>0.02</v>
      </c>
      <c r="G17" s="30">
        <f t="shared" ref="G17:G19" si="1">E17*F17</f>
        <v>1450.0944919999999</v>
      </c>
      <c r="H17" s="48"/>
      <c r="I17" s="31">
        <f t="shared" si="0"/>
        <v>1450.0944919999999</v>
      </c>
    </row>
    <row r="18" spans="2:9" ht="13.2">
      <c r="B18" s="350" t="s">
        <v>390</v>
      </c>
      <c r="C18" s="361"/>
      <c r="D18" s="23" t="s">
        <v>385</v>
      </c>
      <c r="E18" s="30">
        <v>150368.75700000001</v>
      </c>
      <c r="F18" s="27">
        <v>0.02</v>
      </c>
      <c r="G18" s="30">
        <f t="shared" si="1"/>
        <v>3007.3751400000001</v>
      </c>
      <c r="H18" s="48"/>
      <c r="I18" s="31">
        <f t="shared" si="0"/>
        <v>3007.3751400000001</v>
      </c>
    </row>
    <row r="19" spans="2:9" ht="13.2">
      <c r="B19" s="350" t="s">
        <v>391</v>
      </c>
      <c r="C19" s="361"/>
      <c r="D19" s="23" t="s">
        <v>18</v>
      </c>
      <c r="E19" s="30">
        <v>606.19790000000012</v>
      </c>
      <c r="F19" s="27">
        <v>1</v>
      </c>
      <c r="G19" s="30">
        <f t="shared" si="1"/>
        <v>606.19790000000012</v>
      </c>
      <c r="H19" s="10"/>
      <c r="I19" s="31">
        <f t="shared" si="0"/>
        <v>606.19790000000012</v>
      </c>
    </row>
    <row r="20" spans="2:9" ht="13.2">
      <c r="B20" s="203"/>
      <c r="C20" s="204"/>
      <c r="D20" s="23"/>
      <c r="E20" s="30"/>
      <c r="F20" s="27"/>
      <c r="G20" s="30"/>
      <c r="H20" s="10"/>
      <c r="I20" s="31"/>
    </row>
    <row r="21" spans="2:9" ht="13.2">
      <c r="B21" s="205" t="s">
        <v>329</v>
      </c>
      <c r="C21" s="206"/>
      <c r="D21" s="206"/>
      <c r="E21" s="206"/>
      <c r="F21" s="206"/>
      <c r="G21" s="207"/>
      <c r="H21" s="137"/>
      <c r="I21" s="25">
        <f>SUM(I16:I20)</f>
        <v>11074.962051999999</v>
      </c>
    </row>
    <row r="22" spans="2:9" ht="15" customHeight="1">
      <c r="B22" s="196" t="s">
        <v>330</v>
      </c>
      <c r="C22" s="197"/>
      <c r="D22" s="197"/>
      <c r="E22" s="197"/>
      <c r="F22" s="197"/>
      <c r="G22" s="197"/>
      <c r="H22" s="197"/>
      <c r="I22" s="198"/>
    </row>
    <row r="23" spans="2:9" ht="13.2">
      <c r="B23" s="199" t="s">
        <v>318</v>
      </c>
      <c r="C23" s="200"/>
      <c r="D23" s="39" t="s">
        <v>8</v>
      </c>
      <c r="E23" s="39" t="s">
        <v>9</v>
      </c>
      <c r="F23" s="39" t="s">
        <v>319</v>
      </c>
      <c r="G23" s="39" t="s">
        <v>321</v>
      </c>
      <c r="H23" s="39"/>
      <c r="I23" s="40" t="s">
        <v>322</v>
      </c>
    </row>
    <row r="24" spans="2:9">
      <c r="B24" s="238" t="s">
        <v>383</v>
      </c>
      <c r="C24" s="366"/>
      <c r="D24" s="23" t="s">
        <v>331</v>
      </c>
      <c r="E24" s="24">
        <v>1</v>
      </c>
      <c r="F24" s="30">
        <v>1900</v>
      </c>
      <c r="G24" s="30">
        <f>E24*F24</f>
        <v>1900</v>
      </c>
      <c r="H24" s="3"/>
      <c r="I24" s="31">
        <f>+G24</f>
        <v>1900</v>
      </c>
    </row>
    <row r="25" spans="2:9" ht="13.2">
      <c r="B25" s="348"/>
      <c r="C25" s="349"/>
      <c r="D25" s="23"/>
      <c r="E25" s="24"/>
      <c r="F25" s="38"/>
      <c r="G25" s="38"/>
      <c r="H25" s="4"/>
      <c r="I25" s="37"/>
    </row>
    <row r="26" spans="2:9">
      <c r="B26" s="12"/>
      <c r="C26" s="6"/>
      <c r="D26" s="6"/>
      <c r="E26" s="6"/>
      <c r="G26" s="33" t="s">
        <v>332</v>
      </c>
      <c r="H26" s="6"/>
      <c r="I26" s="36">
        <f>SUM(I24:I25)</f>
        <v>1900</v>
      </c>
    </row>
    <row r="27" spans="2:9" ht="15" customHeight="1">
      <c r="B27" s="196" t="s">
        <v>333</v>
      </c>
      <c r="C27" s="197"/>
      <c r="D27" s="197"/>
      <c r="E27" s="197"/>
      <c r="F27" s="197"/>
      <c r="G27" s="197"/>
      <c r="H27" s="197"/>
      <c r="I27" s="198"/>
    </row>
    <row r="28" spans="2:9" ht="13.2">
      <c r="B28" s="190" t="s">
        <v>318</v>
      </c>
      <c r="C28" s="362"/>
      <c r="D28" s="39" t="s">
        <v>334</v>
      </c>
      <c r="E28" s="39" t="s">
        <v>335</v>
      </c>
      <c r="F28" s="39" t="s">
        <v>336</v>
      </c>
      <c r="G28" s="39" t="s">
        <v>321</v>
      </c>
      <c r="H28" s="41"/>
      <c r="I28" s="40" t="s">
        <v>322</v>
      </c>
    </row>
    <row r="29" spans="2:9" ht="13.2">
      <c r="B29" s="191" t="s">
        <v>337</v>
      </c>
      <c r="C29" s="192"/>
      <c r="D29" s="28">
        <v>120000</v>
      </c>
      <c r="E29" s="30">
        <f>D29*1.52</f>
        <v>182400</v>
      </c>
      <c r="F29" s="34">
        <v>32</v>
      </c>
      <c r="G29" s="30">
        <f>E29/F29</f>
        <v>5700</v>
      </c>
      <c r="H29" s="13"/>
      <c r="I29" s="26">
        <f>+G29</f>
        <v>5700</v>
      </c>
    </row>
    <row r="30" spans="2:9" ht="13.2">
      <c r="B30" s="191" t="s">
        <v>381</v>
      </c>
      <c r="C30" s="192"/>
      <c r="D30" s="29">
        <v>77000</v>
      </c>
      <c r="E30" s="30">
        <f>D30*1.7</f>
        <v>130900</v>
      </c>
      <c r="F30" s="34">
        <v>32</v>
      </c>
      <c r="G30" s="30">
        <f>E30/F30</f>
        <v>4090.625</v>
      </c>
      <c r="H30" s="13"/>
      <c r="I30" s="26">
        <f>+G30</f>
        <v>4090.625</v>
      </c>
    </row>
    <row r="31" spans="2:9" ht="13.2">
      <c r="B31" s="193"/>
      <c r="C31" s="354"/>
      <c r="D31" s="2"/>
      <c r="E31" s="2"/>
      <c r="F31" s="11"/>
      <c r="G31" s="13"/>
      <c r="H31" s="13"/>
      <c r="I31" s="26"/>
    </row>
    <row r="32" spans="2:9" ht="13.2">
      <c r="B32" s="367" t="s">
        <v>338</v>
      </c>
      <c r="C32" s="368"/>
      <c r="D32" s="368"/>
      <c r="E32" s="368"/>
      <c r="F32" s="368"/>
      <c r="G32" s="368"/>
      <c r="H32" s="6"/>
      <c r="I32" s="25">
        <f>SUM(I29:I31)</f>
        <v>9790.625</v>
      </c>
    </row>
    <row r="33" spans="2:11" ht="13.2">
      <c r="B33" s="12"/>
      <c r="C33" s="6"/>
      <c r="D33" s="6"/>
      <c r="E33" s="6"/>
      <c r="F33" s="5"/>
      <c r="G33" s="6"/>
      <c r="H33" s="6"/>
      <c r="I33" s="9"/>
      <c r="K33" s="50"/>
    </row>
    <row r="34" spans="2:11">
      <c r="B34" s="208" t="s">
        <v>339</v>
      </c>
      <c r="C34" s="209"/>
      <c r="D34" s="209"/>
      <c r="E34" s="209"/>
      <c r="F34" s="209"/>
      <c r="G34" s="209"/>
      <c r="H34" s="14"/>
      <c r="I34" s="138">
        <f>SUM(I13+I21+I26+I32)</f>
        <v>23255.118301999999</v>
      </c>
    </row>
    <row r="35" spans="2:11" ht="15.75" customHeight="1">
      <c r="B35" s="194" t="s">
        <v>340</v>
      </c>
      <c r="C35" s="351"/>
      <c r="D35" s="351"/>
      <c r="E35" s="351"/>
      <c r="F35" s="351"/>
      <c r="G35" s="351"/>
      <c r="H35" s="351"/>
      <c r="I35" s="195"/>
    </row>
    <row r="36" spans="2:11" ht="13.2">
      <c r="B36" s="177" t="s">
        <v>341</v>
      </c>
      <c r="C36" s="178"/>
      <c r="D36" s="181" t="s">
        <v>342</v>
      </c>
      <c r="E36" s="182"/>
      <c r="F36" s="42" t="s">
        <v>343</v>
      </c>
      <c r="G36" s="43" t="s">
        <v>344</v>
      </c>
      <c r="H36" s="3"/>
      <c r="I36" s="183"/>
    </row>
    <row r="37" spans="2:11" ht="13.2">
      <c r="B37" s="177"/>
      <c r="C37" s="178"/>
      <c r="D37" s="352" t="s">
        <v>345</v>
      </c>
      <c r="E37" s="184"/>
      <c r="F37" s="32">
        <v>0.25</v>
      </c>
      <c r="G37" s="29">
        <f>I34*F37</f>
        <v>5813.7795754999997</v>
      </c>
      <c r="H37" s="15"/>
      <c r="I37" s="183"/>
    </row>
    <row r="38" spans="2:11" ht="13.2">
      <c r="B38" s="177"/>
      <c r="C38" s="178"/>
      <c r="D38" s="352" t="s">
        <v>346</v>
      </c>
      <c r="E38" s="184"/>
      <c r="F38" s="32">
        <v>0.05</v>
      </c>
      <c r="G38" s="29">
        <f>I34*F38</f>
        <v>1162.7559151</v>
      </c>
      <c r="H38" s="15"/>
      <c r="I38" s="183"/>
    </row>
    <row r="39" spans="2:11" ht="13.2">
      <c r="B39" s="177"/>
      <c r="C39" s="178"/>
      <c r="D39" s="353" t="s">
        <v>347</v>
      </c>
      <c r="E39" s="352"/>
      <c r="F39" s="32">
        <v>0.3</v>
      </c>
      <c r="G39" s="29">
        <f>SUM(G37:G38)</f>
        <v>6976.5354905999993</v>
      </c>
      <c r="H39" s="15"/>
      <c r="I39" s="183"/>
    </row>
    <row r="40" spans="2:11" ht="15.75" customHeight="1" thickBot="1">
      <c r="B40" s="177"/>
      <c r="C40" s="178"/>
      <c r="D40" s="185" t="s">
        <v>348</v>
      </c>
      <c r="E40" s="186"/>
      <c r="F40" s="186"/>
      <c r="G40" s="187"/>
      <c r="H40" s="14"/>
      <c r="I40" s="138">
        <f>SUM(G39:G39)</f>
        <v>6976.5354905999993</v>
      </c>
    </row>
    <row r="41" spans="2:11" ht="16.5" customHeight="1" thickBot="1">
      <c r="B41" s="179"/>
      <c r="C41" s="180"/>
      <c r="D41" s="188" t="s">
        <v>349</v>
      </c>
      <c r="E41" s="189"/>
      <c r="F41" s="189"/>
      <c r="G41" s="189"/>
      <c r="H41" s="19"/>
      <c r="I41" s="44">
        <f>SUM(I34+I40)</f>
        <v>30231.653792599998</v>
      </c>
    </row>
    <row r="42" spans="2:11">
      <c r="F42" s="17"/>
    </row>
    <row r="43" spans="2:11">
      <c r="F43" s="17"/>
    </row>
    <row r="44" spans="2:11">
      <c r="F44" s="17"/>
    </row>
    <row r="45" spans="2:11" s="16" customFormat="1">
      <c r="F45" s="17"/>
      <c r="I45" s="18"/>
    </row>
    <row r="46" spans="2:11" s="16" customFormat="1">
      <c r="F46" s="17"/>
      <c r="I46" s="18"/>
    </row>
  </sheetData>
  <mergeCells count="43">
    <mergeCell ref="D41:G41"/>
    <mergeCell ref="B32:G32"/>
    <mergeCell ref="B34:G34"/>
    <mergeCell ref="B35:I35"/>
    <mergeCell ref="B36:C41"/>
    <mergeCell ref="D36:E36"/>
    <mergeCell ref="I36:I39"/>
    <mergeCell ref="D37:E37"/>
    <mergeCell ref="D38:E38"/>
    <mergeCell ref="D39:E39"/>
    <mergeCell ref="D40:G40"/>
    <mergeCell ref="B31:C31"/>
    <mergeCell ref="B19:C19"/>
    <mergeCell ref="B20:C20"/>
    <mergeCell ref="B21:G21"/>
    <mergeCell ref="B22:I22"/>
    <mergeCell ref="B23:C23"/>
    <mergeCell ref="B24:C24"/>
    <mergeCell ref="B25:C25"/>
    <mergeCell ref="B27:I27"/>
    <mergeCell ref="B28:C28"/>
    <mergeCell ref="B29:C29"/>
    <mergeCell ref="B30:C30"/>
    <mergeCell ref="B18:C18"/>
    <mergeCell ref="B7:I7"/>
    <mergeCell ref="D8:I8"/>
    <mergeCell ref="B9:C9"/>
    <mergeCell ref="B10:C10"/>
    <mergeCell ref="B11:C11"/>
    <mergeCell ref="B12:C12"/>
    <mergeCell ref="B13:G13"/>
    <mergeCell ref="B14:I14"/>
    <mergeCell ref="B15:C15"/>
    <mergeCell ref="B16:C16"/>
    <mergeCell ref="B17:C17"/>
    <mergeCell ref="B1:I1"/>
    <mergeCell ref="C2:F2"/>
    <mergeCell ref="B3:D3"/>
    <mergeCell ref="E3:I3"/>
    <mergeCell ref="B4:D4"/>
    <mergeCell ref="E4:I6"/>
    <mergeCell ref="C5:D5"/>
    <mergeCell ref="B6:C6"/>
  </mergeCells>
  <pageMargins left="0.52" right="0.4"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26BBD0-3AAF-4EB0-8358-AD2063848D97}">
  <sheetPr codeName="Hoja199">
    <tabColor rgb="FF00B050"/>
  </sheetPr>
  <dimension ref="A1:AP62"/>
  <sheetViews>
    <sheetView view="pageBreakPreview" zoomScale="70" zoomScaleNormal="55" zoomScaleSheetLayoutView="70" workbookViewId="0">
      <selection activeCell="A5" sqref="A5:H5"/>
    </sheetView>
  </sheetViews>
  <sheetFormatPr baseColWidth="10" defaultColWidth="12.5546875" defaultRowHeight="13.2"/>
  <cols>
    <col min="1" max="30" width="3.6640625" style="81" customWidth="1"/>
    <col min="31" max="31" width="10.5546875" style="81" customWidth="1"/>
    <col min="32" max="32" width="8.109375" style="81" customWidth="1"/>
    <col min="33" max="33" width="10.5546875" style="81" customWidth="1"/>
    <col min="34" max="34" width="7.6640625" style="81" customWidth="1"/>
    <col min="35" max="35" width="38.5546875" style="81" customWidth="1"/>
    <col min="36" max="40" width="13.6640625" style="81" customWidth="1"/>
    <col min="41" max="250" width="12.5546875" style="77"/>
    <col min="251" max="280" width="3.6640625" style="77" customWidth="1"/>
    <col min="281" max="281" width="10.5546875" style="77" customWidth="1"/>
    <col min="282" max="282" width="8.109375" style="77" customWidth="1"/>
    <col min="283" max="283" width="10.5546875" style="77" customWidth="1"/>
    <col min="284" max="284" width="7.6640625" style="77" customWidth="1"/>
    <col min="285" max="285" width="26.109375" style="77" customWidth="1"/>
    <col min="286" max="287" width="12.5546875" style="77"/>
    <col min="288" max="288" width="13.44140625" style="77" customWidth="1"/>
    <col min="289" max="289" width="12.5546875" style="77"/>
    <col min="290" max="290" width="14.6640625" style="77" bestFit="1" customWidth="1"/>
    <col min="291" max="506" width="12.5546875" style="77"/>
    <col min="507" max="536" width="3.6640625" style="77" customWidth="1"/>
    <col min="537" max="537" width="10.5546875" style="77" customWidth="1"/>
    <col min="538" max="538" width="8.109375" style="77" customWidth="1"/>
    <col min="539" max="539" width="10.5546875" style="77" customWidth="1"/>
    <col min="540" max="540" width="7.6640625" style="77" customWidth="1"/>
    <col min="541" max="541" width="26.109375" style="77" customWidth="1"/>
    <col min="542" max="543" width="12.5546875" style="77"/>
    <col min="544" max="544" width="13.44140625" style="77" customWidth="1"/>
    <col min="545" max="545" width="12.5546875" style="77"/>
    <col min="546" max="546" width="14.6640625" style="77" bestFit="1" customWidth="1"/>
    <col min="547" max="762" width="12.5546875" style="77"/>
    <col min="763" max="792" width="3.6640625" style="77" customWidth="1"/>
    <col min="793" max="793" width="10.5546875" style="77" customWidth="1"/>
    <col min="794" max="794" width="8.109375" style="77" customWidth="1"/>
    <col min="795" max="795" width="10.5546875" style="77" customWidth="1"/>
    <col min="796" max="796" width="7.6640625" style="77" customWidth="1"/>
    <col min="797" max="797" width="26.109375" style="77" customWidth="1"/>
    <col min="798" max="799" width="12.5546875" style="77"/>
    <col min="800" max="800" width="13.44140625" style="77" customWidth="1"/>
    <col min="801" max="801" width="12.5546875" style="77"/>
    <col min="802" max="802" width="14.6640625" style="77" bestFit="1" customWidth="1"/>
    <col min="803" max="1018" width="12.5546875" style="77"/>
    <col min="1019" max="1048" width="3.6640625" style="77" customWidth="1"/>
    <col min="1049" max="1049" width="10.5546875" style="77" customWidth="1"/>
    <col min="1050" max="1050" width="8.109375" style="77" customWidth="1"/>
    <col min="1051" max="1051" width="10.5546875" style="77" customWidth="1"/>
    <col min="1052" max="1052" width="7.6640625" style="77" customWidth="1"/>
    <col min="1053" max="1053" width="26.109375" style="77" customWidth="1"/>
    <col min="1054" max="1055" width="12.5546875" style="77"/>
    <col min="1056" max="1056" width="13.44140625" style="77" customWidth="1"/>
    <col min="1057" max="1057" width="12.5546875" style="77"/>
    <col min="1058" max="1058" width="14.6640625" style="77" bestFit="1" customWidth="1"/>
    <col min="1059" max="1274" width="12.5546875" style="77"/>
    <col min="1275" max="1304" width="3.6640625" style="77" customWidth="1"/>
    <col min="1305" max="1305" width="10.5546875" style="77" customWidth="1"/>
    <col min="1306" max="1306" width="8.109375" style="77" customWidth="1"/>
    <col min="1307" max="1307" width="10.5546875" style="77" customWidth="1"/>
    <col min="1308" max="1308" width="7.6640625" style="77" customWidth="1"/>
    <col min="1309" max="1309" width="26.109375" style="77" customWidth="1"/>
    <col min="1310" max="1311" width="12.5546875" style="77"/>
    <col min="1312" max="1312" width="13.44140625" style="77" customWidth="1"/>
    <col min="1313" max="1313" width="12.5546875" style="77"/>
    <col min="1314" max="1314" width="14.6640625" style="77" bestFit="1" customWidth="1"/>
    <col min="1315" max="1530" width="12.5546875" style="77"/>
    <col min="1531" max="1560" width="3.6640625" style="77" customWidth="1"/>
    <col min="1561" max="1561" width="10.5546875" style="77" customWidth="1"/>
    <col min="1562" max="1562" width="8.109375" style="77" customWidth="1"/>
    <col min="1563" max="1563" width="10.5546875" style="77" customWidth="1"/>
    <col min="1564" max="1564" width="7.6640625" style="77" customWidth="1"/>
    <col min="1565" max="1565" width="26.109375" style="77" customWidth="1"/>
    <col min="1566" max="1567" width="12.5546875" style="77"/>
    <col min="1568" max="1568" width="13.44140625" style="77" customWidth="1"/>
    <col min="1569" max="1569" width="12.5546875" style="77"/>
    <col min="1570" max="1570" width="14.6640625" style="77" bestFit="1" customWidth="1"/>
    <col min="1571" max="1786" width="12.5546875" style="77"/>
    <col min="1787" max="1816" width="3.6640625" style="77" customWidth="1"/>
    <col min="1817" max="1817" width="10.5546875" style="77" customWidth="1"/>
    <col min="1818" max="1818" width="8.109375" style="77" customWidth="1"/>
    <col min="1819" max="1819" width="10.5546875" style="77" customWidth="1"/>
    <col min="1820" max="1820" width="7.6640625" style="77" customWidth="1"/>
    <col min="1821" max="1821" width="26.109375" style="77" customWidth="1"/>
    <col min="1822" max="1823" width="12.5546875" style="77"/>
    <col min="1824" max="1824" width="13.44140625" style="77" customWidth="1"/>
    <col min="1825" max="1825" width="12.5546875" style="77"/>
    <col min="1826" max="1826" width="14.6640625" style="77" bestFit="1" customWidth="1"/>
    <col min="1827" max="2042" width="12.5546875" style="77"/>
    <col min="2043" max="2072" width="3.6640625" style="77" customWidth="1"/>
    <col min="2073" max="2073" width="10.5546875" style="77" customWidth="1"/>
    <col min="2074" max="2074" width="8.109375" style="77" customWidth="1"/>
    <col min="2075" max="2075" width="10.5546875" style="77" customWidth="1"/>
    <col min="2076" max="2076" width="7.6640625" style="77" customWidth="1"/>
    <col min="2077" max="2077" width="26.109375" style="77" customWidth="1"/>
    <col min="2078" max="2079" width="12.5546875" style="77"/>
    <col min="2080" max="2080" width="13.44140625" style="77" customWidth="1"/>
    <col min="2081" max="2081" width="12.5546875" style="77"/>
    <col min="2082" max="2082" width="14.6640625" style="77" bestFit="1" customWidth="1"/>
    <col min="2083" max="2298" width="12.5546875" style="77"/>
    <col min="2299" max="2328" width="3.6640625" style="77" customWidth="1"/>
    <col min="2329" max="2329" width="10.5546875" style="77" customWidth="1"/>
    <col min="2330" max="2330" width="8.109375" style="77" customWidth="1"/>
    <col min="2331" max="2331" width="10.5546875" style="77" customWidth="1"/>
    <col min="2332" max="2332" width="7.6640625" style="77" customWidth="1"/>
    <col min="2333" max="2333" width="26.109375" style="77" customWidth="1"/>
    <col min="2334" max="2335" width="12.5546875" style="77"/>
    <col min="2336" max="2336" width="13.44140625" style="77" customWidth="1"/>
    <col min="2337" max="2337" width="12.5546875" style="77"/>
    <col min="2338" max="2338" width="14.6640625" style="77" bestFit="1" customWidth="1"/>
    <col min="2339" max="2554" width="12.5546875" style="77"/>
    <col min="2555" max="2584" width="3.6640625" style="77" customWidth="1"/>
    <col min="2585" max="2585" width="10.5546875" style="77" customWidth="1"/>
    <col min="2586" max="2586" width="8.109375" style="77" customWidth="1"/>
    <col min="2587" max="2587" width="10.5546875" style="77" customWidth="1"/>
    <col min="2588" max="2588" width="7.6640625" style="77" customWidth="1"/>
    <col min="2589" max="2589" width="26.109375" style="77" customWidth="1"/>
    <col min="2590" max="2591" width="12.5546875" style="77"/>
    <col min="2592" max="2592" width="13.44140625" style="77" customWidth="1"/>
    <col min="2593" max="2593" width="12.5546875" style="77"/>
    <col min="2594" max="2594" width="14.6640625" style="77" bestFit="1" customWidth="1"/>
    <col min="2595" max="2810" width="12.5546875" style="77"/>
    <col min="2811" max="2840" width="3.6640625" style="77" customWidth="1"/>
    <col min="2841" max="2841" width="10.5546875" style="77" customWidth="1"/>
    <col min="2842" max="2842" width="8.109375" style="77" customWidth="1"/>
    <col min="2843" max="2843" width="10.5546875" style="77" customWidth="1"/>
    <col min="2844" max="2844" width="7.6640625" style="77" customWidth="1"/>
    <col min="2845" max="2845" width="26.109375" style="77" customWidth="1"/>
    <col min="2846" max="2847" width="12.5546875" style="77"/>
    <col min="2848" max="2848" width="13.44140625" style="77" customWidth="1"/>
    <col min="2849" max="2849" width="12.5546875" style="77"/>
    <col min="2850" max="2850" width="14.6640625" style="77" bestFit="1" customWidth="1"/>
    <col min="2851" max="3066" width="12.5546875" style="77"/>
    <col min="3067" max="3096" width="3.6640625" style="77" customWidth="1"/>
    <col min="3097" max="3097" width="10.5546875" style="77" customWidth="1"/>
    <col min="3098" max="3098" width="8.109375" style="77" customWidth="1"/>
    <col min="3099" max="3099" width="10.5546875" style="77" customWidth="1"/>
    <col min="3100" max="3100" width="7.6640625" style="77" customWidth="1"/>
    <col min="3101" max="3101" width="26.109375" style="77" customWidth="1"/>
    <col min="3102" max="3103" width="12.5546875" style="77"/>
    <col min="3104" max="3104" width="13.44140625" style="77" customWidth="1"/>
    <col min="3105" max="3105" width="12.5546875" style="77"/>
    <col min="3106" max="3106" width="14.6640625" style="77" bestFit="1" customWidth="1"/>
    <col min="3107" max="3322" width="12.5546875" style="77"/>
    <col min="3323" max="3352" width="3.6640625" style="77" customWidth="1"/>
    <col min="3353" max="3353" width="10.5546875" style="77" customWidth="1"/>
    <col min="3354" max="3354" width="8.109375" style="77" customWidth="1"/>
    <col min="3355" max="3355" width="10.5546875" style="77" customWidth="1"/>
    <col min="3356" max="3356" width="7.6640625" style="77" customWidth="1"/>
    <col min="3357" max="3357" width="26.109375" style="77" customWidth="1"/>
    <col min="3358" max="3359" width="12.5546875" style="77"/>
    <col min="3360" max="3360" width="13.44140625" style="77" customWidth="1"/>
    <col min="3361" max="3361" width="12.5546875" style="77"/>
    <col min="3362" max="3362" width="14.6640625" style="77" bestFit="1" customWidth="1"/>
    <col min="3363" max="3578" width="12.5546875" style="77"/>
    <col min="3579" max="3608" width="3.6640625" style="77" customWidth="1"/>
    <col min="3609" max="3609" width="10.5546875" style="77" customWidth="1"/>
    <col min="3610" max="3610" width="8.109375" style="77" customWidth="1"/>
    <col min="3611" max="3611" width="10.5546875" style="77" customWidth="1"/>
    <col min="3612" max="3612" width="7.6640625" style="77" customWidth="1"/>
    <col min="3613" max="3613" width="26.109375" style="77" customWidth="1"/>
    <col min="3614" max="3615" width="12.5546875" style="77"/>
    <col min="3616" max="3616" width="13.44140625" style="77" customWidth="1"/>
    <col min="3617" max="3617" width="12.5546875" style="77"/>
    <col min="3618" max="3618" width="14.6640625" style="77" bestFit="1" customWidth="1"/>
    <col min="3619" max="3834" width="12.5546875" style="77"/>
    <col min="3835" max="3864" width="3.6640625" style="77" customWidth="1"/>
    <col min="3865" max="3865" width="10.5546875" style="77" customWidth="1"/>
    <col min="3866" max="3866" width="8.109375" style="77" customWidth="1"/>
    <col min="3867" max="3867" width="10.5546875" style="77" customWidth="1"/>
    <col min="3868" max="3868" width="7.6640625" style="77" customWidth="1"/>
    <col min="3869" max="3869" width="26.109375" style="77" customWidth="1"/>
    <col min="3870" max="3871" width="12.5546875" style="77"/>
    <col min="3872" max="3872" width="13.44140625" style="77" customWidth="1"/>
    <col min="3873" max="3873" width="12.5546875" style="77"/>
    <col min="3874" max="3874" width="14.6640625" style="77" bestFit="1" customWidth="1"/>
    <col min="3875" max="4090" width="12.5546875" style="77"/>
    <col min="4091" max="4120" width="3.6640625" style="77" customWidth="1"/>
    <col min="4121" max="4121" width="10.5546875" style="77" customWidth="1"/>
    <col min="4122" max="4122" width="8.109375" style="77" customWidth="1"/>
    <col min="4123" max="4123" width="10.5546875" style="77" customWidth="1"/>
    <col min="4124" max="4124" width="7.6640625" style="77" customWidth="1"/>
    <col min="4125" max="4125" width="26.109375" style="77" customWidth="1"/>
    <col min="4126" max="4127" width="12.5546875" style="77"/>
    <col min="4128" max="4128" width="13.44140625" style="77" customWidth="1"/>
    <col min="4129" max="4129" width="12.5546875" style="77"/>
    <col min="4130" max="4130" width="14.6640625" style="77" bestFit="1" customWidth="1"/>
    <col min="4131" max="4346" width="12.5546875" style="77"/>
    <col min="4347" max="4376" width="3.6640625" style="77" customWidth="1"/>
    <col min="4377" max="4377" width="10.5546875" style="77" customWidth="1"/>
    <col min="4378" max="4378" width="8.109375" style="77" customWidth="1"/>
    <col min="4379" max="4379" width="10.5546875" style="77" customWidth="1"/>
    <col min="4380" max="4380" width="7.6640625" style="77" customWidth="1"/>
    <col min="4381" max="4381" width="26.109375" style="77" customWidth="1"/>
    <col min="4382" max="4383" width="12.5546875" style="77"/>
    <col min="4384" max="4384" width="13.44140625" style="77" customWidth="1"/>
    <col min="4385" max="4385" width="12.5546875" style="77"/>
    <col min="4386" max="4386" width="14.6640625" style="77" bestFit="1" customWidth="1"/>
    <col min="4387" max="4602" width="12.5546875" style="77"/>
    <col min="4603" max="4632" width="3.6640625" style="77" customWidth="1"/>
    <col min="4633" max="4633" width="10.5546875" style="77" customWidth="1"/>
    <col min="4634" max="4634" width="8.109375" style="77" customWidth="1"/>
    <col min="4635" max="4635" width="10.5546875" style="77" customWidth="1"/>
    <col min="4636" max="4636" width="7.6640625" style="77" customWidth="1"/>
    <col min="4637" max="4637" width="26.109375" style="77" customWidth="1"/>
    <col min="4638" max="4639" width="12.5546875" style="77"/>
    <col min="4640" max="4640" width="13.44140625" style="77" customWidth="1"/>
    <col min="4641" max="4641" width="12.5546875" style="77"/>
    <col min="4642" max="4642" width="14.6640625" style="77" bestFit="1" customWidth="1"/>
    <col min="4643" max="4858" width="12.5546875" style="77"/>
    <col min="4859" max="4888" width="3.6640625" style="77" customWidth="1"/>
    <col min="4889" max="4889" width="10.5546875" style="77" customWidth="1"/>
    <col min="4890" max="4890" width="8.109375" style="77" customWidth="1"/>
    <col min="4891" max="4891" width="10.5546875" style="77" customWidth="1"/>
    <col min="4892" max="4892" width="7.6640625" style="77" customWidth="1"/>
    <col min="4893" max="4893" width="26.109375" style="77" customWidth="1"/>
    <col min="4894" max="4895" width="12.5546875" style="77"/>
    <col min="4896" max="4896" width="13.44140625" style="77" customWidth="1"/>
    <col min="4897" max="4897" width="12.5546875" style="77"/>
    <col min="4898" max="4898" width="14.6640625" style="77" bestFit="1" customWidth="1"/>
    <col min="4899" max="5114" width="12.5546875" style="77"/>
    <col min="5115" max="5144" width="3.6640625" style="77" customWidth="1"/>
    <col min="5145" max="5145" width="10.5546875" style="77" customWidth="1"/>
    <col min="5146" max="5146" width="8.109375" style="77" customWidth="1"/>
    <col min="5147" max="5147" width="10.5546875" style="77" customWidth="1"/>
    <col min="5148" max="5148" width="7.6640625" style="77" customWidth="1"/>
    <col min="5149" max="5149" width="26.109375" style="77" customWidth="1"/>
    <col min="5150" max="5151" width="12.5546875" style="77"/>
    <col min="5152" max="5152" width="13.44140625" style="77" customWidth="1"/>
    <col min="5153" max="5153" width="12.5546875" style="77"/>
    <col min="5154" max="5154" width="14.6640625" style="77" bestFit="1" customWidth="1"/>
    <col min="5155" max="5370" width="12.5546875" style="77"/>
    <col min="5371" max="5400" width="3.6640625" style="77" customWidth="1"/>
    <col min="5401" max="5401" width="10.5546875" style="77" customWidth="1"/>
    <col min="5402" max="5402" width="8.109375" style="77" customWidth="1"/>
    <col min="5403" max="5403" width="10.5546875" style="77" customWidth="1"/>
    <col min="5404" max="5404" width="7.6640625" style="77" customWidth="1"/>
    <col min="5405" max="5405" width="26.109375" style="77" customWidth="1"/>
    <col min="5406" max="5407" width="12.5546875" style="77"/>
    <col min="5408" max="5408" width="13.44140625" style="77" customWidth="1"/>
    <col min="5409" max="5409" width="12.5546875" style="77"/>
    <col min="5410" max="5410" width="14.6640625" style="77" bestFit="1" customWidth="1"/>
    <col min="5411" max="5626" width="12.5546875" style="77"/>
    <col min="5627" max="5656" width="3.6640625" style="77" customWidth="1"/>
    <col min="5657" max="5657" width="10.5546875" style="77" customWidth="1"/>
    <col min="5658" max="5658" width="8.109375" style="77" customWidth="1"/>
    <col min="5659" max="5659" width="10.5546875" style="77" customWidth="1"/>
    <col min="5660" max="5660" width="7.6640625" style="77" customWidth="1"/>
    <col min="5661" max="5661" width="26.109375" style="77" customWidth="1"/>
    <col min="5662" max="5663" width="12.5546875" style="77"/>
    <col min="5664" max="5664" width="13.44140625" style="77" customWidth="1"/>
    <col min="5665" max="5665" width="12.5546875" style="77"/>
    <col min="5666" max="5666" width="14.6640625" style="77" bestFit="1" customWidth="1"/>
    <col min="5667" max="5882" width="12.5546875" style="77"/>
    <col min="5883" max="5912" width="3.6640625" style="77" customWidth="1"/>
    <col min="5913" max="5913" width="10.5546875" style="77" customWidth="1"/>
    <col min="5914" max="5914" width="8.109375" style="77" customWidth="1"/>
    <col min="5915" max="5915" width="10.5546875" style="77" customWidth="1"/>
    <col min="5916" max="5916" width="7.6640625" style="77" customWidth="1"/>
    <col min="5917" max="5917" width="26.109375" style="77" customWidth="1"/>
    <col min="5918" max="5919" width="12.5546875" style="77"/>
    <col min="5920" max="5920" width="13.44140625" style="77" customWidth="1"/>
    <col min="5921" max="5921" width="12.5546875" style="77"/>
    <col min="5922" max="5922" width="14.6640625" style="77" bestFit="1" customWidth="1"/>
    <col min="5923" max="6138" width="12.5546875" style="77"/>
    <col min="6139" max="6168" width="3.6640625" style="77" customWidth="1"/>
    <col min="6169" max="6169" width="10.5546875" style="77" customWidth="1"/>
    <col min="6170" max="6170" width="8.109375" style="77" customWidth="1"/>
    <col min="6171" max="6171" width="10.5546875" style="77" customWidth="1"/>
    <col min="6172" max="6172" width="7.6640625" style="77" customWidth="1"/>
    <col min="6173" max="6173" width="26.109375" style="77" customWidth="1"/>
    <col min="6174" max="6175" width="12.5546875" style="77"/>
    <col min="6176" max="6176" width="13.44140625" style="77" customWidth="1"/>
    <col min="6177" max="6177" width="12.5546875" style="77"/>
    <col min="6178" max="6178" width="14.6640625" style="77" bestFit="1" customWidth="1"/>
    <col min="6179" max="6394" width="12.5546875" style="77"/>
    <col min="6395" max="6424" width="3.6640625" style="77" customWidth="1"/>
    <col min="6425" max="6425" width="10.5546875" style="77" customWidth="1"/>
    <col min="6426" max="6426" width="8.109375" style="77" customWidth="1"/>
    <col min="6427" max="6427" width="10.5546875" style="77" customWidth="1"/>
    <col min="6428" max="6428" width="7.6640625" style="77" customWidth="1"/>
    <col min="6429" max="6429" width="26.109375" style="77" customWidth="1"/>
    <col min="6430" max="6431" width="12.5546875" style="77"/>
    <col min="6432" max="6432" width="13.44140625" style="77" customWidth="1"/>
    <col min="6433" max="6433" width="12.5546875" style="77"/>
    <col min="6434" max="6434" width="14.6640625" style="77" bestFit="1" customWidth="1"/>
    <col min="6435" max="6650" width="12.5546875" style="77"/>
    <col min="6651" max="6680" width="3.6640625" style="77" customWidth="1"/>
    <col min="6681" max="6681" width="10.5546875" style="77" customWidth="1"/>
    <col min="6682" max="6682" width="8.109375" style="77" customWidth="1"/>
    <col min="6683" max="6683" width="10.5546875" style="77" customWidth="1"/>
    <col min="6684" max="6684" width="7.6640625" style="77" customWidth="1"/>
    <col min="6685" max="6685" width="26.109375" style="77" customWidth="1"/>
    <col min="6686" max="6687" width="12.5546875" style="77"/>
    <col min="6688" max="6688" width="13.44140625" style="77" customWidth="1"/>
    <col min="6689" max="6689" width="12.5546875" style="77"/>
    <col min="6690" max="6690" width="14.6640625" style="77" bestFit="1" customWidth="1"/>
    <col min="6691" max="6906" width="12.5546875" style="77"/>
    <col min="6907" max="6936" width="3.6640625" style="77" customWidth="1"/>
    <col min="6937" max="6937" width="10.5546875" style="77" customWidth="1"/>
    <col min="6938" max="6938" width="8.109375" style="77" customWidth="1"/>
    <col min="6939" max="6939" width="10.5546875" style="77" customWidth="1"/>
    <col min="6940" max="6940" width="7.6640625" style="77" customWidth="1"/>
    <col min="6941" max="6941" width="26.109375" style="77" customWidth="1"/>
    <col min="6942" max="6943" width="12.5546875" style="77"/>
    <col min="6944" max="6944" width="13.44140625" style="77" customWidth="1"/>
    <col min="6945" max="6945" width="12.5546875" style="77"/>
    <col min="6946" max="6946" width="14.6640625" style="77" bestFit="1" customWidth="1"/>
    <col min="6947" max="7162" width="12.5546875" style="77"/>
    <col min="7163" max="7192" width="3.6640625" style="77" customWidth="1"/>
    <col min="7193" max="7193" width="10.5546875" style="77" customWidth="1"/>
    <col min="7194" max="7194" width="8.109375" style="77" customWidth="1"/>
    <col min="7195" max="7195" width="10.5546875" style="77" customWidth="1"/>
    <col min="7196" max="7196" width="7.6640625" style="77" customWidth="1"/>
    <col min="7197" max="7197" width="26.109375" style="77" customWidth="1"/>
    <col min="7198" max="7199" width="12.5546875" style="77"/>
    <col min="7200" max="7200" width="13.44140625" style="77" customWidth="1"/>
    <col min="7201" max="7201" width="12.5546875" style="77"/>
    <col min="7202" max="7202" width="14.6640625" style="77" bestFit="1" customWidth="1"/>
    <col min="7203" max="7418" width="12.5546875" style="77"/>
    <col min="7419" max="7448" width="3.6640625" style="77" customWidth="1"/>
    <col min="7449" max="7449" width="10.5546875" style="77" customWidth="1"/>
    <col min="7450" max="7450" width="8.109375" style="77" customWidth="1"/>
    <col min="7451" max="7451" width="10.5546875" style="77" customWidth="1"/>
    <col min="7452" max="7452" width="7.6640625" style="77" customWidth="1"/>
    <col min="7453" max="7453" width="26.109375" style="77" customWidth="1"/>
    <col min="7454" max="7455" width="12.5546875" style="77"/>
    <col min="7456" max="7456" width="13.44140625" style="77" customWidth="1"/>
    <col min="7457" max="7457" width="12.5546875" style="77"/>
    <col min="7458" max="7458" width="14.6640625" style="77" bestFit="1" customWidth="1"/>
    <col min="7459" max="7674" width="12.5546875" style="77"/>
    <col min="7675" max="7704" width="3.6640625" style="77" customWidth="1"/>
    <col min="7705" max="7705" width="10.5546875" style="77" customWidth="1"/>
    <col min="7706" max="7706" width="8.109375" style="77" customWidth="1"/>
    <col min="7707" max="7707" width="10.5546875" style="77" customWidth="1"/>
    <col min="7708" max="7708" width="7.6640625" style="77" customWidth="1"/>
    <col min="7709" max="7709" width="26.109375" style="77" customWidth="1"/>
    <col min="7710" max="7711" width="12.5546875" style="77"/>
    <col min="7712" max="7712" width="13.44140625" style="77" customWidth="1"/>
    <col min="7713" max="7713" width="12.5546875" style="77"/>
    <col min="7714" max="7714" width="14.6640625" style="77" bestFit="1" customWidth="1"/>
    <col min="7715" max="7930" width="12.5546875" style="77"/>
    <col min="7931" max="7960" width="3.6640625" style="77" customWidth="1"/>
    <col min="7961" max="7961" width="10.5546875" style="77" customWidth="1"/>
    <col min="7962" max="7962" width="8.109375" style="77" customWidth="1"/>
    <col min="7963" max="7963" width="10.5546875" style="77" customWidth="1"/>
    <col min="7964" max="7964" width="7.6640625" style="77" customWidth="1"/>
    <col min="7965" max="7965" width="26.109375" style="77" customWidth="1"/>
    <col min="7966" max="7967" width="12.5546875" style="77"/>
    <col min="7968" max="7968" width="13.44140625" style="77" customWidth="1"/>
    <col min="7969" max="7969" width="12.5546875" style="77"/>
    <col min="7970" max="7970" width="14.6640625" style="77" bestFit="1" customWidth="1"/>
    <col min="7971" max="8186" width="12.5546875" style="77"/>
    <col min="8187" max="8216" width="3.6640625" style="77" customWidth="1"/>
    <col min="8217" max="8217" width="10.5546875" style="77" customWidth="1"/>
    <col min="8218" max="8218" width="8.109375" style="77" customWidth="1"/>
    <col min="8219" max="8219" width="10.5546875" style="77" customWidth="1"/>
    <col min="8220" max="8220" width="7.6640625" style="77" customWidth="1"/>
    <col min="8221" max="8221" width="26.109375" style="77" customWidth="1"/>
    <col min="8222" max="8223" width="12.5546875" style="77"/>
    <col min="8224" max="8224" width="13.44140625" style="77" customWidth="1"/>
    <col min="8225" max="8225" width="12.5546875" style="77"/>
    <col min="8226" max="8226" width="14.6640625" style="77" bestFit="1" customWidth="1"/>
    <col min="8227" max="8442" width="12.5546875" style="77"/>
    <col min="8443" max="8472" width="3.6640625" style="77" customWidth="1"/>
    <col min="8473" max="8473" width="10.5546875" style="77" customWidth="1"/>
    <col min="8474" max="8474" width="8.109375" style="77" customWidth="1"/>
    <col min="8475" max="8475" width="10.5546875" style="77" customWidth="1"/>
    <col min="8476" max="8476" width="7.6640625" style="77" customWidth="1"/>
    <col min="8477" max="8477" width="26.109375" style="77" customWidth="1"/>
    <col min="8478" max="8479" width="12.5546875" style="77"/>
    <col min="8480" max="8480" width="13.44140625" style="77" customWidth="1"/>
    <col min="8481" max="8481" width="12.5546875" style="77"/>
    <col min="8482" max="8482" width="14.6640625" style="77" bestFit="1" customWidth="1"/>
    <col min="8483" max="8698" width="12.5546875" style="77"/>
    <col min="8699" max="8728" width="3.6640625" style="77" customWidth="1"/>
    <col min="8729" max="8729" width="10.5546875" style="77" customWidth="1"/>
    <col min="8730" max="8730" width="8.109375" style="77" customWidth="1"/>
    <col min="8731" max="8731" width="10.5546875" style="77" customWidth="1"/>
    <col min="8732" max="8732" width="7.6640625" style="77" customWidth="1"/>
    <col min="8733" max="8733" width="26.109375" style="77" customWidth="1"/>
    <col min="8734" max="8735" width="12.5546875" style="77"/>
    <col min="8736" max="8736" width="13.44140625" style="77" customWidth="1"/>
    <col min="8737" max="8737" width="12.5546875" style="77"/>
    <col min="8738" max="8738" width="14.6640625" style="77" bestFit="1" customWidth="1"/>
    <col min="8739" max="8954" width="12.5546875" style="77"/>
    <col min="8955" max="8984" width="3.6640625" style="77" customWidth="1"/>
    <col min="8985" max="8985" width="10.5546875" style="77" customWidth="1"/>
    <col min="8986" max="8986" width="8.109375" style="77" customWidth="1"/>
    <col min="8987" max="8987" width="10.5546875" style="77" customWidth="1"/>
    <col min="8988" max="8988" width="7.6640625" style="77" customWidth="1"/>
    <col min="8989" max="8989" width="26.109375" style="77" customWidth="1"/>
    <col min="8990" max="8991" width="12.5546875" style="77"/>
    <col min="8992" max="8992" width="13.44140625" style="77" customWidth="1"/>
    <col min="8993" max="8993" width="12.5546875" style="77"/>
    <col min="8994" max="8994" width="14.6640625" style="77" bestFit="1" customWidth="1"/>
    <col min="8995" max="9210" width="12.5546875" style="77"/>
    <col min="9211" max="9240" width="3.6640625" style="77" customWidth="1"/>
    <col min="9241" max="9241" width="10.5546875" style="77" customWidth="1"/>
    <col min="9242" max="9242" width="8.109375" style="77" customWidth="1"/>
    <col min="9243" max="9243" width="10.5546875" style="77" customWidth="1"/>
    <col min="9244" max="9244" width="7.6640625" style="77" customWidth="1"/>
    <col min="9245" max="9245" width="26.109375" style="77" customWidth="1"/>
    <col min="9246" max="9247" width="12.5546875" style="77"/>
    <col min="9248" max="9248" width="13.44140625" style="77" customWidth="1"/>
    <col min="9249" max="9249" width="12.5546875" style="77"/>
    <col min="9250" max="9250" width="14.6640625" style="77" bestFit="1" customWidth="1"/>
    <col min="9251" max="9466" width="12.5546875" style="77"/>
    <col min="9467" max="9496" width="3.6640625" style="77" customWidth="1"/>
    <col min="9497" max="9497" width="10.5546875" style="77" customWidth="1"/>
    <col min="9498" max="9498" width="8.109375" style="77" customWidth="1"/>
    <col min="9499" max="9499" width="10.5546875" style="77" customWidth="1"/>
    <col min="9500" max="9500" width="7.6640625" style="77" customWidth="1"/>
    <col min="9501" max="9501" width="26.109375" style="77" customWidth="1"/>
    <col min="9502" max="9503" width="12.5546875" style="77"/>
    <col min="9504" max="9504" width="13.44140625" style="77" customWidth="1"/>
    <col min="9505" max="9505" width="12.5546875" style="77"/>
    <col min="9506" max="9506" width="14.6640625" style="77" bestFit="1" customWidth="1"/>
    <col min="9507" max="9722" width="12.5546875" style="77"/>
    <col min="9723" max="9752" width="3.6640625" style="77" customWidth="1"/>
    <col min="9753" max="9753" width="10.5546875" style="77" customWidth="1"/>
    <col min="9754" max="9754" width="8.109375" style="77" customWidth="1"/>
    <col min="9755" max="9755" width="10.5546875" style="77" customWidth="1"/>
    <col min="9756" max="9756" width="7.6640625" style="77" customWidth="1"/>
    <col min="9757" max="9757" width="26.109375" style="77" customWidth="1"/>
    <col min="9758" max="9759" width="12.5546875" style="77"/>
    <col min="9760" max="9760" width="13.44140625" style="77" customWidth="1"/>
    <col min="9761" max="9761" width="12.5546875" style="77"/>
    <col min="9762" max="9762" width="14.6640625" style="77" bestFit="1" customWidth="1"/>
    <col min="9763" max="9978" width="12.5546875" style="77"/>
    <col min="9979" max="10008" width="3.6640625" style="77" customWidth="1"/>
    <col min="10009" max="10009" width="10.5546875" style="77" customWidth="1"/>
    <col min="10010" max="10010" width="8.109375" style="77" customWidth="1"/>
    <col min="10011" max="10011" width="10.5546875" style="77" customWidth="1"/>
    <col min="10012" max="10012" width="7.6640625" style="77" customWidth="1"/>
    <col min="10013" max="10013" width="26.109375" style="77" customWidth="1"/>
    <col min="10014" max="10015" width="12.5546875" style="77"/>
    <col min="10016" max="10016" width="13.44140625" style="77" customWidth="1"/>
    <col min="10017" max="10017" width="12.5546875" style="77"/>
    <col min="10018" max="10018" width="14.6640625" style="77" bestFit="1" customWidth="1"/>
    <col min="10019" max="10234" width="12.5546875" style="77"/>
    <col min="10235" max="10264" width="3.6640625" style="77" customWidth="1"/>
    <col min="10265" max="10265" width="10.5546875" style="77" customWidth="1"/>
    <col min="10266" max="10266" width="8.109375" style="77" customWidth="1"/>
    <col min="10267" max="10267" width="10.5546875" style="77" customWidth="1"/>
    <col min="10268" max="10268" width="7.6640625" style="77" customWidth="1"/>
    <col min="10269" max="10269" width="26.109375" style="77" customWidth="1"/>
    <col min="10270" max="10271" width="12.5546875" style="77"/>
    <col min="10272" max="10272" width="13.44140625" style="77" customWidth="1"/>
    <col min="10273" max="10273" width="12.5546875" style="77"/>
    <col min="10274" max="10274" width="14.6640625" style="77" bestFit="1" customWidth="1"/>
    <col min="10275" max="10490" width="12.5546875" style="77"/>
    <col min="10491" max="10520" width="3.6640625" style="77" customWidth="1"/>
    <col min="10521" max="10521" width="10.5546875" style="77" customWidth="1"/>
    <col min="10522" max="10522" width="8.109375" style="77" customWidth="1"/>
    <col min="10523" max="10523" width="10.5546875" style="77" customWidth="1"/>
    <col min="10524" max="10524" width="7.6640625" style="77" customWidth="1"/>
    <col min="10525" max="10525" width="26.109375" style="77" customWidth="1"/>
    <col min="10526" max="10527" width="12.5546875" style="77"/>
    <col min="10528" max="10528" width="13.44140625" style="77" customWidth="1"/>
    <col min="10529" max="10529" width="12.5546875" style="77"/>
    <col min="10530" max="10530" width="14.6640625" style="77" bestFit="1" customWidth="1"/>
    <col min="10531" max="10746" width="12.5546875" style="77"/>
    <col min="10747" max="10776" width="3.6640625" style="77" customWidth="1"/>
    <col min="10777" max="10777" width="10.5546875" style="77" customWidth="1"/>
    <col min="10778" max="10778" width="8.109375" style="77" customWidth="1"/>
    <col min="10779" max="10779" width="10.5546875" style="77" customWidth="1"/>
    <col min="10780" max="10780" width="7.6640625" style="77" customWidth="1"/>
    <col min="10781" max="10781" width="26.109375" style="77" customWidth="1"/>
    <col min="10782" max="10783" width="12.5546875" style="77"/>
    <col min="10784" max="10784" width="13.44140625" style="77" customWidth="1"/>
    <col min="10785" max="10785" width="12.5546875" style="77"/>
    <col min="10786" max="10786" width="14.6640625" style="77" bestFit="1" customWidth="1"/>
    <col min="10787" max="11002" width="12.5546875" style="77"/>
    <col min="11003" max="11032" width="3.6640625" style="77" customWidth="1"/>
    <col min="11033" max="11033" width="10.5546875" style="77" customWidth="1"/>
    <col min="11034" max="11034" width="8.109375" style="77" customWidth="1"/>
    <col min="11035" max="11035" width="10.5546875" style="77" customWidth="1"/>
    <col min="11036" max="11036" width="7.6640625" style="77" customWidth="1"/>
    <col min="11037" max="11037" width="26.109375" style="77" customWidth="1"/>
    <col min="11038" max="11039" width="12.5546875" style="77"/>
    <col min="11040" max="11040" width="13.44140625" style="77" customWidth="1"/>
    <col min="11041" max="11041" width="12.5546875" style="77"/>
    <col min="11042" max="11042" width="14.6640625" style="77" bestFit="1" customWidth="1"/>
    <col min="11043" max="11258" width="12.5546875" style="77"/>
    <col min="11259" max="11288" width="3.6640625" style="77" customWidth="1"/>
    <col min="11289" max="11289" width="10.5546875" style="77" customWidth="1"/>
    <col min="11290" max="11290" width="8.109375" style="77" customWidth="1"/>
    <col min="11291" max="11291" width="10.5546875" style="77" customWidth="1"/>
    <col min="11292" max="11292" width="7.6640625" style="77" customWidth="1"/>
    <col min="11293" max="11293" width="26.109375" style="77" customWidth="1"/>
    <col min="11294" max="11295" width="12.5546875" style="77"/>
    <col min="11296" max="11296" width="13.44140625" style="77" customWidth="1"/>
    <col min="11297" max="11297" width="12.5546875" style="77"/>
    <col min="11298" max="11298" width="14.6640625" style="77" bestFit="1" customWidth="1"/>
    <col min="11299" max="11514" width="12.5546875" style="77"/>
    <col min="11515" max="11544" width="3.6640625" style="77" customWidth="1"/>
    <col min="11545" max="11545" width="10.5546875" style="77" customWidth="1"/>
    <col min="11546" max="11546" width="8.109375" style="77" customWidth="1"/>
    <col min="11547" max="11547" width="10.5546875" style="77" customWidth="1"/>
    <col min="11548" max="11548" width="7.6640625" style="77" customWidth="1"/>
    <col min="11549" max="11549" width="26.109375" style="77" customWidth="1"/>
    <col min="11550" max="11551" width="12.5546875" style="77"/>
    <col min="11552" max="11552" width="13.44140625" style="77" customWidth="1"/>
    <col min="11553" max="11553" width="12.5546875" style="77"/>
    <col min="11554" max="11554" width="14.6640625" style="77" bestFit="1" customWidth="1"/>
    <col min="11555" max="11770" width="12.5546875" style="77"/>
    <col min="11771" max="11800" width="3.6640625" style="77" customWidth="1"/>
    <col min="11801" max="11801" width="10.5546875" style="77" customWidth="1"/>
    <col min="11802" max="11802" width="8.109375" style="77" customWidth="1"/>
    <col min="11803" max="11803" width="10.5546875" style="77" customWidth="1"/>
    <col min="11804" max="11804" width="7.6640625" style="77" customWidth="1"/>
    <col min="11805" max="11805" width="26.109375" style="77" customWidth="1"/>
    <col min="11806" max="11807" width="12.5546875" style="77"/>
    <col min="11808" max="11808" width="13.44140625" style="77" customWidth="1"/>
    <col min="11809" max="11809" width="12.5546875" style="77"/>
    <col min="11810" max="11810" width="14.6640625" style="77" bestFit="1" customWidth="1"/>
    <col min="11811" max="12026" width="12.5546875" style="77"/>
    <col min="12027" max="12056" width="3.6640625" style="77" customWidth="1"/>
    <col min="12057" max="12057" width="10.5546875" style="77" customWidth="1"/>
    <col min="12058" max="12058" width="8.109375" style="77" customWidth="1"/>
    <col min="12059" max="12059" width="10.5546875" style="77" customWidth="1"/>
    <col min="12060" max="12060" width="7.6640625" style="77" customWidth="1"/>
    <col min="12061" max="12061" width="26.109375" style="77" customWidth="1"/>
    <col min="12062" max="12063" width="12.5546875" style="77"/>
    <col min="12064" max="12064" width="13.44140625" style="77" customWidth="1"/>
    <col min="12065" max="12065" width="12.5546875" style="77"/>
    <col min="12066" max="12066" width="14.6640625" style="77" bestFit="1" customWidth="1"/>
    <col min="12067" max="12282" width="12.5546875" style="77"/>
    <col min="12283" max="12312" width="3.6640625" style="77" customWidth="1"/>
    <col min="12313" max="12313" width="10.5546875" style="77" customWidth="1"/>
    <col min="12314" max="12314" width="8.109375" style="77" customWidth="1"/>
    <col min="12315" max="12315" width="10.5546875" style="77" customWidth="1"/>
    <col min="12316" max="12316" width="7.6640625" style="77" customWidth="1"/>
    <col min="12317" max="12317" width="26.109375" style="77" customWidth="1"/>
    <col min="12318" max="12319" width="12.5546875" style="77"/>
    <col min="12320" max="12320" width="13.44140625" style="77" customWidth="1"/>
    <col min="12321" max="12321" width="12.5546875" style="77"/>
    <col min="12322" max="12322" width="14.6640625" style="77" bestFit="1" customWidth="1"/>
    <col min="12323" max="12538" width="12.5546875" style="77"/>
    <col min="12539" max="12568" width="3.6640625" style="77" customWidth="1"/>
    <col min="12569" max="12569" width="10.5546875" style="77" customWidth="1"/>
    <col min="12570" max="12570" width="8.109375" style="77" customWidth="1"/>
    <col min="12571" max="12571" width="10.5546875" style="77" customWidth="1"/>
    <col min="12572" max="12572" width="7.6640625" style="77" customWidth="1"/>
    <col min="12573" max="12573" width="26.109375" style="77" customWidth="1"/>
    <col min="12574" max="12575" width="12.5546875" style="77"/>
    <col min="12576" max="12576" width="13.44140625" style="77" customWidth="1"/>
    <col min="12577" max="12577" width="12.5546875" style="77"/>
    <col min="12578" max="12578" width="14.6640625" style="77" bestFit="1" customWidth="1"/>
    <col min="12579" max="12794" width="12.5546875" style="77"/>
    <col min="12795" max="12824" width="3.6640625" style="77" customWidth="1"/>
    <col min="12825" max="12825" width="10.5546875" style="77" customWidth="1"/>
    <col min="12826" max="12826" width="8.109375" style="77" customWidth="1"/>
    <col min="12827" max="12827" width="10.5546875" style="77" customWidth="1"/>
    <col min="12828" max="12828" width="7.6640625" style="77" customWidth="1"/>
    <col min="12829" max="12829" width="26.109375" style="77" customWidth="1"/>
    <col min="12830" max="12831" width="12.5546875" style="77"/>
    <col min="12832" max="12832" width="13.44140625" style="77" customWidth="1"/>
    <col min="12833" max="12833" width="12.5546875" style="77"/>
    <col min="12834" max="12834" width="14.6640625" style="77" bestFit="1" customWidth="1"/>
    <col min="12835" max="13050" width="12.5546875" style="77"/>
    <col min="13051" max="13080" width="3.6640625" style="77" customWidth="1"/>
    <col min="13081" max="13081" width="10.5546875" style="77" customWidth="1"/>
    <col min="13082" max="13082" width="8.109375" style="77" customWidth="1"/>
    <col min="13083" max="13083" width="10.5546875" style="77" customWidth="1"/>
    <col min="13084" max="13084" width="7.6640625" style="77" customWidth="1"/>
    <col min="13085" max="13085" width="26.109375" style="77" customWidth="1"/>
    <col min="13086" max="13087" width="12.5546875" style="77"/>
    <col min="13088" max="13088" width="13.44140625" style="77" customWidth="1"/>
    <col min="13089" max="13089" width="12.5546875" style="77"/>
    <col min="13090" max="13090" width="14.6640625" style="77" bestFit="1" customWidth="1"/>
    <col min="13091" max="13306" width="12.5546875" style="77"/>
    <col min="13307" max="13336" width="3.6640625" style="77" customWidth="1"/>
    <col min="13337" max="13337" width="10.5546875" style="77" customWidth="1"/>
    <col min="13338" max="13338" width="8.109375" style="77" customWidth="1"/>
    <col min="13339" max="13339" width="10.5546875" style="77" customWidth="1"/>
    <col min="13340" max="13340" width="7.6640625" style="77" customWidth="1"/>
    <col min="13341" max="13341" width="26.109375" style="77" customWidth="1"/>
    <col min="13342" max="13343" width="12.5546875" style="77"/>
    <col min="13344" max="13344" width="13.44140625" style="77" customWidth="1"/>
    <col min="13345" max="13345" width="12.5546875" style="77"/>
    <col min="13346" max="13346" width="14.6640625" style="77" bestFit="1" customWidth="1"/>
    <col min="13347" max="13562" width="12.5546875" style="77"/>
    <col min="13563" max="13592" width="3.6640625" style="77" customWidth="1"/>
    <col min="13593" max="13593" width="10.5546875" style="77" customWidth="1"/>
    <col min="13594" max="13594" width="8.109375" style="77" customWidth="1"/>
    <col min="13595" max="13595" width="10.5546875" style="77" customWidth="1"/>
    <col min="13596" max="13596" width="7.6640625" style="77" customWidth="1"/>
    <col min="13597" max="13597" width="26.109375" style="77" customWidth="1"/>
    <col min="13598" max="13599" width="12.5546875" style="77"/>
    <col min="13600" max="13600" width="13.44140625" style="77" customWidth="1"/>
    <col min="13601" max="13601" width="12.5546875" style="77"/>
    <col min="13602" max="13602" width="14.6640625" style="77" bestFit="1" customWidth="1"/>
    <col min="13603" max="13818" width="12.5546875" style="77"/>
    <col min="13819" max="13848" width="3.6640625" style="77" customWidth="1"/>
    <col min="13849" max="13849" width="10.5546875" style="77" customWidth="1"/>
    <col min="13850" max="13850" width="8.109375" style="77" customWidth="1"/>
    <col min="13851" max="13851" width="10.5546875" style="77" customWidth="1"/>
    <col min="13852" max="13852" width="7.6640625" style="77" customWidth="1"/>
    <col min="13853" max="13853" width="26.109375" style="77" customWidth="1"/>
    <col min="13854" max="13855" width="12.5546875" style="77"/>
    <col min="13856" max="13856" width="13.44140625" style="77" customWidth="1"/>
    <col min="13857" max="13857" width="12.5546875" style="77"/>
    <col min="13858" max="13858" width="14.6640625" style="77" bestFit="1" customWidth="1"/>
    <col min="13859" max="14074" width="12.5546875" style="77"/>
    <col min="14075" max="14104" width="3.6640625" style="77" customWidth="1"/>
    <col min="14105" max="14105" width="10.5546875" style="77" customWidth="1"/>
    <col min="14106" max="14106" width="8.109375" style="77" customWidth="1"/>
    <col min="14107" max="14107" width="10.5546875" style="77" customWidth="1"/>
    <col min="14108" max="14108" width="7.6640625" style="77" customWidth="1"/>
    <col min="14109" max="14109" width="26.109375" style="77" customWidth="1"/>
    <col min="14110" max="14111" width="12.5546875" style="77"/>
    <col min="14112" max="14112" width="13.44140625" style="77" customWidth="1"/>
    <col min="14113" max="14113" width="12.5546875" style="77"/>
    <col min="14114" max="14114" width="14.6640625" style="77" bestFit="1" customWidth="1"/>
    <col min="14115" max="14330" width="12.5546875" style="77"/>
    <col min="14331" max="14360" width="3.6640625" style="77" customWidth="1"/>
    <col min="14361" max="14361" width="10.5546875" style="77" customWidth="1"/>
    <col min="14362" max="14362" width="8.109375" style="77" customWidth="1"/>
    <col min="14363" max="14363" width="10.5546875" style="77" customWidth="1"/>
    <col min="14364" max="14364" width="7.6640625" style="77" customWidth="1"/>
    <col min="14365" max="14365" width="26.109375" style="77" customWidth="1"/>
    <col min="14366" max="14367" width="12.5546875" style="77"/>
    <col min="14368" max="14368" width="13.44140625" style="77" customWidth="1"/>
    <col min="14369" max="14369" width="12.5546875" style="77"/>
    <col min="14370" max="14370" width="14.6640625" style="77" bestFit="1" customWidth="1"/>
    <col min="14371" max="14586" width="12.5546875" style="77"/>
    <col min="14587" max="14616" width="3.6640625" style="77" customWidth="1"/>
    <col min="14617" max="14617" width="10.5546875" style="77" customWidth="1"/>
    <col min="14618" max="14618" width="8.109375" style="77" customWidth="1"/>
    <col min="14619" max="14619" width="10.5546875" style="77" customWidth="1"/>
    <col min="14620" max="14620" width="7.6640625" style="77" customWidth="1"/>
    <col min="14621" max="14621" width="26.109375" style="77" customWidth="1"/>
    <col min="14622" max="14623" width="12.5546875" style="77"/>
    <col min="14624" max="14624" width="13.44140625" style="77" customWidth="1"/>
    <col min="14625" max="14625" width="12.5546875" style="77"/>
    <col min="14626" max="14626" width="14.6640625" style="77" bestFit="1" customWidth="1"/>
    <col min="14627" max="14842" width="12.5546875" style="77"/>
    <col min="14843" max="14872" width="3.6640625" style="77" customWidth="1"/>
    <col min="14873" max="14873" width="10.5546875" style="77" customWidth="1"/>
    <col min="14874" max="14874" width="8.109375" style="77" customWidth="1"/>
    <col min="14875" max="14875" width="10.5546875" style="77" customWidth="1"/>
    <col min="14876" max="14876" width="7.6640625" style="77" customWidth="1"/>
    <col min="14877" max="14877" width="26.109375" style="77" customWidth="1"/>
    <col min="14878" max="14879" width="12.5546875" style="77"/>
    <col min="14880" max="14880" width="13.44140625" style="77" customWidth="1"/>
    <col min="14881" max="14881" width="12.5546875" style="77"/>
    <col min="14882" max="14882" width="14.6640625" style="77" bestFit="1" customWidth="1"/>
    <col min="14883" max="15098" width="12.5546875" style="77"/>
    <col min="15099" max="15128" width="3.6640625" style="77" customWidth="1"/>
    <col min="15129" max="15129" width="10.5546875" style="77" customWidth="1"/>
    <col min="15130" max="15130" width="8.109375" style="77" customWidth="1"/>
    <col min="15131" max="15131" width="10.5546875" style="77" customWidth="1"/>
    <col min="15132" max="15132" width="7.6640625" style="77" customWidth="1"/>
    <col min="15133" max="15133" width="26.109375" style="77" customWidth="1"/>
    <col min="15134" max="15135" width="12.5546875" style="77"/>
    <col min="15136" max="15136" width="13.44140625" style="77" customWidth="1"/>
    <col min="15137" max="15137" width="12.5546875" style="77"/>
    <col min="15138" max="15138" width="14.6640625" style="77" bestFit="1" customWidth="1"/>
    <col min="15139" max="15354" width="12.5546875" style="77"/>
    <col min="15355" max="15384" width="3.6640625" style="77" customWidth="1"/>
    <col min="15385" max="15385" width="10.5546875" style="77" customWidth="1"/>
    <col min="15386" max="15386" width="8.109375" style="77" customWidth="1"/>
    <col min="15387" max="15387" width="10.5546875" style="77" customWidth="1"/>
    <col min="15388" max="15388" width="7.6640625" style="77" customWidth="1"/>
    <col min="15389" max="15389" width="26.109375" style="77" customWidth="1"/>
    <col min="15390" max="15391" width="12.5546875" style="77"/>
    <col min="15392" max="15392" width="13.44140625" style="77" customWidth="1"/>
    <col min="15393" max="15393" width="12.5546875" style="77"/>
    <col min="15394" max="15394" width="14.6640625" style="77" bestFit="1" customWidth="1"/>
    <col min="15395" max="15610" width="12.5546875" style="77"/>
    <col min="15611" max="15640" width="3.6640625" style="77" customWidth="1"/>
    <col min="15641" max="15641" width="10.5546875" style="77" customWidth="1"/>
    <col min="15642" max="15642" width="8.109375" style="77" customWidth="1"/>
    <col min="15643" max="15643" width="10.5546875" style="77" customWidth="1"/>
    <col min="15644" max="15644" width="7.6640625" style="77" customWidth="1"/>
    <col min="15645" max="15645" width="26.109375" style="77" customWidth="1"/>
    <col min="15646" max="15647" width="12.5546875" style="77"/>
    <col min="15648" max="15648" width="13.44140625" style="77" customWidth="1"/>
    <col min="15649" max="15649" width="12.5546875" style="77"/>
    <col min="15650" max="15650" width="14.6640625" style="77" bestFit="1" customWidth="1"/>
    <col min="15651" max="15866" width="12.5546875" style="77"/>
    <col min="15867" max="15896" width="3.6640625" style="77" customWidth="1"/>
    <col min="15897" max="15897" width="10.5546875" style="77" customWidth="1"/>
    <col min="15898" max="15898" width="8.109375" style="77" customWidth="1"/>
    <col min="15899" max="15899" width="10.5546875" style="77" customWidth="1"/>
    <col min="15900" max="15900" width="7.6640625" style="77" customWidth="1"/>
    <col min="15901" max="15901" width="26.109375" style="77" customWidth="1"/>
    <col min="15902" max="15903" width="12.5546875" style="77"/>
    <col min="15904" max="15904" width="13.44140625" style="77" customWidth="1"/>
    <col min="15905" max="15905" width="12.5546875" style="77"/>
    <col min="15906" max="15906" width="14.6640625" style="77" bestFit="1" customWidth="1"/>
    <col min="15907" max="16122" width="12.5546875" style="77"/>
    <col min="16123" max="16152" width="3.6640625" style="77" customWidth="1"/>
    <col min="16153" max="16153" width="10.5546875" style="77" customWidth="1"/>
    <col min="16154" max="16154" width="8.109375" style="77" customWidth="1"/>
    <col min="16155" max="16155" width="10.5546875" style="77" customWidth="1"/>
    <col min="16156" max="16156" width="7.6640625" style="77" customWidth="1"/>
    <col min="16157" max="16157" width="26.109375" style="77" customWidth="1"/>
    <col min="16158" max="16159" width="12.5546875" style="77"/>
    <col min="16160" max="16160" width="13.44140625" style="77" customWidth="1"/>
    <col min="16161" max="16161" width="12.5546875" style="77"/>
    <col min="16162" max="16162" width="14.6640625" style="77" bestFit="1" customWidth="1"/>
    <col min="16163" max="16378" width="12.5546875" style="77"/>
    <col min="16379" max="16384" width="12.5546875" style="77" customWidth="1"/>
  </cols>
  <sheetData>
    <row r="1" spans="1:42" ht="25.2" customHeight="1">
      <c r="A1" s="239"/>
      <c r="B1" s="240"/>
      <c r="C1" s="240"/>
      <c r="D1" s="240"/>
      <c r="E1" s="240"/>
      <c r="F1" s="240"/>
      <c r="G1" s="240"/>
      <c r="H1" s="241"/>
      <c r="I1" s="245" t="s">
        <v>350</v>
      </c>
      <c r="J1" s="246"/>
      <c r="K1" s="246"/>
      <c r="L1" s="246"/>
      <c r="M1" s="246"/>
      <c r="N1" s="246"/>
      <c r="O1" s="246"/>
      <c r="P1" s="246"/>
      <c r="Q1" s="246"/>
      <c r="R1" s="246"/>
      <c r="S1" s="246"/>
      <c r="T1" s="246"/>
      <c r="U1" s="246"/>
      <c r="V1" s="246"/>
      <c r="W1" s="246"/>
      <c r="X1" s="246"/>
      <c r="Y1" s="246"/>
      <c r="Z1" s="246"/>
      <c r="AA1" s="246"/>
      <c r="AB1" s="246"/>
      <c r="AC1" s="246"/>
      <c r="AD1" s="246"/>
      <c r="AE1" s="246"/>
      <c r="AF1" s="246"/>
      <c r="AG1" s="246"/>
      <c r="AH1" s="246"/>
      <c r="AI1" s="246"/>
      <c r="AJ1" s="246"/>
      <c r="AK1" s="247"/>
      <c r="AL1" s="263" t="s">
        <v>351</v>
      </c>
      <c r="AM1" s="264"/>
      <c r="AN1" s="265"/>
    </row>
    <row r="2" spans="1:42" ht="25.2" customHeight="1">
      <c r="A2" s="242"/>
      <c r="B2" s="243"/>
      <c r="C2" s="243"/>
      <c r="D2" s="243"/>
      <c r="E2" s="243"/>
      <c r="F2" s="243"/>
      <c r="G2" s="243"/>
      <c r="H2" s="244"/>
      <c r="I2" s="248"/>
      <c r="J2" s="249"/>
      <c r="K2" s="249"/>
      <c r="L2" s="249"/>
      <c r="M2" s="249"/>
      <c r="N2" s="249"/>
      <c r="O2" s="249"/>
      <c r="P2" s="249"/>
      <c r="Q2" s="249"/>
      <c r="R2" s="249"/>
      <c r="S2" s="249"/>
      <c r="T2" s="249"/>
      <c r="U2" s="249"/>
      <c r="V2" s="249"/>
      <c r="W2" s="249"/>
      <c r="X2" s="249"/>
      <c r="Y2" s="249"/>
      <c r="Z2" s="249"/>
      <c r="AA2" s="249"/>
      <c r="AB2" s="249"/>
      <c r="AC2" s="249"/>
      <c r="AD2" s="249"/>
      <c r="AE2" s="249"/>
      <c r="AF2" s="249"/>
      <c r="AG2" s="249"/>
      <c r="AH2" s="249"/>
      <c r="AI2" s="249"/>
      <c r="AJ2" s="249"/>
      <c r="AK2" s="250"/>
      <c r="AL2" s="266" t="s">
        <v>352</v>
      </c>
      <c r="AM2" s="267"/>
      <c r="AN2" s="268"/>
    </row>
    <row r="3" spans="1:42" ht="25.2" customHeight="1">
      <c r="A3" s="242"/>
      <c r="B3" s="243"/>
      <c r="C3" s="243"/>
      <c r="D3" s="243"/>
      <c r="E3" s="243"/>
      <c r="F3" s="243"/>
      <c r="G3" s="243"/>
      <c r="H3" s="244"/>
      <c r="I3" s="269" t="s">
        <v>353</v>
      </c>
      <c r="J3" s="270"/>
      <c r="K3" s="270"/>
      <c r="L3" s="270"/>
      <c r="M3" s="270"/>
      <c r="N3" s="270"/>
      <c r="O3" s="270"/>
      <c r="P3" s="270"/>
      <c r="Q3" s="270"/>
      <c r="R3" s="270"/>
      <c r="S3" s="270"/>
      <c r="T3" s="270"/>
      <c r="U3" s="270"/>
      <c r="V3" s="270"/>
      <c r="W3" s="270"/>
      <c r="X3" s="270"/>
      <c r="Y3" s="270"/>
      <c r="Z3" s="270"/>
      <c r="AA3" s="270"/>
      <c r="AB3" s="270"/>
      <c r="AC3" s="270"/>
      <c r="AD3" s="270"/>
      <c r="AE3" s="270"/>
      <c r="AF3" s="270"/>
      <c r="AG3" s="270"/>
      <c r="AH3" s="270"/>
      <c r="AI3" s="270"/>
      <c r="AJ3" s="270"/>
      <c r="AK3" s="271"/>
      <c r="AL3" s="272" t="s">
        <v>354</v>
      </c>
      <c r="AM3" s="360"/>
      <c r="AN3" s="273"/>
    </row>
    <row r="4" spans="1:42" s="83" customFormat="1" ht="21.45" customHeight="1">
      <c r="A4" s="253" t="s">
        <v>312</v>
      </c>
      <c r="B4" s="254"/>
      <c r="C4" s="254"/>
      <c r="D4" s="254"/>
      <c r="E4" s="254"/>
      <c r="F4" s="254" t="s">
        <v>355</v>
      </c>
      <c r="G4" s="254"/>
      <c r="H4" s="251"/>
      <c r="I4" s="251"/>
      <c r="J4" s="254" t="s">
        <v>356</v>
      </c>
      <c r="K4" s="254"/>
      <c r="L4" s="251"/>
      <c r="M4" s="251"/>
      <c r="N4" s="254" t="s">
        <v>357</v>
      </c>
      <c r="O4" s="254"/>
      <c r="P4" s="251">
        <v>2025</v>
      </c>
      <c r="Q4" s="251"/>
      <c r="R4" s="81"/>
      <c r="S4" s="81"/>
      <c r="T4" s="81"/>
      <c r="U4" s="254" t="s">
        <v>358</v>
      </c>
      <c r="V4" s="254"/>
      <c r="W4" s="254"/>
      <c r="X4" s="254"/>
      <c r="Y4" s="254"/>
      <c r="Z4" s="255"/>
      <c r="AA4" s="255"/>
      <c r="AB4" s="255"/>
      <c r="AC4" s="255"/>
      <c r="AD4" s="255"/>
      <c r="AE4" s="255"/>
      <c r="AF4" s="255"/>
      <c r="AG4" s="254" t="s">
        <v>359</v>
      </c>
      <c r="AH4" s="254"/>
      <c r="AI4" s="254"/>
      <c r="AJ4" s="251" t="s">
        <v>360</v>
      </c>
      <c r="AK4" s="251"/>
      <c r="AL4" s="251"/>
      <c r="AM4" s="251"/>
      <c r="AN4" s="252"/>
    </row>
    <row r="5" spans="1:42" ht="40.65" customHeight="1">
      <c r="A5" s="259" t="s">
        <v>361</v>
      </c>
      <c r="B5" s="260"/>
      <c r="C5" s="260"/>
      <c r="D5" s="260"/>
      <c r="E5" s="260"/>
      <c r="F5" s="260"/>
      <c r="G5" s="260"/>
      <c r="H5" s="260"/>
      <c r="I5" s="261" t="s">
        <v>362</v>
      </c>
      <c r="J5" s="359"/>
      <c r="K5" s="359"/>
      <c r="L5" s="359"/>
      <c r="M5" s="359"/>
      <c r="N5" s="359"/>
      <c r="O5" s="359"/>
      <c r="P5" s="359"/>
      <c r="Q5" s="359"/>
      <c r="R5" s="359"/>
      <c r="S5" s="359"/>
      <c r="T5" s="359"/>
      <c r="U5" s="359"/>
      <c r="V5" s="359"/>
      <c r="W5" s="359"/>
      <c r="X5" s="359"/>
      <c r="Y5" s="359"/>
      <c r="Z5" s="359"/>
      <c r="AA5" s="359"/>
      <c r="AB5" s="359"/>
      <c r="AC5" s="359"/>
      <c r="AD5" s="359"/>
      <c r="AE5" s="359"/>
      <c r="AF5" s="359"/>
      <c r="AG5" s="359"/>
      <c r="AH5" s="359"/>
      <c r="AI5" s="359"/>
      <c r="AJ5" s="359"/>
      <c r="AK5" s="359"/>
      <c r="AL5" s="359"/>
      <c r="AM5" s="359"/>
      <c r="AN5" s="262"/>
    </row>
    <row r="6" spans="1:42" ht="15.6">
      <c r="A6" s="253" t="s">
        <v>363</v>
      </c>
      <c r="B6" s="254"/>
      <c r="C6" s="254"/>
      <c r="D6" s="254"/>
      <c r="E6" s="254"/>
      <c r="F6" s="254"/>
      <c r="G6" s="254"/>
      <c r="H6" s="254"/>
      <c r="I6" s="255"/>
      <c r="J6" s="255"/>
      <c r="K6" s="255"/>
      <c r="L6" s="255"/>
      <c r="M6" s="255"/>
      <c r="N6" s="255"/>
      <c r="O6" s="255"/>
      <c r="P6" s="255"/>
      <c r="Q6" s="255"/>
      <c r="R6" s="255"/>
      <c r="S6" s="255"/>
      <c r="T6" s="255"/>
      <c r="U6" s="255"/>
      <c r="V6" s="255"/>
      <c r="W6" s="255"/>
      <c r="X6" s="255"/>
      <c r="Y6" s="255"/>
      <c r="Z6" s="255"/>
      <c r="AA6" s="255"/>
      <c r="AB6" s="255"/>
      <c r="AC6" s="255"/>
      <c r="AD6" s="255"/>
      <c r="AE6" s="256" t="s">
        <v>364</v>
      </c>
      <c r="AF6" s="357"/>
      <c r="AG6" s="357"/>
      <c r="AH6" s="358"/>
      <c r="AI6" s="85"/>
      <c r="AJ6" s="256" t="s">
        <v>365</v>
      </c>
      <c r="AK6" s="357"/>
      <c r="AL6" s="358"/>
      <c r="AM6" s="257"/>
      <c r="AN6" s="258"/>
    </row>
    <row r="7" spans="1:42" ht="15.6">
      <c r="A7" s="253" t="s">
        <v>366</v>
      </c>
      <c r="B7" s="254"/>
      <c r="C7" s="254"/>
      <c r="D7" s="254"/>
      <c r="E7" s="254"/>
      <c r="F7" s="254"/>
      <c r="G7" s="254"/>
      <c r="H7" s="254"/>
      <c r="I7" s="255"/>
      <c r="J7" s="255"/>
      <c r="K7" s="255"/>
      <c r="L7" s="255"/>
      <c r="M7" s="255"/>
      <c r="N7" s="255"/>
      <c r="O7" s="255"/>
      <c r="P7" s="255"/>
      <c r="Q7" s="255"/>
      <c r="R7" s="255"/>
      <c r="S7" s="255"/>
      <c r="T7" s="255"/>
      <c r="U7" s="255"/>
      <c r="V7" s="255"/>
      <c r="W7" s="255"/>
      <c r="X7" s="255"/>
      <c r="Y7" s="255"/>
      <c r="Z7" s="255"/>
      <c r="AA7" s="255"/>
      <c r="AB7" s="255"/>
      <c r="AC7" s="255"/>
      <c r="AD7" s="255"/>
      <c r="AE7" s="256" t="s">
        <v>364</v>
      </c>
      <c r="AF7" s="357"/>
      <c r="AG7" s="357"/>
      <c r="AH7" s="358"/>
      <c r="AI7" s="85"/>
      <c r="AJ7" s="256" t="s">
        <v>367</v>
      </c>
      <c r="AK7" s="357"/>
      <c r="AL7" s="358"/>
      <c r="AM7" s="257"/>
      <c r="AN7" s="258"/>
    </row>
    <row r="8" spans="1:42" ht="16.2" thickBot="1">
      <c r="A8" s="82"/>
      <c r="AI8" s="102"/>
      <c r="AJ8" s="102"/>
      <c r="AK8" s="102"/>
      <c r="AL8" s="102"/>
      <c r="AM8" s="103"/>
      <c r="AN8" s="80"/>
    </row>
    <row r="9" spans="1:42" ht="46.5" customHeight="1" thickBot="1">
      <c r="A9" s="296" t="s">
        <v>392</v>
      </c>
      <c r="B9" s="297"/>
      <c r="C9" s="297"/>
      <c r="D9" s="297"/>
      <c r="E9" s="297"/>
      <c r="F9" s="297"/>
      <c r="G9" s="297"/>
      <c r="H9" s="298" t="s">
        <v>393</v>
      </c>
      <c r="I9" s="299"/>
      <c r="J9" s="299"/>
      <c r="K9" s="299"/>
      <c r="L9" s="299"/>
      <c r="M9" s="299"/>
      <c r="N9" s="299"/>
      <c r="O9" s="299"/>
      <c r="P9" s="299"/>
      <c r="Q9" s="299"/>
      <c r="R9" s="299"/>
      <c r="S9" s="299"/>
      <c r="T9" s="300"/>
      <c r="U9" s="297" t="s">
        <v>6</v>
      </c>
      <c r="V9" s="297"/>
      <c r="W9" s="297"/>
      <c r="X9" s="297"/>
      <c r="Y9" s="297"/>
      <c r="Z9" s="297"/>
      <c r="AA9" s="297"/>
      <c r="AB9" s="297"/>
      <c r="AC9" s="297"/>
      <c r="AD9" s="297"/>
      <c r="AE9" s="301" t="s">
        <v>386</v>
      </c>
      <c r="AF9" s="302"/>
      <c r="AG9" s="302"/>
      <c r="AH9" s="302"/>
      <c r="AI9" s="303"/>
      <c r="AJ9" s="84" t="s">
        <v>8</v>
      </c>
      <c r="AK9" s="111" t="s">
        <v>39</v>
      </c>
      <c r="AL9" s="84" t="s">
        <v>368</v>
      </c>
      <c r="AM9" s="276" t="s">
        <v>360</v>
      </c>
      <c r="AN9" s="277"/>
    </row>
    <row r="10" spans="1:42" ht="15.75" customHeight="1">
      <c r="A10" s="278"/>
      <c r="B10" s="279"/>
      <c r="C10" s="279"/>
      <c r="D10" s="279"/>
      <c r="E10" s="279"/>
      <c r="F10" s="279"/>
      <c r="G10" s="279"/>
      <c r="H10" s="279"/>
      <c r="I10" s="279"/>
      <c r="J10" s="279"/>
      <c r="K10" s="279"/>
      <c r="L10" s="279"/>
      <c r="M10" s="279"/>
      <c r="N10" s="279"/>
      <c r="O10" s="279"/>
      <c r="P10" s="279"/>
      <c r="Q10" s="279"/>
      <c r="R10" s="279"/>
      <c r="S10" s="279"/>
      <c r="T10" s="279"/>
      <c r="U10" s="279"/>
      <c r="V10" s="279"/>
      <c r="W10" s="279"/>
      <c r="X10" s="279"/>
      <c r="Y10" s="279"/>
      <c r="Z10" s="279"/>
      <c r="AA10" s="279"/>
      <c r="AB10" s="279"/>
      <c r="AC10" s="279"/>
      <c r="AD10" s="279"/>
      <c r="AE10" s="279"/>
      <c r="AF10" s="280"/>
      <c r="AG10" s="287" t="s">
        <v>369</v>
      </c>
      <c r="AH10" s="288"/>
      <c r="AI10" s="291" t="s">
        <v>370</v>
      </c>
      <c r="AJ10" s="292" t="s">
        <v>371</v>
      </c>
      <c r="AK10" s="293"/>
      <c r="AL10" s="293"/>
      <c r="AM10" s="294"/>
      <c r="AN10" s="295" t="s">
        <v>372</v>
      </c>
    </row>
    <row r="11" spans="1:42" ht="16.5" customHeight="1" thickBot="1">
      <c r="A11" s="281"/>
      <c r="B11" s="282"/>
      <c r="C11" s="282"/>
      <c r="D11" s="282"/>
      <c r="E11" s="282"/>
      <c r="F11" s="282"/>
      <c r="G11" s="282"/>
      <c r="H11" s="282"/>
      <c r="I11" s="282"/>
      <c r="J11" s="282"/>
      <c r="K11" s="282"/>
      <c r="L11" s="282"/>
      <c r="M11" s="282"/>
      <c r="N11" s="282"/>
      <c r="O11" s="282"/>
      <c r="P11" s="282"/>
      <c r="Q11" s="282"/>
      <c r="R11" s="282"/>
      <c r="S11" s="282"/>
      <c r="T11" s="282"/>
      <c r="U11" s="282"/>
      <c r="V11" s="282"/>
      <c r="W11" s="282"/>
      <c r="X11" s="282"/>
      <c r="Y11" s="282"/>
      <c r="Z11" s="282"/>
      <c r="AA11" s="282"/>
      <c r="AB11" s="282"/>
      <c r="AC11" s="282"/>
      <c r="AD11" s="282"/>
      <c r="AE11" s="282"/>
      <c r="AF11" s="283"/>
      <c r="AG11" s="289"/>
      <c r="AH11" s="290"/>
      <c r="AI11" s="355"/>
      <c r="AJ11" s="139" t="s">
        <v>373</v>
      </c>
      <c r="AK11" s="139" t="s">
        <v>374</v>
      </c>
      <c r="AL11" s="139" t="s">
        <v>375</v>
      </c>
      <c r="AM11" s="139" t="s">
        <v>379</v>
      </c>
      <c r="AN11" s="356"/>
    </row>
    <row r="12" spans="1:42" ht="15.75" customHeight="1">
      <c r="A12" s="281"/>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304">
        <v>1</v>
      </c>
      <c r="AH12" s="305"/>
      <c r="AI12" s="112" t="s">
        <v>394</v>
      </c>
      <c r="AJ12" s="113">
        <v>12</v>
      </c>
      <c r="AK12" s="113"/>
      <c r="AL12" s="113"/>
      <c r="AM12" s="113"/>
      <c r="AN12" s="114">
        <f>+AJ12</f>
        <v>12</v>
      </c>
    </row>
    <row r="13" spans="1:42" ht="15.75" customHeight="1">
      <c r="A13" s="281"/>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74"/>
      <c r="AH13" s="275"/>
      <c r="AI13" s="115"/>
      <c r="AJ13" s="98"/>
      <c r="AK13" s="98"/>
      <c r="AL13" s="98"/>
      <c r="AM13" s="98"/>
      <c r="AN13" s="99"/>
    </row>
    <row r="14" spans="1:42" ht="15.75" customHeight="1">
      <c r="A14" s="281"/>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74"/>
      <c r="AH14" s="275"/>
      <c r="AI14" s="115"/>
      <c r="AJ14" s="98"/>
      <c r="AK14" s="98"/>
      <c r="AL14" s="98"/>
      <c r="AM14" s="98"/>
      <c r="AN14" s="99"/>
    </row>
    <row r="15" spans="1:42" ht="15.75" customHeight="1">
      <c r="A15" s="281"/>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306"/>
      <c r="AH15" s="255"/>
      <c r="AI15" s="115"/>
      <c r="AJ15" s="98"/>
      <c r="AK15" s="98"/>
      <c r="AL15" s="98"/>
      <c r="AM15" s="98"/>
      <c r="AN15" s="99"/>
      <c r="AP15" s="79"/>
    </row>
    <row r="16" spans="1:42" ht="15.75" customHeight="1">
      <c r="A16" s="281"/>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306"/>
      <c r="AH16" s="255"/>
      <c r="AI16" s="115"/>
      <c r="AJ16" s="98"/>
      <c r="AK16" s="98"/>
      <c r="AL16" s="98"/>
      <c r="AM16" s="98"/>
      <c r="AN16" s="99"/>
    </row>
    <row r="17" spans="1:41" ht="15.75" customHeight="1">
      <c r="A17" s="281"/>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306"/>
      <c r="AH17" s="255"/>
      <c r="AI17" s="115"/>
      <c r="AJ17" s="98"/>
      <c r="AK17" s="98"/>
      <c r="AL17" s="98"/>
      <c r="AM17" s="98"/>
      <c r="AN17" s="99"/>
      <c r="AO17" s="78"/>
    </row>
    <row r="18" spans="1:41" ht="15.75" customHeight="1">
      <c r="A18" s="281"/>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306"/>
      <c r="AH18" s="255"/>
      <c r="AI18" s="115"/>
      <c r="AJ18" s="98"/>
      <c r="AK18" s="98"/>
      <c r="AL18" s="98"/>
      <c r="AM18" s="98"/>
      <c r="AN18" s="99"/>
    </row>
    <row r="19" spans="1:41" ht="15.75" customHeight="1">
      <c r="A19" s="281"/>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306"/>
      <c r="AH19" s="255"/>
      <c r="AI19" s="115"/>
      <c r="AJ19" s="98"/>
      <c r="AK19" s="98"/>
      <c r="AL19" s="98"/>
      <c r="AM19" s="98"/>
      <c r="AN19" s="99"/>
    </row>
    <row r="20" spans="1:41" ht="15.75" customHeight="1">
      <c r="A20" s="281"/>
      <c r="B20" s="282"/>
      <c r="C20" s="282"/>
      <c r="D20" s="282"/>
      <c r="E20" s="282"/>
      <c r="F20" s="282"/>
      <c r="G20" s="282"/>
      <c r="H20" s="282"/>
      <c r="I20" s="282"/>
      <c r="J20" s="282"/>
      <c r="K20" s="282"/>
      <c r="L20" s="282"/>
      <c r="M20" s="282"/>
      <c r="N20" s="282"/>
      <c r="O20" s="282"/>
      <c r="P20" s="282"/>
      <c r="Q20" s="282"/>
      <c r="R20" s="282"/>
      <c r="S20" s="282"/>
      <c r="T20" s="282"/>
      <c r="U20" s="282"/>
      <c r="V20" s="282"/>
      <c r="W20" s="282"/>
      <c r="X20" s="282"/>
      <c r="Y20" s="282"/>
      <c r="Z20" s="282"/>
      <c r="AA20" s="282"/>
      <c r="AB20" s="282"/>
      <c r="AC20" s="282"/>
      <c r="AD20" s="282"/>
      <c r="AE20" s="282"/>
      <c r="AF20" s="282"/>
      <c r="AG20" s="306"/>
      <c r="AH20" s="255"/>
      <c r="AI20" s="115"/>
      <c r="AJ20" s="98"/>
      <c r="AK20" s="98"/>
      <c r="AL20" s="98"/>
      <c r="AM20" s="98"/>
      <c r="AN20" s="99"/>
    </row>
    <row r="21" spans="1:41" ht="15.75" customHeight="1">
      <c r="A21" s="281"/>
      <c r="B21" s="282"/>
      <c r="C21" s="282"/>
      <c r="D21" s="282"/>
      <c r="E21" s="282"/>
      <c r="F21" s="282"/>
      <c r="G21" s="282"/>
      <c r="H21" s="282"/>
      <c r="I21" s="282"/>
      <c r="J21" s="282"/>
      <c r="K21" s="282"/>
      <c r="L21" s="282"/>
      <c r="M21" s="282"/>
      <c r="N21" s="282"/>
      <c r="O21" s="282"/>
      <c r="P21" s="282"/>
      <c r="Q21" s="282"/>
      <c r="R21" s="282"/>
      <c r="S21" s="282"/>
      <c r="T21" s="282"/>
      <c r="U21" s="282"/>
      <c r="V21" s="282"/>
      <c r="W21" s="282"/>
      <c r="X21" s="282"/>
      <c r="Y21" s="282"/>
      <c r="Z21" s="282"/>
      <c r="AA21" s="282"/>
      <c r="AB21" s="282"/>
      <c r="AC21" s="282"/>
      <c r="AD21" s="282"/>
      <c r="AE21" s="282"/>
      <c r="AF21" s="282"/>
      <c r="AG21" s="306"/>
      <c r="AH21" s="255"/>
      <c r="AI21" s="115"/>
      <c r="AJ21" s="98"/>
      <c r="AK21" s="98"/>
      <c r="AL21" s="98"/>
      <c r="AM21" s="98"/>
      <c r="AN21" s="99"/>
    </row>
    <row r="22" spans="1:41" ht="15.75" customHeight="1">
      <c r="A22" s="281"/>
      <c r="B22" s="282"/>
      <c r="C22" s="282"/>
      <c r="D22" s="282"/>
      <c r="E22" s="282"/>
      <c r="F22" s="282"/>
      <c r="G22" s="282"/>
      <c r="H22" s="282"/>
      <c r="I22" s="282"/>
      <c r="J22" s="282"/>
      <c r="K22" s="282"/>
      <c r="L22" s="282"/>
      <c r="M22" s="282"/>
      <c r="N22" s="282"/>
      <c r="O22" s="282"/>
      <c r="P22" s="282"/>
      <c r="Q22" s="282"/>
      <c r="R22" s="282"/>
      <c r="S22" s="282"/>
      <c r="T22" s="282"/>
      <c r="U22" s="282"/>
      <c r="V22" s="282"/>
      <c r="W22" s="282"/>
      <c r="X22" s="282"/>
      <c r="Y22" s="282"/>
      <c r="Z22" s="282"/>
      <c r="AA22" s="282"/>
      <c r="AB22" s="282"/>
      <c r="AC22" s="282"/>
      <c r="AD22" s="282"/>
      <c r="AE22" s="282"/>
      <c r="AF22" s="282"/>
      <c r="AG22" s="306"/>
      <c r="AH22" s="255"/>
      <c r="AI22" s="115"/>
      <c r="AJ22" s="98"/>
      <c r="AK22" s="98"/>
      <c r="AL22" s="98"/>
      <c r="AM22" s="117"/>
      <c r="AN22" s="99"/>
    </row>
    <row r="23" spans="1:41" ht="15.75" customHeight="1">
      <c r="A23" s="281"/>
      <c r="B23" s="282"/>
      <c r="C23" s="282"/>
      <c r="D23" s="282"/>
      <c r="E23" s="282"/>
      <c r="F23" s="282"/>
      <c r="G23" s="282"/>
      <c r="H23" s="282"/>
      <c r="I23" s="282"/>
      <c r="J23" s="282"/>
      <c r="K23" s="282"/>
      <c r="L23" s="282"/>
      <c r="M23" s="282"/>
      <c r="N23" s="282"/>
      <c r="O23" s="282"/>
      <c r="P23" s="282"/>
      <c r="Q23" s="282"/>
      <c r="R23" s="282"/>
      <c r="S23" s="282"/>
      <c r="T23" s="282"/>
      <c r="U23" s="282"/>
      <c r="V23" s="282"/>
      <c r="W23" s="282"/>
      <c r="X23" s="282"/>
      <c r="Y23" s="282"/>
      <c r="Z23" s="282"/>
      <c r="AA23" s="282"/>
      <c r="AB23" s="282"/>
      <c r="AC23" s="282"/>
      <c r="AD23" s="282"/>
      <c r="AE23" s="282"/>
      <c r="AF23" s="282"/>
      <c r="AG23" s="306"/>
      <c r="AH23" s="255"/>
      <c r="AI23" s="115"/>
      <c r="AJ23" s="98"/>
      <c r="AK23" s="98"/>
      <c r="AL23" s="98"/>
      <c r="AM23" s="98"/>
      <c r="AN23" s="99"/>
    </row>
    <row r="24" spans="1:41" ht="15.75" customHeight="1">
      <c r="A24" s="281"/>
      <c r="B24" s="282"/>
      <c r="C24" s="282"/>
      <c r="D24" s="282"/>
      <c r="E24" s="282"/>
      <c r="F24" s="282"/>
      <c r="G24" s="282"/>
      <c r="H24" s="282"/>
      <c r="I24" s="282"/>
      <c r="J24" s="282"/>
      <c r="K24" s="282"/>
      <c r="L24" s="282"/>
      <c r="M24" s="282"/>
      <c r="N24" s="282"/>
      <c r="O24" s="282"/>
      <c r="P24" s="282"/>
      <c r="Q24" s="282"/>
      <c r="R24" s="282"/>
      <c r="S24" s="282"/>
      <c r="T24" s="282"/>
      <c r="U24" s="282"/>
      <c r="V24" s="282"/>
      <c r="W24" s="282"/>
      <c r="X24" s="282"/>
      <c r="Y24" s="282"/>
      <c r="Z24" s="282"/>
      <c r="AA24" s="282"/>
      <c r="AB24" s="282"/>
      <c r="AC24" s="282"/>
      <c r="AD24" s="282"/>
      <c r="AE24" s="282"/>
      <c r="AF24" s="282"/>
      <c r="AG24" s="306"/>
      <c r="AH24" s="255"/>
      <c r="AI24" s="115"/>
      <c r="AJ24" s="98"/>
      <c r="AK24" s="98"/>
      <c r="AL24" s="98"/>
      <c r="AM24" s="98"/>
      <c r="AN24" s="99"/>
    </row>
    <row r="25" spans="1:41" ht="15.75" customHeight="1">
      <c r="A25" s="281"/>
      <c r="B25" s="282"/>
      <c r="C25" s="282"/>
      <c r="D25" s="282"/>
      <c r="E25" s="282"/>
      <c r="F25" s="282"/>
      <c r="G25" s="282"/>
      <c r="H25" s="282"/>
      <c r="I25" s="282"/>
      <c r="J25" s="282"/>
      <c r="K25" s="282"/>
      <c r="L25" s="282"/>
      <c r="M25" s="282"/>
      <c r="N25" s="282"/>
      <c r="O25" s="282"/>
      <c r="P25" s="282"/>
      <c r="Q25" s="282"/>
      <c r="R25" s="282"/>
      <c r="S25" s="282"/>
      <c r="T25" s="282"/>
      <c r="U25" s="282"/>
      <c r="V25" s="282"/>
      <c r="W25" s="282"/>
      <c r="X25" s="282"/>
      <c r="Y25" s="282"/>
      <c r="Z25" s="282"/>
      <c r="AA25" s="282"/>
      <c r="AB25" s="282"/>
      <c r="AC25" s="282"/>
      <c r="AD25" s="282"/>
      <c r="AE25" s="282"/>
      <c r="AF25" s="282"/>
      <c r="AG25" s="306"/>
      <c r="AH25" s="255"/>
      <c r="AI25" s="115"/>
      <c r="AJ25" s="98"/>
      <c r="AK25" s="98"/>
      <c r="AL25" s="98"/>
      <c r="AM25" s="98"/>
      <c r="AN25" s="99"/>
    </row>
    <row r="26" spans="1:41" ht="15.75" customHeight="1">
      <c r="A26" s="281"/>
      <c r="B26" s="282"/>
      <c r="C26" s="282"/>
      <c r="D26" s="282"/>
      <c r="E26" s="282"/>
      <c r="F26" s="282"/>
      <c r="G26" s="282"/>
      <c r="H26" s="282"/>
      <c r="I26" s="282"/>
      <c r="J26" s="282"/>
      <c r="K26" s="282"/>
      <c r="L26" s="282"/>
      <c r="M26" s="282"/>
      <c r="N26" s="282"/>
      <c r="O26" s="282"/>
      <c r="P26" s="282"/>
      <c r="Q26" s="282"/>
      <c r="R26" s="282"/>
      <c r="S26" s="282"/>
      <c r="T26" s="282"/>
      <c r="U26" s="282"/>
      <c r="V26" s="282"/>
      <c r="W26" s="282"/>
      <c r="X26" s="282"/>
      <c r="Y26" s="282"/>
      <c r="Z26" s="282"/>
      <c r="AA26" s="282"/>
      <c r="AB26" s="282"/>
      <c r="AC26" s="282"/>
      <c r="AD26" s="282"/>
      <c r="AE26" s="282"/>
      <c r="AF26" s="282"/>
      <c r="AG26" s="306"/>
      <c r="AH26" s="255"/>
      <c r="AI26" s="115"/>
      <c r="AJ26" s="98"/>
      <c r="AK26" s="98"/>
      <c r="AL26" s="98"/>
      <c r="AM26" s="98"/>
      <c r="AN26" s="99"/>
    </row>
    <row r="27" spans="1:41" ht="15.75" customHeight="1">
      <c r="A27" s="281"/>
      <c r="B27" s="282"/>
      <c r="C27" s="282"/>
      <c r="D27" s="282"/>
      <c r="E27" s="282"/>
      <c r="F27" s="282"/>
      <c r="G27" s="282"/>
      <c r="H27" s="282"/>
      <c r="I27" s="282"/>
      <c r="J27" s="282"/>
      <c r="K27" s="282"/>
      <c r="L27" s="282"/>
      <c r="M27" s="282"/>
      <c r="N27" s="282"/>
      <c r="O27" s="282"/>
      <c r="P27" s="282"/>
      <c r="Q27" s="282"/>
      <c r="R27" s="282"/>
      <c r="S27" s="282"/>
      <c r="T27" s="282"/>
      <c r="U27" s="282"/>
      <c r="V27" s="282"/>
      <c r="W27" s="282"/>
      <c r="X27" s="282"/>
      <c r="Y27" s="282"/>
      <c r="Z27" s="282"/>
      <c r="AA27" s="282"/>
      <c r="AB27" s="282"/>
      <c r="AC27" s="282"/>
      <c r="AD27" s="282"/>
      <c r="AE27" s="282"/>
      <c r="AF27" s="282"/>
      <c r="AG27" s="306"/>
      <c r="AH27" s="255"/>
      <c r="AI27" s="115"/>
      <c r="AJ27" s="98"/>
      <c r="AK27" s="98"/>
      <c r="AL27" s="98"/>
      <c r="AM27" s="98"/>
      <c r="AN27" s="99"/>
    </row>
    <row r="28" spans="1:41" ht="15.75" customHeight="1">
      <c r="A28" s="281"/>
      <c r="B28" s="282"/>
      <c r="C28" s="282"/>
      <c r="D28" s="282"/>
      <c r="E28" s="282"/>
      <c r="F28" s="282"/>
      <c r="G28" s="282"/>
      <c r="H28" s="282"/>
      <c r="I28" s="282"/>
      <c r="J28" s="282"/>
      <c r="K28" s="282"/>
      <c r="L28" s="282"/>
      <c r="M28" s="282"/>
      <c r="N28" s="282"/>
      <c r="O28" s="282"/>
      <c r="P28" s="282"/>
      <c r="Q28" s="282"/>
      <c r="R28" s="282"/>
      <c r="S28" s="282"/>
      <c r="T28" s="282"/>
      <c r="U28" s="282"/>
      <c r="V28" s="282"/>
      <c r="W28" s="282"/>
      <c r="X28" s="282"/>
      <c r="Y28" s="282"/>
      <c r="Z28" s="282"/>
      <c r="AA28" s="282"/>
      <c r="AB28" s="282"/>
      <c r="AC28" s="282"/>
      <c r="AD28" s="282"/>
      <c r="AE28" s="282"/>
      <c r="AF28" s="282"/>
      <c r="AG28" s="306"/>
      <c r="AH28" s="255"/>
      <c r="AI28" s="115"/>
      <c r="AJ28" s="98"/>
      <c r="AK28" s="98"/>
      <c r="AL28" s="98"/>
      <c r="AM28" s="140"/>
      <c r="AN28" s="99"/>
    </row>
    <row r="29" spans="1:41" ht="15.75" customHeight="1">
      <c r="A29" s="281"/>
      <c r="B29" s="282"/>
      <c r="C29" s="282"/>
      <c r="D29" s="282"/>
      <c r="E29" s="282"/>
      <c r="F29" s="282"/>
      <c r="G29" s="282"/>
      <c r="H29" s="282"/>
      <c r="I29" s="282"/>
      <c r="J29" s="282"/>
      <c r="K29" s="282"/>
      <c r="L29" s="282"/>
      <c r="M29" s="282"/>
      <c r="N29" s="282"/>
      <c r="O29" s="282"/>
      <c r="P29" s="282"/>
      <c r="Q29" s="282"/>
      <c r="R29" s="282"/>
      <c r="S29" s="282"/>
      <c r="T29" s="282"/>
      <c r="U29" s="282"/>
      <c r="V29" s="282"/>
      <c r="W29" s="282"/>
      <c r="X29" s="282"/>
      <c r="Y29" s="282"/>
      <c r="Z29" s="282"/>
      <c r="AA29" s="282"/>
      <c r="AB29" s="282"/>
      <c r="AC29" s="282"/>
      <c r="AD29" s="282"/>
      <c r="AE29" s="282"/>
      <c r="AF29" s="282"/>
      <c r="AG29" s="306"/>
      <c r="AH29" s="255"/>
      <c r="AI29" s="115"/>
      <c r="AJ29" s="98"/>
      <c r="AK29" s="98"/>
      <c r="AL29" s="98"/>
      <c r="AM29" s="140"/>
      <c r="AN29" s="99"/>
    </row>
    <row r="30" spans="1:41" ht="15.75" customHeight="1">
      <c r="A30" s="281"/>
      <c r="B30" s="282"/>
      <c r="C30" s="282"/>
      <c r="D30" s="282"/>
      <c r="E30" s="282"/>
      <c r="F30" s="282"/>
      <c r="G30" s="282"/>
      <c r="H30" s="282"/>
      <c r="I30" s="282"/>
      <c r="J30" s="282"/>
      <c r="K30" s="282"/>
      <c r="L30" s="282"/>
      <c r="M30" s="282"/>
      <c r="N30" s="282"/>
      <c r="O30" s="282"/>
      <c r="P30" s="282"/>
      <c r="Q30" s="282"/>
      <c r="R30" s="282"/>
      <c r="S30" s="282"/>
      <c r="T30" s="282"/>
      <c r="U30" s="282"/>
      <c r="V30" s="282"/>
      <c r="W30" s="282"/>
      <c r="X30" s="282"/>
      <c r="Y30" s="282"/>
      <c r="Z30" s="282"/>
      <c r="AA30" s="282"/>
      <c r="AB30" s="282"/>
      <c r="AC30" s="282"/>
      <c r="AD30" s="282"/>
      <c r="AE30" s="282"/>
      <c r="AF30" s="282"/>
      <c r="AG30" s="306"/>
      <c r="AH30" s="255"/>
      <c r="AI30" s="115"/>
      <c r="AJ30" s="98"/>
      <c r="AK30" s="98"/>
      <c r="AL30" s="98"/>
      <c r="AM30" s="140"/>
      <c r="AN30" s="99"/>
    </row>
    <row r="31" spans="1:41" ht="15.75" customHeight="1">
      <c r="A31" s="281"/>
      <c r="B31" s="282"/>
      <c r="C31" s="282"/>
      <c r="D31" s="282"/>
      <c r="E31" s="282"/>
      <c r="F31" s="282"/>
      <c r="G31" s="282"/>
      <c r="H31" s="282"/>
      <c r="I31" s="282"/>
      <c r="J31" s="282"/>
      <c r="K31" s="282"/>
      <c r="L31" s="282"/>
      <c r="M31" s="282"/>
      <c r="N31" s="282"/>
      <c r="O31" s="282"/>
      <c r="P31" s="282"/>
      <c r="Q31" s="282"/>
      <c r="R31" s="282"/>
      <c r="S31" s="282"/>
      <c r="T31" s="282"/>
      <c r="U31" s="282"/>
      <c r="V31" s="282"/>
      <c r="W31" s="282"/>
      <c r="X31" s="282"/>
      <c r="Y31" s="282"/>
      <c r="Z31" s="282"/>
      <c r="AA31" s="282"/>
      <c r="AB31" s="282"/>
      <c r="AC31" s="282"/>
      <c r="AD31" s="282"/>
      <c r="AE31" s="282"/>
      <c r="AF31" s="282"/>
      <c r="AG31" s="306"/>
      <c r="AH31" s="255"/>
      <c r="AI31" s="115"/>
      <c r="AJ31" s="98"/>
      <c r="AK31" s="98"/>
      <c r="AL31" s="98"/>
      <c r="AM31" s="98"/>
      <c r="AN31" s="99"/>
    </row>
    <row r="32" spans="1:41" ht="15.75" customHeight="1">
      <c r="A32" s="281"/>
      <c r="B32" s="282"/>
      <c r="C32" s="282"/>
      <c r="D32" s="282"/>
      <c r="E32" s="282"/>
      <c r="F32" s="282"/>
      <c r="G32" s="282"/>
      <c r="H32" s="282"/>
      <c r="I32" s="282"/>
      <c r="J32" s="282"/>
      <c r="K32" s="282"/>
      <c r="L32" s="282"/>
      <c r="M32" s="282"/>
      <c r="N32" s="282"/>
      <c r="O32" s="282"/>
      <c r="P32" s="282"/>
      <c r="Q32" s="282"/>
      <c r="R32" s="282"/>
      <c r="S32" s="282"/>
      <c r="T32" s="282"/>
      <c r="U32" s="282"/>
      <c r="V32" s="282"/>
      <c r="W32" s="282"/>
      <c r="X32" s="282"/>
      <c r="Y32" s="282"/>
      <c r="Z32" s="282"/>
      <c r="AA32" s="282"/>
      <c r="AB32" s="282"/>
      <c r="AC32" s="282"/>
      <c r="AD32" s="282"/>
      <c r="AE32" s="282"/>
      <c r="AF32" s="282"/>
      <c r="AG32" s="306"/>
      <c r="AH32" s="255"/>
      <c r="AI32" s="115"/>
      <c r="AJ32" s="98"/>
      <c r="AK32" s="98"/>
      <c r="AL32" s="98"/>
      <c r="AM32" s="140"/>
      <c r="AN32" s="99"/>
    </row>
    <row r="33" spans="1:40" ht="15.75" customHeight="1">
      <c r="A33" s="281"/>
      <c r="B33" s="282"/>
      <c r="C33" s="282"/>
      <c r="D33" s="282"/>
      <c r="E33" s="282"/>
      <c r="F33" s="282"/>
      <c r="G33" s="282"/>
      <c r="H33" s="282"/>
      <c r="I33" s="282"/>
      <c r="J33" s="282"/>
      <c r="K33" s="282"/>
      <c r="L33" s="282"/>
      <c r="M33" s="282"/>
      <c r="N33" s="282"/>
      <c r="O33" s="282"/>
      <c r="P33" s="282"/>
      <c r="Q33" s="282"/>
      <c r="R33" s="282"/>
      <c r="S33" s="282"/>
      <c r="T33" s="282"/>
      <c r="U33" s="282"/>
      <c r="V33" s="282"/>
      <c r="W33" s="282"/>
      <c r="X33" s="282"/>
      <c r="Y33" s="282"/>
      <c r="Z33" s="282"/>
      <c r="AA33" s="282"/>
      <c r="AB33" s="282"/>
      <c r="AC33" s="282"/>
      <c r="AD33" s="282"/>
      <c r="AE33" s="282"/>
      <c r="AF33" s="282"/>
      <c r="AG33" s="306"/>
      <c r="AH33" s="255"/>
      <c r="AI33" s="115"/>
      <c r="AJ33" s="98"/>
      <c r="AK33" s="98"/>
      <c r="AL33" s="98"/>
      <c r="AM33" s="140"/>
      <c r="AN33" s="99"/>
    </row>
    <row r="34" spans="1:40" ht="15.75" customHeight="1">
      <c r="A34" s="281"/>
      <c r="B34" s="282"/>
      <c r="C34" s="282"/>
      <c r="D34" s="282"/>
      <c r="E34" s="282"/>
      <c r="F34" s="282"/>
      <c r="G34" s="282"/>
      <c r="H34" s="282"/>
      <c r="I34" s="282"/>
      <c r="J34" s="282"/>
      <c r="K34" s="282"/>
      <c r="L34" s="282"/>
      <c r="M34" s="282"/>
      <c r="N34" s="282"/>
      <c r="O34" s="282"/>
      <c r="P34" s="282"/>
      <c r="Q34" s="282"/>
      <c r="R34" s="282"/>
      <c r="S34" s="282"/>
      <c r="T34" s="282"/>
      <c r="U34" s="282"/>
      <c r="V34" s="282"/>
      <c r="W34" s="282"/>
      <c r="X34" s="282"/>
      <c r="Y34" s="282"/>
      <c r="Z34" s="282"/>
      <c r="AA34" s="282"/>
      <c r="AB34" s="282"/>
      <c r="AC34" s="282"/>
      <c r="AD34" s="282"/>
      <c r="AE34" s="282"/>
      <c r="AF34" s="282"/>
      <c r="AG34" s="306"/>
      <c r="AH34" s="255"/>
      <c r="AI34" s="115"/>
      <c r="AJ34" s="98"/>
      <c r="AK34" s="98"/>
      <c r="AL34" s="98"/>
      <c r="AM34" s="98"/>
      <c r="AN34" s="99"/>
    </row>
    <row r="35" spans="1:40" ht="15.75" customHeight="1">
      <c r="A35" s="281"/>
      <c r="B35" s="282"/>
      <c r="C35" s="282"/>
      <c r="D35" s="282"/>
      <c r="E35" s="282"/>
      <c r="F35" s="282"/>
      <c r="G35" s="282"/>
      <c r="H35" s="282"/>
      <c r="I35" s="282"/>
      <c r="J35" s="282"/>
      <c r="K35" s="282"/>
      <c r="L35" s="282"/>
      <c r="M35" s="282"/>
      <c r="N35" s="282"/>
      <c r="O35" s="282"/>
      <c r="P35" s="282"/>
      <c r="Q35" s="282"/>
      <c r="R35" s="282"/>
      <c r="S35" s="282"/>
      <c r="T35" s="282"/>
      <c r="U35" s="282"/>
      <c r="V35" s="282"/>
      <c r="W35" s="282"/>
      <c r="X35" s="282"/>
      <c r="Y35" s="282"/>
      <c r="Z35" s="282"/>
      <c r="AA35" s="282"/>
      <c r="AB35" s="282"/>
      <c r="AC35" s="282"/>
      <c r="AD35" s="282"/>
      <c r="AE35" s="282"/>
      <c r="AF35" s="282"/>
      <c r="AG35" s="345"/>
      <c r="AH35" s="346"/>
      <c r="AI35" s="108"/>
      <c r="AJ35" s="98"/>
      <c r="AK35" s="98"/>
      <c r="AL35" s="98"/>
      <c r="AM35" s="140"/>
      <c r="AN35" s="99"/>
    </row>
    <row r="36" spans="1:40" ht="15.75" customHeight="1">
      <c r="A36" s="281"/>
      <c r="B36" s="282"/>
      <c r="C36" s="282"/>
      <c r="D36" s="282"/>
      <c r="E36" s="282"/>
      <c r="F36" s="282"/>
      <c r="G36" s="282"/>
      <c r="H36" s="282"/>
      <c r="I36" s="282"/>
      <c r="J36" s="282"/>
      <c r="K36" s="282"/>
      <c r="L36" s="282"/>
      <c r="M36" s="282"/>
      <c r="N36" s="282"/>
      <c r="O36" s="282"/>
      <c r="P36" s="282"/>
      <c r="Q36" s="282"/>
      <c r="R36" s="282"/>
      <c r="S36" s="282"/>
      <c r="T36" s="282"/>
      <c r="U36" s="282"/>
      <c r="V36" s="282"/>
      <c r="W36" s="282"/>
      <c r="X36" s="282"/>
      <c r="Y36" s="282"/>
      <c r="Z36" s="282"/>
      <c r="AA36" s="282"/>
      <c r="AB36" s="282"/>
      <c r="AC36" s="282"/>
      <c r="AD36" s="282"/>
      <c r="AE36" s="282"/>
      <c r="AF36" s="282"/>
      <c r="AG36" s="345"/>
      <c r="AH36" s="346"/>
      <c r="AI36" s="108"/>
      <c r="AJ36" s="98"/>
      <c r="AK36" s="98"/>
      <c r="AL36" s="98"/>
      <c r="AM36" s="140"/>
      <c r="AN36" s="99"/>
    </row>
    <row r="37" spans="1:40" ht="15.75" customHeight="1">
      <c r="A37" s="281"/>
      <c r="B37" s="282"/>
      <c r="C37" s="282"/>
      <c r="D37" s="282"/>
      <c r="E37" s="282"/>
      <c r="F37" s="282"/>
      <c r="G37" s="282"/>
      <c r="H37" s="282"/>
      <c r="I37" s="282"/>
      <c r="J37" s="282"/>
      <c r="K37" s="282"/>
      <c r="L37" s="282"/>
      <c r="M37" s="282"/>
      <c r="N37" s="282"/>
      <c r="O37" s="282"/>
      <c r="P37" s="282"/>
      <c r="Q37" s="282"/>
      <c r="R37" s="282"/>
      <c r="S37" s="282"/>
      <c r="T37" s="282"/>
      <c r="U37" s="282"/>
      <c r="V37" s="282"/>
      <c r="W37" s="282"/>
      <c r="X37" s="282"/>
      <c r="Y37" s="282"/>
      <c r="Z37" s="282"/>
      <c r="AA37" s="282"/>
      <c r="AB37" s="282"/>
      <c r="AC37" s="282"/>
      <c r="AD37" s="282"/>
      <c r="AE37" s="282"/>
      <c r="AF37" s="282"/>
      <c r="AG37" s="336"/>
      <c r="AH37" s="369"/>
      <c r="AI37" s="108"/>
      <c r="AJ37" s="98"/>
      <c r="AK37" s="98"/>
      <c r="AL37" s="98"/>
      <c r="AM37" s="98"/>
      <c r="AN37" s="99"/>
    </row>
    <row r="38" spans="1:40" ht="15.75" customHeight="1">
      <c r="A38" s="281"/>
      <c r="B38" s="282"/>
      <c r="C38" s="282"/>
      <c r="D38" s="282"/>
      <c r="E38" s="282"/>
      <c r="F38" s="282"/>
      <c r="G38" s="282"/>
      <c r="H38" s="282"/>
      <c r="I38" s="282"/>
      <c r="J38" s="282"/>
      <c r="K38" s="282"/>
      <c r="L38" s="282"/>
      <c r="M38" s="282"/>
      <c r="N38" s="282"/>
      <c r="O38" s="282"/>
      <c r="P38" s="282"/>
      <c r="Q38" s="282"/>
      <c r="R38" s="282"/>
      <c r="S38" s="282"/>
      <c r="T38" s="282"/>
      <c r="U38" s="282"/>
      <c r="V38" s="282"/>
      <c r="W38" s="282"/>
      <c r="X38" s="282"/>
      <c r="Y38" s="282"/>
      <c r="Z38" s="282"/>
      <c r="AA38" s="282"/>
      <c r="AB38" s="282"/>
      <c r="AC38" s="282"/>
      <c r="AD38" s="282"/>
      <c r="AE38" s="282"/>
      <c r="AF38" s="282"/>
      <c r="AG38" s="336"/>
      <c r="AH38" s="369"/>
      <c r="AI38" s="108"/>
      <c r="AJ38" s="98"/>
      <c r="AK38" s="98"/>
      <c r="AL38" s="98"/>
      <c r="AM38" s="140"/>
      <c r="AN38" s="99"/>
    </row>
    <row r="39" spans="1:40" ht="15.75" customHeight="1">
      <c r="A39" s="281"/>
      <c r="B39" s="282"/>
      <c r="C39" s="282"/>
      <c r="D39" s="282"/>
      <c r="E39" s="282"/>
      <c r="F39" s="282"/>
      <c r="G39" s="282"/>
      <c r="H39" s="282"/>
      <c r="I39" s="282"/>
      <c r="J39" s="282"/>
      <c r="K39" s="282"/>
      <c r="L39" s="282"/>
      <c r="M39" s="282"/>
      <c r="N39" s="282"/>
      <c r="O39" s="282"/>
      <c r="P39" s="282"/>
      <c r="Q39" s="282"/>
      <c r="R39" s="282"/>
      <c r="S39" s="282"/>
      <c r="T39" s="282"/>
      <c r="U39" s="282"/>
      <c r="V39" s="282"/>
      <c r="W39" s="282"/>
      <c r="X39" s="282"/>
      <c r="Y39" s="282"/>
      <c r="Z39" s="282"/>
      <c r="AA39" s="282"/>
      <c r="AB39" s="282"/>
      <c r="AC39" s="282"/>
      <c r="AD39" s="282"/>
      <c r="AE39" s="282"/>
      <c r="AF39" s="282"/>
      <c r="AG39" s="336"/>
      <c r="AH39" s="369"/>
      <c r="AI39" s="108"/>
      <c r="AJ39" s="98"/>
      <c r="AK39" s="98"/>
      <c r="AL39" s="98"/>
      <c r="AM39" s="140"/>
      <c r="AN39" s="99"/>
    </row>
    <row r="40" spans="1:40" ht="15.75" customHeight="1">
      <c r="A40" s="281"/>
      <c r="B40" s="282"/>
      <c r="C40" s="282"/>
      <c r="D40" s="282"/>
      <c r="E40" s="282"/>
      <c r="F40" s="282"/>
      <c r="G40" s="282"/>
      <c r="H40" s="282"/>
      <c r="I40" s="282"/>
      <c r="J40" s="282"/>
      <c r="K40" s="282"/>
      <c r="L40" s="282"/>
      <c r="M40" s="282"/>
      <c r="N40" s="282"/>
      <c r="O40" s="282"/>
      <c r="P40" s="282"/>
      <c r="Q40" s="282"/>
      <c r="R40" s="282"/>
      <c r="S40" s="282"/>
      <c r="T40" s="282"/>
      <c r="U40" s="282"/>
      <c r="V40" s="282"/>
      <c r="W40" s="282"/>
      <c r="X40" s="282"/>
      <c r="Y40" s="282"/>
      <c r="Z40" s="282"/>
      <c r="AA40" s="282"/>
      <c r="AB40" s="282"/>
      <c r="AC40" s="282"/>
      <c r="AD40" s="282"/>
      <c r="AE40" s="282"/>
      <c r="AF40" s="282"/>
      <c r="AG40" s="336"/>
      <c r="AH40" s="369"/>
      <c r="AI40" s="108"/>
      <c r="AJ40" s="98"/>
      <c r="AK40" s="98"/>
      <c r="AL40" s="98"/>
      <c r="AM40" s="140"/>
      <c r="AN40" s="99"/>
    </row>
    <row r="41" spans="1:40" ht="15.75" customHeight="1">
      <c r="A41" s="281"/>
      <c r="B41" s="282"/>
      <c r="C41" s="282"/>
      <c r="D41" s="282"/>
      <c r="E41" s="282"/>
      <c r="F41" s="282"/>
      <c r="G41" s="282"/>
      <c r="H41" s="282"/>
      <c r="I41" s="282"/>
      <c r="J41" s="282"/>
      <c r="K41" s="282"/>
      <c r="L41" s="282"/>
      <c r="M41" s="282"/>
      <c r="N41" s="282"/>
      <c r="O41" s="282"/>
      <c r="P41" s="282"/>
      <c r="Q41" s="282"/>
      <c r="R41" s="282"/>
      <c r="S41" s="282"/>
      <c r="T41" s="282"/>
      <c r="U41" s="282"/>
      <c r="V41" s="282"/>
      <c r="W41" s="282"/>
      <c r="X41" s="282"/>
      <c r="Y41" s="282"/>
      <c r="Z41" s="282"/>
      <c r="AA41" s="282"/>
      <c r="AB41" s="282"/>
      <c r="AC41" s="282"/>
      <c r="AD41" s="282"/>
      <c r="AE41" s="282"/>
      <c r="AF41" s="282"/>
      <c r="AG41" s="124"/>
      <c r="AH41" s="141"/>
      <c r="AI41" s="108"/>
      <c r="AJ41" s="98"/>
      <c r="AK41" s="98"/>
      <c r="AL41" s="98"/>
      <c r="AM41" s="140"/>
      <c r="AN41" s="99"/>
    </row>
    <row r="42" spans="1:40" ht="15.75" customHeight="1">
      <c r="A42" s="281"/>
      <c r="B42" s="282"/>
      <c r="C42" s="282"/>
      <c r="D42" s="282"/>
      <c r="E42" s="282"/>
      <c r="F42" s="282"/>
      <c r="G42" s="282"/>
      <c r="H42" s="282"/>
      <c r="I42" s="282"/>
      <c r="J42" s="282"/>
      <c r="K42" s="282"/>
      <c r="L42" s="282"/>
      <c r="M42" s="282"/>
      <c r="N42" s="282"/>
      <c r="O42" s="282"/>
      <c r="P42" s="282"/>
      <c r="Q42" s="282"/>
      <c r="R42" s="282"/>
      <c r="S42" s="282"/>
      <c r="T42" s="282"/>
      <c r="U42" s="282"/>
      <c r="V42" s="282"/>
      <c r="W42" s="282"/>
      <c r="X42" s="282"/>
      <c r="Y42" s="282"/>
      <c r="Z42" s="282"/>
      <c r="AA42" s="282"/>
      <c r="AB42" s="282"/>
      <c r="AC42" s="282"/>
      <c r="AD42" s="282"/>
      <c r="AE42" s="282"/>
      <c r="AF42" s="282"/>
      <c r="AG42" s="124"/>
      <c r="AH42" s="141"/>
      <c r="AI42" s="108"/>
      <c r="AJ42" s="98"/>
      <c r="AK42" s="98"/>
      <c r="AL42" s="98"/>
      <c r="AM42" s="140"/>
      <c r="AN42" s="99"/>
    </row>
    <row r="43" spans="1:40" ht="15.75" customHeight="1">
      <c r="A43" s="281"/>
      <c r="B43" s="282"/>
      <c r="C43" s="282"/>
      <c r="D43" s="282"/>
      <c r="E43" s="282"/>
      <c r="F43" s="282"/>
      <c r="G43" s="282"/>
      <c r="H43" s="282"/>
      <c r="I43" s="282"/>
      <c r="J43" s="282"/>
      <c r="K43" s="282"/>
      <c r="L43" s="282"/>
      <c r="M43" s="282"/>
      <c r="N43" s="282"/>
      <c r="O43" s="282"/>
      <c r="P43" s="282"/>
      <c r="Q43" s="282"/>
      <c r="R43" s="282"/>
      <c r="S43" s="282"/>
      <c r="T43" s="282"/>
      <c r="U43" s="282"/>
      <c r="V43" s="282"/>
      <c r="W43" s="282"/>
      <c r="X43" s="282"/>
      <c r="Y43" s="282"/>
      <c r="Z43" s="282"/>
      <c r="AA43" s="282"/>
      <c r="AB43" s="282"/>
      <c r="AC43" s="282"/>
      <c r="AD43" s="282"/>
      <c r="AE43" s="282"/>
      <c r="AF43" s="282"/>
      <c r="AG43" s="124"/>
      <c r="AH43" s="141"/>
      <c r="AI43" s="108"/>
      <c r="AJ43" s="98"/>
      <c r="AK43" s="98"/>
      <c r="AL43" s="98"/>
      <c r="AM43" s="140"/>
      <c r="AN43" s="99"/>
    </row>
    <row r="44" spans="1:40" ht="15.75" customHeight="1">
      <c r="A44" s="281"/>
      <c r="B44" s="282"/>
      <c r="C44" s="282"/>
      <c r="D44" s="282"/>
      <c r="E44" s="282"/>
      <c r="F44" s="282"/>
      <c r="G44" s="282"/>
      <c r="H44" s="282"/>
      <c r="I44" s="282"/>
      <c r="J44" s="282"/>
      <c r="K44" s="282"/>
      <c r="L44" s="282"/>
      <c r="M44" s="282"/>
      <c r="N44" s="282"/>
      <c r="O44" s="282"/>
      <c r="P44" s="282"/>
      <c r="Q44" s="282"/>
      <c r="R44" s="282"/>
      <c r="S44" s="282"/>
      <c r="T44" s="282"/>
      <c r="U44" s="282"/>
      <c r="V44" s="282"/>
      <c r="W44" s="282"/>
      <c r="X44" s="282"/>
      <c r="Y44" s="282"/>
      <c r="Z44" s="282"/>
      <c r="AA44" s="282"/>
      <c r="AB44" s="282"/>
      <c r="AC44" s="282"/>
      <c r="AD44" s="282"/>
      <c r="AE44" s="282"/>
      <c r="AF44" s="282"/>
      <c r="AG44" s="124"/>
      <c r="AH44" s="141"/>
      <c r="AI44" s="108"/>
      <c r="AJ44" s="98"/>
      <c r="AK44" s="98"/>
      <c r="AL44" s="98"/>
      <c r="AM44" s="140"/>
      <c r="AN44" s="99"/>
    </row>
    <row r="45" spans="1:40" ht="15.75" customHeight="1">
      <c r="A45" s="281"/>
      <c r="B45" s="282"/>
      <c r="C45" s="282"/>
      <c r="D45" s="282"/>
      <c r="E45" s="282"/>
      <c r="F45" s="282"/>
      <c r="G45" s="282"/>
      <c r="H45" s="282"/>
      <c r="I45" s="282"/>
      <c r="J45" s="282"/>
      <c r="K45" s="282"/>
      <c r="L45" s="282"/>
      <c r="M45" s="282"/>
      <c r="N45" s="282"/>
      <c r="O45" s="282"/>
      <c r="P45" s="282"/>
      <c r="Q45" s="282"/>
      <c r="R45" s="282"/>
      <c r="S45" s="282"/>
      <c r="T45" s="282"/>
      <c r="U45" s="282"/>
      <c r="V45" s="282"/>
      <c r="W45" s="282"/>
      <c r="X45" s="282"/>
      <c r="Y45" s="282"/>
      <c r="Z45" s="282"/>
      <c r="AA45" s="282"/>
      <c r="AB45" s="282"/>
      <c r="AC45" s="282"/>
      <c r="AD45" s="282"/>
      <c r="AE45" s="282"/>
      <c r="AF45" s="282"/>
      <c r="AG45" s="124"/>
      <c r="AH45" s="141"/>
      <c r="AI45" s="108"/>
      <c r="AJ45" s="98"/>
      <c r="AK45" s="98"/>
      <c r="AL45" s="98"/>
      <c r="AM45" s="140"/>
      <c r="AN45" s="99"/>
    </row>
    <row r="46" spans="1:40" ht="15.75" customHeight="1">
      <c r="A46" s="281"/>
      <c r="B46" s="282"/>
      <c r="C46" s="282"/>
      <c r="D46" s="282"/>
      <c r="E46" s="282"/>
      <c r="F46" s="282"/>
      <c r="G46" s="282"/>
      <c r="H46" s="282"/>
      <c r="I46" s="282"/>
      <c r="J46" s="282"/>
      <c r="K46" s="282"/>
      <c r="L46" s="282"/>
      <c r="M46" s="282"/>
      <c r="N46" s="282"/>
      <c r="O46" s="282"/>
      <c r="P46" s="282"/>
      <c r="Q46" s="282"/>
      <c r="R46" s="282"/>
      <c r="S46" s="282"/>
      <c r="T46" s="282"/>
      <c r="U46" s="282"/>
      <c r="V46" s="282"/>
      <c r="W46" s="282"/>
      <c r="X46" s="282"/>
      <c r="Y46" s="282"/>
      <c r="Z46" s="282"/>
      <c r="AA46" s="282"/>
      <c r="AB46" s="282"/>
      <c r="AC46" s="282"/>
      <c r="AD46" s="282"/>
      <c r="AE46" s="282"/>
      <c r="AF46" s="282"/>
      <c r="AG46" s="124"/>
      <c r="AH46" s="141"/>
      <c r="AI46" s="108"/>
      <c r="AJ46" s="98"/>
      <c r="AK46" s="98"/>
      <c r="AL46" s="98"/>
      <c r="AM46" s="140"/>
      <c r="AN46" s="99"/>
    </row>
    <row r="47" spans="1:40" ht="15.75" customHeight="1">
      <c r="A47" s="281"/>
      <c r="B47" s="282"/>
      <c r="C47" s="282"/>
      <c r="D47" s="282"/>
      <c r="E47" s="282"/>
      <c r="F47" s="282"/>
      <c r="G47" s="282"/>
      <c r="H47" s="282"/>
      <c r="I47" s="282"/>
      <c r="J47" s="282"/>
      <c r="K47" s="282"/>
      <c r="L47" s="282"/>
      <c r="M47" s="282"/>
      <c r="N47" s="282"/>
      <c r="O47" s="282"/>
      <c r="P47" s="282"/>
      <c r="Q47" s="282"/>
      <c r="R47" s="282"/>
      <c r="S47" s="282"/>
      <c r="T47" s="282"/>
      <c r="U47" s="282"/>
      <c r="V47" s="282"/>
      <c r="W47" s="282"/>
      <c r="X47" s="282"/>
      <c r="Y47" s="282"/>
      <c r="Z47" s="282"/>
      <c r="AA47" s="282"/>
      <c r="AB47" s="282"/>
      <c r="AC47" s="282"/>
      <c r="AD47" s="282"/>
      <c r="AE47" s="282"/>
      <c r="AF47" s="282"/>
      <c r="AG47" s="124"/>
      <c r="AH47" s="141"/>
      <c r="AI47" s="108"/>
      <c r="AJ47" s="98"/>
      <c r="AK47" s="98"/>
      <c r="AL47" s="98"/>
      <c r="AM47" s="140"/>
      <c r="AN47" s="99"/>
    </row>
    <row r="48" spans="1:40" ht="15.75" customHeight="1">
      <c r="A48" s="281"/>
      <c r="B48" s="282"/>
      <c r="C48" s="282"/>
      <c r="D48" s="282"/>
      <c r="E48" s="282"/>
      <c r="F48" s="282"/>
      <c r="G48" s="282"/>
      <c r="H48" s="282"/>
      <c r="I48" s="282"/>
      <c r="J48" s="282"/>
      <c r="K48" s="282"/>
      <c r="L48" s="282"/>
      <c r="M48" s="282"/>
      <c r="N48" s="282"/>
      <c r="O48" s="282"/>
      <c r="P48" s="282"/>
      <c r="Q48" s="282"/>
      <c r="R48" s="282"/>
      <c r="S48" s="282"/>
      <c r="T48" s="282"/>
      <c r="U48" s="282"/>
      <c r="V48" s="282"/>
      <c r="W48" s="282"/>
      <c r="X48" s="282"/>
      <c r="Y48" s="282"/>
      <c r="Z48" s="282"/>
      <c r="AA48" s="282"/>
      <c r="AB48" s="282"/>
      <c r="AC48" s="282"/>
      <c r="AD48" s="282"/>
      <c r="AE48" s="282"/>
      <c r="AF48" s="282"/>
      <c r="AG48" s="124"/>
      <c r="AH48" s="141"/>
      <c r="AI48" s="108"/>
      <c r="AJ48" s="98"/>
      <c r="AK48" s="98"/>
      <c r="AL48" s="98"/>
      <c r="AM48" s="140"/>
      <c r="AN48" s="99"/>
    </row>
    <row r="49" spans="1:40" ht="15.75" customHeight="1">
      <c r="A49" s="281"/>
      <c r="B49" s="282"/>
      <c r="C49" s="282"/>
      <c r="D49" s="282"/>
      <c r="E49" s="282"/>
      <c r="F49" s="282"/>
      <c r="G49" s="282"/>
      <c r="H49" s="282"/>
      <c r="I49" s="282"/>
      <c r="J49" s="282"/>
      <c r="K49" s="282"/>
      <c r="L49" s="282"/>
      <c r="M49" s="282"/>
      <c r="N49" s="282"/>
      <c r="O49" s="282"/>
      <c r="P49" s="282"/>
      <c r="Q49" s="282"/>
      <c r="R49" s="282"/>
      <c r="S49" s="282"/>
      <c r="T49" s="282"/>
      <c r="U49" s="282"/>
      <c r="V49" s="282"/>
      <c r="W49" s="282"/>
      <c r="X49" s="282"/>
      <c r="Y49" s="282"/>
      <c r="Z49" s="282"/>
      <c r="AA49" s="282"/>
      <c r="AB49" s="282"/>
      <c r="AC49" s="282"/>
      <c r="AD49" s="282"/>
      <c r="AE49" s="282"/>
      <c r="AF49" s="282"/>
      <c r="AG49" s="336"/>
      <c r="AH49" s="369"/>
      <c r="AI49" s="108"/>
      <c r="AJ49" s="98"/>
      <c r="AK49" s="98"/>
      <c r="AL49" s="98"/>
      <c r="AM49" s="98"/>
      <c r="AN49" s="99"/>
    </row>
    <row r="50" spans="1:40" ht="15.75" customHeight="1">
      <c r="A50" s="281"/>
      <c r="B50" s="282"/>
      <c r="C50" s="282"/>
      <c r="D50" s="282"/>
      <c r="E50" s="282"/>
      <c r="F50" s="282"/>
      <c r="G50" s="282"/>
      <c r="H50" s="282"/>
      <c r="I50" s="282"/>
      <c r="J50" s="282"/>
      <c r="K50" s="282"/>
      <c r="L50" s="282"/>
      <c r="M50" s="282"/>
      <c r="N50" s="282"/>
      <c r="O50" s="282"/>
      <c r="P50" s="282"/>
      <c r="Q50" s="282"/>
      <c r="R50" s="282"/>
      <c r="S50" s="282"/>
      <c r="T50" s="282"/>
      <c r="U50" s="282"/>
      <c r="V50" s="282"/>
      <c r="W50" s="282"/>
      <c r="X50" s="282"/>
      <c r="Y50" s="282"/>
      <c r="Z50" s="282"/>
      <c r="AA50" s="282"/>
      <c r="AB50" s="282"/>
      <c r="AC50" s="282"/>
      <c r="AD50" s="282"/>
      <c r="AE50" s="282"/>
      <c r="AF50" s="282"/>
      <c r="AG50" s="336"/>
      <c r="AH50" s="369"/>
      <c r="AI50" s="108"/>
      <c r="AJ50" s="98"/>
      <c r="AK50" s="98"/>
      <c r="AL50" s="98"/>
      <c r="AM50" s="140"/>
      <c r="AN50" s="99"/>
    </row>
    <row r="51" spans="1:40" ht="15.75" customHeight="1">
      <c r="A51" s="281"/>
      <c r="B51" s="282"/>
      <c r="C51" s="282"/>
      <c r="D51" s="282"/>
      <c r="E51" s="282"/>
      <c r="F51" s="282"/>
      <c r="G51" s="282"/>
      <c r="H51" s="282"/>
      <c r="I51" s="282"/>
      <c r="J51" s="282"/>
      <c r="K51" s="282"/>
      <c r="L51" s="282"/>
      <c r="M51" s="282"/>
      <c r="N51" s="282"/>
      <c r="O51" s="282"/>
      <c r="P51" s="282"/>
      <c r="Q51" s="282"/>
      <c r="R51" s="282"/>
      <c r="S51" s="282"/>
      <c r="T51" s="282"/>
      <c r="U51" s="282"/>
      <c r="V51" s="282"/>
      <c r="W51" s="282"/>
      <c r="X51" s="282"/>
      <c r="Y51" s="282"/>
      <c r="Z51" s="282"/>
      <c r="AA51" s="282"/>
      <c r="AB51" s="282"/>
      <c r="AC51" s="282"/>
      <c r="AD51" s="282"/>
      <c r="AE51" s="282"/>
      <c r="AF51" s="282"/>
      <c r="AG51" s="336"/>
      <c r="AH51" s="369"/>
      <c r="AI51" s="108"/>
      <c r="AJ51" s="98"/>
      <c r="AK51" s="98"/>
      <c r="AL51" s="98"/>
      <c r="AM51" s="140"/>
      <c r="AN51" s="99"/>
    </row>
    <row r="52" spans="1:40" ht="16.5" customHeight="1" thickBot="1">
      <c r="A52" s="281"/>
      <c r="B52" s="282"/>
      <c r="C52" s="282"/>
      <c r="D52" s="282"/>
      <c r="E52" s="282"/>
      <c r="F52" s="282"/>
      <c r="G52" s="282"/>
      <c r="H52" s="282"/>
      <c r="I52" s="282"/>
      <c r="J52" s="282"/>
      <c r="K52" s="282"/>
      <c r="L52" s="282"/>
      <c r="M52" s="282"/>
      <c r="N52" s="282"/>
      <c r="O52" s="282"/>
      <c r="P52" s="282"/>
      <c r="Q52" s="282"/>
      <c r="R52" s="282"/>
      <c r="S52" s="282"/>
      <c r="T52" s="282"/>
      <c r="U52" s="282"/>
      <c r="V52" s="282"/>
      <c r="W52" s="282"/>
      <c r="X52" s="282"/>
      <c r="Y52" s="282"/>
      <c r="Z52" s="282"/>
      <c r="AA52" s="282"/>
      <c r="AB52" s="282"/>
      <c r="AC52" s="282"/>
      <c r="AD52" s="282"/>
      <c r="AE52" s="282"/>
      <c r="AF52" s="282"/>
      <c r="AG52" s="342"/>
      <c r="AH52" s="343"/>
      <c r="AI52" s="109"/>
      <c r="AJ52" s="100"/>
      <c r="AK52" s="100"/>
      <c r="AL52" s="100"/>
      <c r="AM52" s="100"/>
      <c r="AN52" s="101"/>
    </row>
    <row r="53" spans="1:40" ht="15" customHeight="1">
      <c r="A53" s="281"/>
      <c r="B53" s="282"/>
      <c r="C53" s="282"/>
      <c r="D53" s="282"/>
      <c r="E53" s="282"/>
      <c r="F53" s="282"/>
      <c r="G53" s="282"/>
      <c r="H53" s="282"/>
      <c r="I53" s="282"/>
      <c r="J53" s="282"/>
      <c r="K53" s="282"/>
      <c r="L53" s="282"/>
      <c r="M53" s="282"/>
      <c r="N53" s="282"/>
      <c r="O53" s="282"/>
      <c r="P53" s="282"/>
      <c r="Q53" s="282"/>
      <c r="R53" s="282"/>
      <c r="S53" s="282"/>
      <c r="T53" s="282"/>
      <c r="U53" s="282"/>
      <c r="V53" s="282"/>
      <c r="W53" s="282"/>
      <c r="X53" s="282"/>
      <c r="Y53" s="282"/>
      <c r="Z53" s="282"/>
      <c r="AA53" s="282"/>
      <c r="AB53" s="282"/>
      <c r="AC53" s="282"/>
      <c r="AD53" s="282"/>
      <c r="AE53" s="282"/>
      <c r="AF53" s="283"/>
      <c r="AG53" s="333" t="s">
        <v>322</v>
      </c>
      <c r="AH53" s="334"/>
      <c r="AI53" s="334"/>
      <c r="AJ53" s="334"/>
      <c r="AK53" s="334"/>
      <c r="AL53" s="334"/>
      <c r="AM53" s="335"/>
      <c r="AN53" s="110">
        <f>SUM(AN12:AN52)</f>
        <v>12</v>
      </c>
    </row>
    <row r="54" spans="1:40" ht="15" customHeight="1">
      <c r="A54" s="281"/>
      <c r="B54" s="282"/>
      <c r="C54" s="282"/>
      <c r="D54" s="282"/>
      <c r="E54" s="282"/>
      <c r="F54" s="282"/>
      <c r="G54" s="282"/>
      <c r="H54" s="282"/>
      <c r="I54" s="282"/>
      <c r="J54" s="282"/>
      <c r="K54" s="282"/>
      <c r="L54" s="282"/>
      <c r="M54" s="282"/>
      <c r="N54" s="282"/>
      <c r="O54" s="282"/>
      <c r="P54" s="282"/>
      <c r="Q54" s="282"/>
      <c r="R54" s="282"/>
      <c r="S54" s="282"/>
      <c r="T54" s="282"/>
      <c r="U54" s="282"/>
      <c r="V54" s="282"/>
      <c r="W54" s="282"/>
      <c r="X54" s="282"/>
      <c r="Y54" s="282"/>
      <c r="Z54" s="282"/>
      <c r="AA54" s="282"/>
      <c r="AB54" s="282"/>
      <c r="AC54" s="282"/>
      <c r="AD54" s="282"/>
      <c r="AE54" s="282"/>
      <c r="AF54" s="283"/>
      <c r="AG54" s="307"/>
      <c r="AH54" s="308"/>
      <c r="AI54" s="308"/>
      <c r="AJ54" s="308"/>
      <c r="AK54" s="308"/>
      <c r="AL54" s="308"/>
      <c r="AM54" s="309"/>
      <c r="AN54" s="87"/>
    </row>
    <row r="55" spans="1:40" ht="18" thickBot="1">
      <c r="A55" s="284"/>
      <c r="B55" s="285"/>
      <c r="C55" s="285"/>
      <c r="D55" s="285"/>
      <c r="E55" s="285"/>
      <c r="F55" s="285"/>
      <c r="G55" s="285"/>
      <c r="H55" s="285"/>
      <c r="I55" s="285"/>
      <c r="J55" s="285"/>
      <c r="K55" s="285"/>
      <c r="L55" s="285"/>
      <c r="M55" s="285"/>
      <c r="N55" s="285"/>
      <c r="O55" s="285"/>
      <c r="P55" s="285"/>
      <c r="Q55" s="285"/>
      <c r="R55" s="285"/>
      <c r="S55" s="285"/>
      <c r="T55" s="285"/>
      <c r="U55" s="285"/>
      <c r="V55" s="285"/>
      <c r="W55" s="285"/>
      <c r="X55" s="285"/>
      <c r="Y55" s="285"/>
      <c r="Z55" s="285"/>
      <c r="AA55" s="285"/>
      <c r="AB55" s="285"/>
      <c r="AC55" s="285"/>
      <c r="AD55" s="285"/>
      <c r="AE55" s="285"/>
      <c r="AF55" s="286"/>
      <c r="AG55" s="310" t="s">
        <v>372</v>
      </c>
      <c r="AH55" s="311"/>
      <c r="AI55" s="311"/>
      <c r="AJ55" s="311"/>
      <c r="AK55" s="311"/>
      <c r="AL55" s="311"/>
      <c r="AM55" s="312"/>
      <c r="AN55" s="88">
        <f>+AN53</f>
        <v>12</v>
      </c>
    </row>
    <row r="56" spans="1:40" ht="15.75" customHeight="1">
      <c r="A56" s="89"/>
      <c r="B56" s="90"/>
      <c r="C56" s="91"/>
      <c r="D56" s="91"/>
      <c r="E56" s="91"/>
      <c r="F56" s="91"/>
      <c r="G56" s="91"/>
      <c r="H56" s="92"/>
      <c r="I56" s="91"/>
      <c r="J56" s="91"/>
      <c r="K56" s="91"/>
      <c r="L56" s="91"/>
      <c r="M56" s="91"/>
      <c r="N56" s="91"/>
      <c r="O56" s="91"/>
      <c r="P56" s="91"/>
      <c r="Q56" s="91"/>
      <c r="R56" s="91"/>
      <c r="S56" s="318"/>
      <c r="T56" s="318"/>
      <c r="U56" s="318"/>
      <c r="V56" s="318"/>
      <c r="W56" s="318"/>
      <c r="X56" s="318"/>
      <c r="Y56" s="318"/>
      <c r="Z56" s="318"/>
      <c r="AA56" s="318"/>
      <c r="AB56" s="318"/>
      <c r="AC56" s="318"/>
      <c r="AD56" s="318"/>
      <c r="AE56" s="318"/>
      <c r="AF56" s="318"/>
      <c r="AG56" s="318"/>
      <c r="AH56" s="318"/>
      <c r="AI56" s="93"/>
      <c r="AJ56" s="94"/>
      <c r="AK56" s="92"/>
      <c r="AL56" s="91"/>
      <c r="AM56" s="91"/>
      <c r="AN56" s="95"/>
    </row>
    <row r="57" spans="1:40" ht="15.75" customHeight="1">
      <c r="A57" s="96"/>
      <c r="B57" s="104"/>
      <c r="H57" s="105"/>
      <c r="S57" s="319"/>
      <c r="T57" s="319"/>
      <c r="U57" s="319"/>
      <c r="V57" s="319"/>
      <c r="W57" s="319"/>
      <c r="X57" s="319"/>
      <c r="Y57" s="319"/>
      <c r="Z57" s="319"/>
      <c r="AA57" s="319"/>
      <c r="AB57" s="319"/>
      <c r="AC57" s="319"/>
      <c r="AD57" s="319"/>
      <c r="AE57" s="319"/>
      <c r="AF57" s="319"/>
      <c r="AG57" s="319"/>
      <c r="AH57" s="319"/>
      <c r="AI57" s="106"/>
      <c r="AJ57" s="107"/>
      <c r="AK57" s="105"/>
      <c r="AN57" s="97"/>
    </row>
    <row r="58" spans="1:40" ht="15" customHeight="1">
      <c r="A58" s="96"/>
      <c r="B58" s="104"/>
      <c r="H58" s="105"/>
      <c r="S58" s="319"/>
      <c r="T58" s="319"/>
      <c r="U58" s="319"/>
      <c r="V58" s="319"/>
      <c r="W58" s="319"/>
      <c r="X58" s="319"/>
      <c r="Y58" s="319"/>
      <c r="Z58" s="319"/>
      <c r="AA58" s="319"/>
      <c r="AB58" s="319"/>
      <c r="AC58" s="319"/>
      <c r="AD58" s="319"/>
      <c r="AE58" s="319"/>
      <c r="AF58" s="319"/>
      <c r="AG58" s="319"/>
      <c r="AH58" s="319"/>
      <c r="AI58" s="106"/>
      <c r="AJ58" s="107"/>
      <c r="AK58" s="105"/>
      <c r="AN58" s="97"/>
    </row>
    <row r="59" spans="1:40" ht="13.2" customHeight="1">
      <c r="A59" s="96"/>
      <c r="B59" s="104"/>
      <c r="H59" s="105"/>
      <c r="S59" s="319"/>
      <c r="T59" s="319"/>
      <c r="U59" s="319"/>
      <c r="V59" s="319"/>
      <c r="W59" s="319"/>
      <c r="X59" s="319"/>
      <c r="Y59" s="319"/>
      <c r="Z59" s="319"/>
      <c r="AA59" s="319"/>
      <c r="AB59" s="319"/>
      <c r="AC59" s="319"/>
      <c r="AD59" s="319"/>
      <c r="AE59" s="319"/>
      <c r="AF59" s="319"/>
      <c r="AG59" s="319"/>
      <c r="AH59" s="319"/>
      <c r="AI59" s="321"/>
      <c r="AJ59" s="322"/>
      <c r="AK59" s="322"/>
      <c r="AL59" s="322"/>
      <c r="AM59" s="322"/>
      <c r="AN59" s="323"/>
    </row>
    <row r="60" spans="1:40" ht="13.2" customHeight="1">
      <c r="A60" s="326"/>
      <c r="B60" s="327"/>
      <c r="C60" s="327"/>
      <c r="D60" s="327"/>
      <c r="E60" s="327"/>
      <c r="F60" s="327"/>
      <c r="G60" s="327"/>
      <c r="H60" s="327"/>
      <c r="I60" s="327"/>
      <c r="J60" s="327"/>
      <c r="K60" s="327"/>
      <c r="L60" s="327"/>
      <c r="M60" s="327"/>
      <c r="N60" s="327"/>
      <c r="O60" s="327"/>
      <c r="P60" s="327"/>
      <c r="Q60" s="327"/>
      <c r="R60" s="327"/>
      <c r="S60" s="319"/>
      <c r="T60" s="319"/>
      <c r="U60" s="319"/>
      <c r="V60" s="319"/>
      <c r="W60" s="319"/>
      <c r="X60" s="319"/>
      <c r="Y60" s="319"/>
      <c r="Z60" s="319"/>
      <c r="AA60" s="319"/>
      <c r="AB60" s="319"/>
      <c r="AC60" s="319"/>
      <c r="AD60" s="319"/>
      <c r="AE60" s="319"/>
      <c r="AF60" s="319"/>
      <c r="AG60" s="319"/>
      <c r="AH60" s="319"/>
      <c r="AI60" s="324" t="s">
        <v>376</v>
      </c>
      <c r="AJ60" s="324"/>
      <c r="AK60" s="324"/>
      <c r="AL60" s="324"/>
      <c r="AM60" s="324"/>
      <c r="AN60" s="325"/>
    </row>
    <row r="61" spans="1:40" ht="13.8">
      <c r="A61" s="326"/>
      <c r="B61" s="327"/>
      <c r="C61" s="327"/>
      <c r="D61" s="327"/>
      <c r="E61" s="327"/>
      <c r="F61" s="327"/>
      <c r="G61" s="327"/>
      <c r="H61" s="327"/>
      <c r="I61" s="327"/>
      <c r="J61" s="327"/>
      <c r="K61" s="327"/>
      <c r="L61" s="327"/>
      <c r="M61" s="327"/>
      <c r="N61" s="327"/>
      <c r="O61" s="327"/>
      <c r="P61" s="327"/>
      <c r="Q61" s="327"/>
      <c r="R61" s="327"/>
      <c r="S61" s="319"/>
      <c r="T61" s="319"/>
      <c r="U61" s="319"/>
      <c r="V61" s="319"/>
      <c r="W61" s="319"/>
      <c r="X61" s="319"/>
      <c r="Y61" s="319"/>
      <c r="Z61" s="319"/>
      <c r="AA61" s="319"/>
      <c r="AB61" s="319"/>
      <c r="AC61" s="319"/>
      <c r="AD61" s="319"/>
      <c r="AE61" s="319"/>
      <c r="AF61" s="319"/>
      <c r="AG61" s="319"/>
      <c r="AH61" s="319"/>
      <c r="AI61" s="328" t="s">
        <v>377</v>
      </c>
      <c r="AJ61" s="329"/>
      <c r="AK61" s="329"/>
      <c r="AL61" s="329"/>
      <c r="AM61" s="329"/>
      <c r="AN61" s="330"/>
    </row>
    <row r="62" spans="1:40" ht="14.4" thickBot="1">
      <c r="A62" s="313"/>
      <c r="B62" s="314"/>
      <c r="C62" s="314"/>
      <c r="D62" s="314"/>
      <c r="E62" s="314"/>
      <c r="F62" s="314"/>
      <c r="G62" s="314"/>
      <c r="H62" s="314"/>
      <c r="I62" s="314"/>
      <c r="J62" s="314"/>
      <c r="K62" s="314"/>
      <c r="L62" s="314"/>
      <c r="M62" s="314"/>
      <c r="N62" s="314"/>
      <c r="O62" s="314"/>
      <c r="P62" s="314"/>
      <c r="Q62" s="314"/>
      <c r="R62" s="314"/>
      <c r="S62" s="320"/>
      <c r="T62" s="320"/>
      <c r="U62" s="320"/>
      <c r="V62" s="320"/>
      <c r="W62" s="320"/>
      <c r="X62" s="320"/>
      <c r="Y62" s="320"/>
      <c r="Z62" s="320"/>
      <c r="AA62" s="320"/>
      <c r="AB62" s="320"/>
      <c r="AC62" s="320"/>
      <c r="AD62" s="320"/>
      <c r="AE62" s="320"/>
      <c r="AF62" s="320"/>
      <c r="AG62" s="320"/>
      <c r="AH62" s="320"/>
      <c r="AI62" s="315" t="s">
        <v>378</v>
      </c>
      <c r="AJ62" s="316"/>
      <c r="AK62" s="316"/>
      <c r="AL62" s="316"/>
      <c r="AM62" s="316"/>
      <c r="AN62" s="317"/>
    </row>
  </sheetData>
  <mergeCells count="83">
    <mergeCell ref="A1:H3"/>
    <mergeCell ref="I1:AK2"/>
    <mergeCell ref="AL1:AN1"/>
    <mergeCell ref="AL2:AN2"/>
    <mergeCell ref="I3:AK3"/>
    <mergeCell ref="AL3:AN3"/>
    <mergeCell ref="A5:H5"/>
    <mergeCell ref="I5:AN5"/>
    <mergeCell ref="A4:E4"/>
    <mergeCell ref="F4:G4"/>
    <mergeCell ref="H4:I4"/>
    <mergeCell ref="J4:K4"/>
    <mergeCell ref="L4:M4"/>
    <mergeCell ref="N4:O4"/>
    <mergeCell ref="P4:Q4"/>
    <mergeCell ref="U4:Y4"/>
    <mergeCell ref="Z4:AF4"/>
    <mergeCell ref="AG4:AI4"/>
    <mergeCell ref="AJ4:AN4"/>
    <mergeCell ref="A7:H7"/>
    <mergeCell ref="I7:AD7"/>
    <mergeCell ref="AE7:AH7"/>
    <mergeCell ref="AJ7:AL7"/>
    <mergeCell ref="AM7:AN7"/>
    <mergeCell ref="A6:H6"/>
    <mergeCell ref="I6:AD6"/>
    <mergeCell ref="AE6:AH6"/>
    <mergeCell ref="AJ6:AL6"/>
    <mergeCell ref="AM6:AN6"/>
    <mergeCell ref="A10:AF55"/>
    <mergeCell ref="AG10:AH11"/>
    <mergeCell ref="AI10:AI11"/>
    <mergeCell ref="AJ10:AM10"/>
    <mergeCell ref="AN10:AN11"/>
    <mergeCell ref="AG23:AH23"/>
    <mergeCell ref="AG12:AH12"/>
    <mergeCell ref="AG13:AH13"/>
    <mergeCell ref="AG14:AH14"/>
    <mergeCell ref="AG15:AH15"/>
    <mergeCell ref="AG16:AH16"/>
    <mergeCell ref="AG17:AH17"/>
    <mergeCell ref="AG18:AH18"/>
    <mergeCell ref="AG19:AH19"/>
    <mergeCell ref="AG20:AH20"/>
    <mergeCell ref="AG21:AH21"/>
    <mergeCell ref="A9:G9"/>
    <mergeCell ref="H9:T9"/>
    <mergeCell ref="U9:AD9"/>
    <mergeCell ref="AE9:AI9"/>
    <mergeCell ref="AM9:AN9"/>
    <mergeCell ref="AG22:AH22"/>
    <mergeCell ref="AG35:AH35"/>
    <mergeCell ref="AG24:AH24"/>
    <mergeCell ref="AG25:AH25"/>
    <mergeCell ref="AG26:AH26"/>
    <mergeCell ref="AG27:AH27"/>
    <mergeCell ref="AG28:AH28"/>
    <mergeCell ref="AG29:AH29"/>
    <mergeCell ref="AG30:AH30"/>
    <mergeCell ref="AG31:AH31"/>
    <mergeCell ref="AG32:AH32"/>
    <mergeCell ref="AG33:AH33"/>
    <mergeCell ref="AG34:AH34"/>
    <mergeCell ref="AG55:AM55"/>
    <mergeCell ref="AG36:AH36"/>
    <mergeCell ref="AG37:AH37"/>
    <mergeCell ref="AG38:AH38"/>
    <mergeCell ref="AG39:AH39"/>
    <mergeCell ref="AG40:AH40"/>
    <mergeCell ref="AG49:AH49"/>
    <mergeCell ref="AG50:AH50"/>
    <mergeCell ref="AG51:AH51"/>
    <mergeCell ref="AG52:AH52"/>
    <mergeCell ref="AG53:AM53"/>
    <mergeCell ref="AG54:AM54"/>
    <mergeCell ref="S56:AH62"/>
    <mergeCell ref="AI59:AN59"/>
    <mergeCell ref="A60:R60"/>
    <mergeCell ref="AI60:AN60"/>
    <mergeCell ref="A61:R61"/>
    <mergeCell ref="AI61:AN61"/>
    <mergeCell ref="A62:R62"/>
    <mergeCell ref="AI62:AN62"/>
  </mergeCells>
  <phoneticPr fontId="45" type="noConversion"/>
  <printOptions horizontalCentered="1"/>
  <pageMargins left="0.51181102362204722" right="0.51181102362204722" top="0.55118110236220474" bottom="0.74803149606299213" header="0.31496062992125984" footer="0.31496062992125984"/>
  <pageSetup scale="48"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EB2F67-A96C-4284-A8D0-A9923F017BD1}">
  <sheetPr codeName="Hoja200">
    <tabColor rgb="FF3333FF"/>
  </sheetPr>
  <dimension ref="B1:K48"/>
  <sheetViews>
    <sheetView view="pageBreakPreview" zoomScale="110" zoomScaleNormal="130" zoomScaleSheetLayoutView="110" workbookViewId="0">
      <selection activeCell="A5" sqref="A5:H5"/>
    </sheetView>
  </sheetViews>
  <sheetFormatPr baseColWidth="10" defaultColWidth="11.44140625" defaultRowHeight="13.8"/>
  <cols>
    <col min="1" max="1" width="1.5546875" customWidth="1"/>
    <col min="2" max="2" width="17.109375" style="16" customWidth="1"/>
    <col min="3" max="3" width="12.6640625" style="16" customWidth="1"/>
    <col min="4" max="4" width="10.44140625" style="16" customWidth="1"/>
    <col min="5" max="5" width="11.33203125" style="16" customWidth="1"/>
    <col min="6" max="6" width="11.109375" style="16" customWidth="1"/>
    <col min="7" max="7" width="12.5546875" style="16" customWidth="1"/>
    <col min="8" max="8" width="0" style="16" hidden="1" customWidth="1"/>
    <col min="9" max="9" width="14.6640625" style="18" customWidth="1"/>
  </cols>
  <sheetData>
    <row r="1" spans="2:9" ht="18.600000000000001" thickBot="1">
      <c r="B1" s="210" t="s">
        <v>309</v>
      </c>
      <c r="C1" s="211"/>
      <c r="D1" s="211"/>
      <c r="E1" s="211"/>
      <c r="F1" s="211"/>
      <c r="G1" s="211"/>
      <c r="H1" s="211"/>
      <c r="I1" s="212"/>
    </row>
    <row r="2" spans="2:9" ht="15" thickBot="1">
      <c r="B2" s="20" t="s">
        <v>310</v>
      </c>
      <c r="C2" s="213" t="s">
        <v>311</v>
      </c>
      <c r="D2" s="213"/>
      <c r="E2" s="213"/>
      <c r="F2" s="214"/>
      <c r="G2" s="20" t="s">
        <v>312</v>
      </c>
      <c r="H2" s="21"/>
      <c r="I2" s="22">
        <v>45689</v>
      </c>
    </row>
    <row r="3" spans="2:9" thickBot="1">
      <c r="B3" s="215" t="s">
        <v>313</v>
      </c>
      <c r="C3" s="216"/>
      <c r="D3" s="217"/>
      <c r="E3" s="218" t="s">
        <v>7</v>
      </c>
      <c r="F3" s="219"/>
      <c r="G3" s="219"/>
      <c r="H3" s="219"/>
      <c r="I3" s="220"/>
    </row>
    <row r="4" spans="2:9" ht="36.9" customHeight="1" thickBot="1">
      <c r="B4" s="221" t="s">
        <v>314</v>
      </c>
      <c r="C4" s="222"/>
      <c r="D4" s="223"/>
      <c r="E4" s="224" t="s">
        <v>395</v>
      </c>
      <c r="F4" s="225"/>
      <c r="G4" s="225"/>
      <c r="H4" s="225"/>
      <c r="I4" s="226"/>
    </row>
    <row r="5" spans="2:9" thickBot="1">
      <c r="B5" s="1" t="s">
        <v>380</v>
      </c>
      <c r="C5" s="215" t="s">
        <v>396</v>
      </c>
      <c r="D5" s="217"/>
      <c r="E5" s="227"/>
      <c r="F5" s="228"/>
      <c r="G5" s="228"/>
      <c r="H5" s="228"/>
      <c r="I5" s="229"/>
    </row>
    <row r="6" spans="2:9" ht="33.75" customHeight="1" thickBot="1">
      <c r="B6" s="218" t="s">
        <v>315</v>
      </c>
      <c r="C6" s="220"/>
      <c r="D6" s="35"/>
      <c r="E6" s="230"/>
      <c r="F6" s="231"/>
      <c r="G6" s="231"/>
      <c r="H6" s="231"/>
      <c r="I6" s="232"/>
    </row>
    <row r="7" spans="2:9" ht="13.2">
      <c r="B7" s="233" t="s">
        <v>316</v>
      </c>
      <c r="C7" s="234"/>
      <c r="D7" s="234"/>
      <c r="E7" s="234"/>
      <c r="F7" s="234"/>
      <c r="G7" s="234"/>
      <c r="H7" s="234"/>
      <c r="I7" s="235"/>
    </row>
    <row r="8" spans="2:9" ht="13.2">
      <c r="B8" s="7" t="s">
        <v>317</v>
      </c>
      <c r="C8" s="8"/>
      <c r="D8" s="236"/>
      <c r="E8" s="236"/>
      <c r="F8" s="236"/>
      <c r="G8" s="236"/>
      <c r="H8" s="236"/>
      <c r="I8" s="237"/>
    </row>
    <row r="9" spans="2:9" ht="13.2">
      <c r="B9" s="190" t="s">
        <v>318</v>
      </c>
      <c r="C9" s="362"/>
      <c r="D9" s="39" t="s">
        <v>8</v>
      </c>
      <c r="E9" s="39" t="s">
        <v>319</v>
      </c>
      <c r="F9" s="39" t="s">
        <v>320</v>
      </c>
      <c r="G9" s="39" t="s">
        <v>321</v>
      </c>
      <c r="H9" s="39"/>
      <c r="I9" s="40" t="s">
        <v>322</v>
      </c>
    </row>
    <row r="10" spans="2:9" ht="13.2">
      <c r="B10" s="201" t="s">
        <v>323</v>
      </c>
      <c r="C10" s="202"/>
      <c r="D10" s="23" t="s">
        <v>324</v>
      </c>
      <c r="E10" s="30">
        <f>+I34</f>
        <v>39660.71428571429</v>
      </c>
      <c r="F10" s="27">
        <v>0.05</v>
      </c>
      <c r="G10" s="30">
        <f>E10*F10</f>
        <v>1983.0357142857147</v>
      </c>
      <c r="H10" s="46"/>
      <c r="I10" s="26">
        <f>+G10</f>
        <v>1983.0357142857147</v>
      </c>
    </row>
    <row r="11" spans="2:9" ht="12.75" customHeight="1">
      <c r="B11" s="337"/>
      <c r="C11" s="338"/>
      <c r="D11" s="45"/>
      <c r="E11" s="47"/>
      <c r="F11" s="27"/>
      <c r="G11" s="30"/>
      <c r="H11" s="46"/>
      <c r="I11" s="26"/>
    </row>
    <row r="12" spans="2:9" ht="12.75" customHeight="1">
      <c r="B12" s="347"/>
      <c r="C12" s="363"/>
      <c r="D12" s="45"/>
      <c r="E12" s="29"/>
      <c r="F12" s="49"/>
      <c r="G12" s="30"/>
      <c r="H12" s="46"/>
      <c r="I12" s="26"/>
    </row>
    <row r="13" spans="2:9" ht="13.2">
      <c r="B13" s="205" t="s">
        <v>325</v>
      </c>
      <c r="C13" s="206"/>
      <c r="D13" s="206"/>
      <c r="E13" s="206"/>
      <c r="F13" s="206"/>
      <c r="G13" s="206"/>
      <c r="H13" s="6"/>
      <c r="I13" s="36">
        <f>SUM(I10:I12)</f>
        <v>1983.0357142857147</v>
      </c>
    </row>
    <row r="14" spans="2:9" ht="13.2">
      <c r="B14" s="196" t="s">
        <v>326</v>
      </c>
      <c r="C14" s="197"/>
      <c r="D14" s="197"/>
      <c r="E14" s="197"/>
      <c r="F14" s="197"/>
      <c r="G14" s="197"/>
      <c r="H14" s="197"/>
      <c r="I14" s="198"/>
    </row>
    <row r="15" spans="2:9" ht="13.2">
      <c r="B15" s="190" t="s">
        <v>318</v>
      </c>
      <c r="C15" s="362"/>
      <c r="D15" s="39" t="s">
        <v>8</v>
      </c>
      <c r="E15" s="39" t="s">
        <v>327</v>
      </c>
      <c r="F15" s="39" t="s">
        <v>328</v>
      </c>
      <c r="G15" s="39" t="s">
        <v>321</v>
      </c>
      <c r="H15" s="41"/>
      <c r="I15" s="40" t="s">
        <v>322</v>
      </c>
    </row>
    <row r="16" spans="2:9" ht="12.75" customHeight="1">
      <c r="B16" s="201" t="s">
        <v>397</v>
      </c>
      <c r="C16" s="202"/>
      <c r="D16" s="51" t="s">
        <v>39</v>
      </c>
      <c r="E16" s="30">
        <v>5725.0423999999994</v>
      </c>
      <c r="F16" s="27">
        <v>3</v>
      </c>
      <c r="G16" s="30">
        <f>E16*F16</f>
        <v>17175.127199999999</v>
      </c>
      <c r="H16" s="48"/>
      <c r="I16" s="31">
        <f t="shared" ref="I16:I22" si="0">+G16</f>
        <v>17175.127199999999</v>
      </c>
    </row>
    <row r="17" spans="2:9" ht="12.75" customHeight="1">
      <c r="B17" s="201" t="s">
        <v>398</v>
      </c>
      <c r="C17" s="202"/>
      <c r="D17" s="23" t="s">
        <v>18</v>
      </c>
      <c r="E17" s="30">
        <v>948.89410000000021</v>
      </c>
      <c r="F17" s="27">
        <v>1</v>
      </c>
      <c r="G17" s="30">
        <f t="shared" ref="G17:G22" si="1">E17*F17</f>
        <v>948.89410000000021</v>
      </c>
      <c r="H17" s="48"/>
      <c r="I17" s="31">
        <f t="shared" si="0"/>
        <v>948.89410000000021</v>
      </c>
    </row>
    <row r="18" spans="2:9" ht="13.2">
      <c r="B18" s="201" t="s">
        <v>399</v>
      </c>
      <c r="C18" s="202"/>
      <c r="D18" s="23" t="s">
        <v>18</v>
      </c>
      <c r="E18" s="30">
        <v>2300</v>
      </c>
      <c r="F18" s="27">
        <v>1</v>
      </c>
      <c r="G18" s="30">
        <f t="shared" si="1"/>
        <v>2300</v>
      </c>
      <c r="H18" s="48"/>
      <c r="I18" s="31">
        <f t="shared" si="0"/>
        <v>2300</v>
      </c>
    </row>
    <row r="19" spans="2:9" ht="13.2">
      <c r="B19" s="201" t="s">
        <v>400</v>
      </c>
      <c r="C19" s="202"/>
      <c r="D19" s="23" t="s">
        <v>39</v>
      </c>
      <c r="E19" s="30">
        <v>2900</v>
      </c>
      <c r="F19" s="27">
        <v>0.2</v>
      </c>
      <c r="G19" s="30">
        <f t="shared" si="1"/>
        <v>580</v>
      </c>
      <c r="H19" s="10"/>
      <c r="I19" s="31">
        <f t="shared" si="0"/>
        <v>580</v>
      </c>
    </row>
    <row r="20" spans="2:9" ht="13.2">
      <c r="B20" s="201" t="s">
        <v>401</v>
      </c>
      <c r="C20" s="202"/>
      <c r="D20" s="23" t="s">
        <v>18</v>
      </c>
      <c r="E20" s="30">
        <v>9900</v>
      </c>
      <c r="F20" s="27">
        <v>1</v>
      </c>
      <c r="G20" s="30">
        <f t="shared" si="1"/>
        <v>9900</v>
      </c>
      <c r="H20" s="10"/>
      <c r="I20" s="31">
        <f t="shared" si="0"/>
        <v>9900</v>
      </c>
    </row>
    <row r="21" spans="2:9" ht="13.2">
      <c r="B21" s="201" t="s">
        <v>402</v>
      </c>
      <c r="C21" s="202"/>
      <c r="D21" s="23" t="s">
        <v>18</v>
      </c>
      <c r="E21" s="30">
        <v>740.10860000000014</v>
      </c>
      <c r="F21" s="27">
        <v>1</v>
      </c>
      <c r="G21" s="30">
        <f t="shared" si="1"/>
        <v>740.10860000000014</v>
      </c>
      <c r="H21" s="10"/>
      <c r="I21" s="31">
        <f t="shared" si="0"/>
        <v>740.10860000000014</v>
      </c>
    </row>
    <row r="22" spans="2:9" ht="13.2">
      <c r="B22" s="201" t="s">
        <v>390</v>
      </c>
      <c r="C22" s="202"/>
      <c r="D22" s="23" t="s">
        <v>385</v>
      </c>
      <c r="E22" s="30">
        <v>150368.75700000001</v>
      </c>
      <c r="F22" s="27">
        <v>0.1</v>
      </c>
      <c r="G22" s="30">
        <f t="shared" si="1"/>
        <v>15036.875700000002</v>
      </c>
      <c r="H22" s="10"/>
      <c r="I22" s="31">
        <f t="shared" si="0"/>
        <v>15036.875700000002</v>
      </c>
    </row>
    <row r="23" spans="2:9" ht="13.2">
      <c r="B23" s="205" t="s">
        <v>329</v>
      </c>
      <c r="C23" s="206"/>
      <c r="D23" s="206"/>
      <c r="E23" s="206"/>
      <c r="F23" s="206"/>
      <c r="G23" s="207"/>
      <c r="H23" s="137"/>
      <c r="I23" s="25">
        <f>SUM(I16:I22)</f>
        <v>46681.005600000004</v>
      </c>
    </row>
    <row r="24" spans="2:9" ht="15" customHeight="1">
      <c r="B24" s="196" t="s">
        <v>330</v>
      </c>
      <c r="C24" s="197"/>
      <c r="D24" s="197"/>
      <c r="E24" s="197"/>
      <c r="F24" s="197"/>
      <c r="G24" s="197"/>
      <c r="H24" s="197"/>
      <c r="I24" s="198"/>
    </row>
    <row r="25" spans="2:9" ht="13.2">
      <c r="B25" s="199" t="s">
        <v>318</v>
      </c>
      <c r="C25" s="200"/>
      <c r="D25" s="39" t="s">
        <v>8</v>
      </c>
      <c r="E25" s="39" t="s">
        <v>9</v>
      </c>
      <c r="F25" s="39" t="s">
        <v>319</v>
      </c>
      <c r="G25" s="39" t="s">
        <v>321</v>
      </c>
      <c r="H25" s="39"/>
      <c r="I25" s="40" t="s">
        <v>322</v>
      </c>
    </row>
    <row r="26" spans="2:9">
      <c r="B26" s="238" t="s">
        <v>383</v>
      </c>
      <c r="C26" s="366"/>
      <c r="D26" s="23" t="s">
        <v>331</v>
      </c>
      <c r="E26" s="24">
        <v>1</v>
      </c>
      <c r="F26" s="30">
        <v>1900</v>
      </c>
      <c r="G26" s="30">
        <f>E26*F26</f>
        <v>1900</v>
      </c>
      <c r="H26" s="3"/>
      <c r="I26" s="31">
        <f>+G26</f>
        <v>1900</v>
      </c>
    </row>
    <row r="27" spans="2:9" ht="13.2">
      <c r="B27" s="348"/>
      <c r="C27" s="349"/>
      <c r="D27" s="23"/>
      <c r="E27" s="24"/>
      <c r="F27" s="38"/>
      <c r="G27" s="38"/>
      <c r="H27" s="4"/>
      <c r="I27" s="37"/>
    </row>
    <row r="28" spans="2:9">
      <c r="B28" s="12"/>
      <c r="C28" s="6"/>
      <c r="D28" s="6"/>
      <c r="E28" s="6"/>
      <c r="G28" s="33" t="s">
        <v>332</v>
      </c>
      <c r="H28" s="6"/>
      <c r="I28" s="36">
        <f>SUM(I26:I27)</f>
        <v>1900</v>
      </c>
    </row>
    <row r="29" spans="2:9" ht="15" customHeight="1">
      <c r="B29" s="196" t="s">
        <v>333</v>
      </c>
      <c r="C29" s="197"/>
      <c r="D29" s="197"/>
      <c r="E29" s="197"/>
      <c r="F29" s="197"/>
      <c r="G29" s="197"/>
      <c r="H29" s="197"/>
      <c r="I29" s="198"/>
    </row>
    <row r="30" spans="2:9" ht="13.2">
      <c r="B30" s="190" t="s">
        <v>318</v>
      </c>
      <c r="C30" s="362"/>
      <c r="D30" s="39" t="s">
        <v>334</v>
      </c>
      <c r="E30" s="39" t="s">
        <v>335</v>
      </c>
      <c r="F30" s="39" t="s">
        <v>336</v>
      </c>
      <c r="G30" s="39" t="s">
        <v>321</v>
      </c>
      <c r="H30" s="41"/>
      <c r="I30" s="40" t="s">
        <v>322</v>
      </c>
    </row>
    <row r="31" spans="2:9" ht="13.2">
      <c r="B31" s="191" t="s">
        <v>337</v>
      </c>
      <c r="C31" s="192"/>
      <c r="D31" s="28">
        <v>120000</v>
      </c>
      <c r="E31" s="30">
        <f>D31*1.52</f>
        <v>182400</v>
      </c>
      <c r="F31" s="34">
        <v>11.2</v>
      </c>
      <c r="G31" s="30">
        <f>E31/F31</f>
        <v>16285.714285714286</v>
      </c>
      <c r="H31" s="13"/>
      <c r="I31" s="26">
        <f>+G31</f>
        <v>16285.714285714286</v>
      </c>
    </row>
    <row r="32" spans="2:9" ht="13.2">
      <c r="B32" s="191" t="s">
        <v>384</v>
      </c>
      <c r="C32" s="192"/>
      <c r="D32" s="29">
        <f>77000*2</f>
        <v>154000</v>
      </c>
      <c r="E32" s="30">
        <f>D32*1.7</f>
        <v>261800</v>
      </c>
      <c r="F32" s="34">
        <v>11.2</v>
      </c>
      <c r="G32" s="30">
        <f>E32/F32</f>
        <v>23375</v>
      </c>
      <c r="H32" s="13"/>
      <c r="I32" s="26">
        <f>+G32</f>
        <v>23375</v>
      </c>
    </row>
    <row r="33" spans="2:11" ht="13.2">
      <c r="B33" s="193"/>
      <c r="C33" s="354"/>
      <c r="D33" s="2"/>
      <c r="E33" s="2"/>
      <c r="F33" s="11"/>
      <c r="G33" s="13"/>
      <c r="H33" s="13"/>
      <c r="I33" s="26"/>
    </row>
    <row r="34" spans="2:11" ht="13.2">
      <c r="B34" s="367" t="s">
        <v>338</v>
      </c>
      <c r="C34" s="368"/>
      <c r="D34" s="368"/>
      <c r="E34" s="368"/>
      <c r="F34" s="368"/>
      <c r="G34" s="368"/>
      <c r="H34" s="6"/>
      <c r="I34" s="25">
        <f>SUM(I31:I33)</f>
        <v>39660.71428571429</v>
      </c>
    </row>
    <row r="35" spans="2:11" ht="13.2">
      <c r="B35" s="12"/>
      <c r="C35" s="6"/>
      <c r="D35" s="6"/>
      <c r="E35" s="6"/>
      <c r="F35" s="5"/>
      <c r="G35" s="6"/>
      <c r="H35" s="6"/>
      <c r="I35" s="9"/>
      <c r="K35" s="50"/>
    </row>
    <row r="36" spans="2:11">
      <c r="B36" s="208" t="s">
        <v>339</v>
      </c>
      <c r="C36" s="209"/>
      <c r="D36" s="209"/>
      <c r="E36" s="209"/>
      <c r="F36" s="209"/>
      <c r="G36" s="209"/>
      <c r="H36" s="14"/>
      <c r="I36" s="138">
        <f>SUM(I13+I23+I28+I34)</f>
        <v>90224.755600000004</v>
      </c>
    </row>
    <row r="37" spans="2:11" ht="15.75" customHeight="1">
      <c r="B37" s="194" t="s">
        <v>340</v>
      </c>
      <c r="C37" s="351"/>
      <c r="D37" s="351"/>
      <c r="E37" s="351"/>
      <c r="F37" s="351"/>
      <c r="G37" s="351"/>
      <c r="H37" s="351"/>
      <c r="I37" s="195"/>
    </row>
    <row r="38" spans="2:11" ht="13.2">
      <c r="B38" s="177" t="s">
        <v>341</v>
      </c>
      <c r="C38" s="178"/>
      <c r="D38" s="181" t="s">
        <v>342</v>
      </c>
      <c r="E38" s="182"/>
      <c r="F38" s="42" t="s">
        <v>343</v>
      </c>
      <c r="G38" s="43" t="s">
        <v>344</v>
      </c>
      <c r="H38" s="3"/>
      <c r="I38" s="183"/>
    </row>
    <row r="39" spans="2:11" ht="13.2">
      <c r="B39" s="177"/>
      <c r="C39" s="178"/>
      <c r="D39" s="352" t="s">
        <v>345</v>
      </c>
      <c r="E39" s="184"/>
      <c r="F39" s="32">
        <v>0.25</v>
      </c>
      <c r="G39" s="29">
        <f>I36*F39</f>
        <v>22556.188900000001</v>
      </c>
      <c r="H39" s="15"/>
      <c r="I39" s="183"/>
    </row>
    <row r="40" spans="2:11" ht="13.2">
      <c r="B40" s="177"/>
      <c r="C40" s="178"/>
      <c r="D40" s="352" t="s">
        <v>346</v>
      </c>
      <c r="E40" s="184"/>
      <c r="F40" s="32">
        <v>0.05</v>
      </c>
      <c r="G40" s="29">
        <f>I36*F40</f>
        <v>4511.2377800000004</v>
      </c>
      <c r="H40" s="15"/>
      <c r="I40" s="183"/>
    </row>
    <row r="41" spans="2:11" ht="13.2">
      <c r="B41" s="177"/>
      <c r="C41" s="178"/>
      <c r="D41" s="353" t="s">
        <v>347</v>
      </c>
      <c r="E41" s="352"/>
      <c r="F41" s="32">
        <v>0.3</v>
      </c>
      <c r="G41" s="29">
        <f>SUM(G39:G40)</f>
        <v>27067.42668</v>
      </c>
      <c r="H41" s="15"/>
      <c r="I41" s="183"/>
    </row>
    <row r="42" spans="2:11" ht="15.75" customHeight="1" thickBot="1">
      <c r="B42" s="177"/>
      <c r="C42" s="178"/>
      <c r="D42" s="185" t="s">
        <v>348</v>
      </c>
      <c r="E42" s="186"/>
      <c r="F42" s="186"/>
      <c r="G42" s="187"/>
      <c r="H42" s="14"/>
      <c r="I42" s="138">
        <f>SUM(G41:G41)</f>
        <v>27067.42668</v>
      </c>
    </row>
    <row r="43" spans="2:11" ht="16.5" customHeight="1" thickBot="1">
      <c r="B43" s="179"/>
      <c r="C43" s="180"/>
      <c r="D43" s="188" t="s">
        <v>349</v>
      </c>
      <c r="E43" s="189"/>
      <c r="F43" s="189"/>
      <c r="G43" s="189"/>
      <c r="H43" s="19"/>
      <c r="I43" s="44">
        <f>SUM(I36+I42)</f>
        <v>117292.18228000001</v>
      </c>
    </row>
    <row r="44" spans="2:11">
      <c r="F44" s="17"/>
    </row>
    <row r="45" spans="2:11">
      <c r="F45" s="17"/>
    </row>
    <row r="46" spans="2:11">
      <c r="F46" s="17"/>
    </row>
    <row r="47" spans="2:11" s="16" customFormat="1">
      <c r="F47" s="17"/>
      <c r="I47" s="18"/>
    </row>
    <row r="48" spans="2:11" s="16" customFormat="1">
      <c r="F48" s="17"/>
      <c r="I48" s="18"/>
    </row>
  </sheetData>
  <mergeCells count="45">
    <mergeCell ref="D43:G43"/>
    <mergeCell ref="B20:C20"/>
    <mergeCell ref="B21:C21"/>
    <mergeCell ref="B34:G34"/>
    <mergeCell ref="B36:G36"/>
    <mergeCell ref="B37:I37"/>
    <mergeCell ref="B38:C43"/>
    <mergeCell ref="D38:E38"/>
    <mergeCell ref="I38:I41"/>
    <mergeCell ref="D39:E39"/>
    <mergeCell ref="D40:E40"/>
    <mergeCell ref="D41:E41"/>
    <mergeCell ref="D42:G42"/>
    <mergeCell ref="B27:C27"/>
    <mergeCell ref="B29:I29"/>
    <mergeCell ref="B30:C30"/>
    <mergeCell ref="B31:C31"/>
    <mergeCell ref="B32:C32"/>
    <mergeCell ref="B33:C33"/>
    <mergeCell ref="B19:C19"/>
    <mergeCell ref="B22:C22"/>
    <mergeCell ref="B23:G23"/>
    <mergeCell ref="B24:I24"/>
    <mergeCell ref="B25:C25"/>
    <mergeCell ref="B26:C26"/>
    <mergeCell ref="B18:C18"/>
    <mergeCell ref="B7:I7"/>
    <mergeCell ref="D8:I8"/>
    <mergeCell ref="B9:C9"/>
    <mergeCell ref="B10:C10"/>
    <mergeCell ref="B11:C11"/>
    <mergeCell ref="B12:C12"/>
    <mergeCell ref="B13:G13"/>
    <mergeCell ref="B14:I14"/>
    <mergeCell ref="B15:C15"/>
    <mergeCell ref="B16:C16"/>
    <mergeCell ref="B17:C17"/>
    <mergeCell ref="B1:I1"/>
    <mergeCell ref="C2:F2"/>
    <mergeCell ref="B3:D3"/>
    <mergeCell ref="E3:I3"/>
    <mergeCell ref="B4:D4"/>
    <mergeCell ref="E4:I6"/>
    <mergeCell ref="C5:D5"/>
    <mergeCell ref="B6:C6"/>
  </mergeCells>
  <pageMargins left="0.52" right="0.4"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2B0670-97C4-4E55-A5F9-1976EC7AE244}">
  <sheetPr codeName="Hoja201">
    <tabColor rgb="FF00B050"/>
  </sheetPr>
  <dimension ref="A1:AP60"/>
  <sheetViews>
    <sheetView view="pageBreakPreview" zoomScale="70" zoomScaleNormal="55" zoomScaleSheetLayoutView="70" workbookViewId="0">
      <selection activeCell="A5" sqref="A5:H5"/>
    </sheetView>
  </sheetViews>
  <sheetFormatPr baseColWidth="10" defaultColWidth="12.5546875" defaultRowHeight="13.2"/>
  <cols>
    <col min="1" max="30" width="3.6640625" style="81" customWidth="1"/>
    <col min="31" max="31" width="10.5546875" style="81" customWidth="1"/>
    <col min="32" max="32" width="8.109375" style="81" customWidth="1"/>
    <col min="33" max="33" width="10.5546875" style="81" customWidth="1"/>
    <col min="34" max="34" width="7.6640625" style="81" customWidth="1"/>
    <col min="35" max="35" width="38.5546875" style="81" customWidth="1"/>
    <col min="36" max="40" width="13.6640625" style="81" customWidth="1"/>
    <col min="41" max="250" width="12.5546875" style="77"/>
    <col min="251" max="280" width="3.6640625" style="77" customWidth="1"/>
    <col min="281" max="281" width="10.5546875" style="77" customWidth="1"/>
    <col min="282" max="282" width="8.109375" style="77" customWidth="1"/>
    <col min="283" max="283" width="10.5546875" style="77" customWidth="1"/>
    <col min="284" max="284" width="7.6640625" style="77" customWidth="1"/>
    <col min="285" max="285" width="26.109375" style="77" customWidth="1"/>
    <col min="286" max="287" width="12.5546875" style="77"/>
    <col min="288" max="288" width="13.44140625" style="77" customWidth="1"/>
    <col min="289" max="289" width="12.5546875" style="77"/>
    <col min="290" max="290" width="14.6640625" style="77" bestFit="1" customWidth="1"/>
    <col min="291" max="506" width="12.5546875" style="77"/>
    <col min="507" max="536" width="3.6640625" style="77" customWidth="1"/>
    <col min="537" max="537" width="10.5546875" style="77" customWidth="1"/>
    <col min="538" max="538" width="8.109375" style="77" customWidth="1"/>
    <col min="539" max="539" width="10.5546875" style="77" customWidth="1"/>
    <col min="540" max="540" width="7.6640625" style="77" customWidth="1"/>
    <col min="541" max="541" width="26.109375" style="77" customWidth="1"/>
    <col min="542" max="543" width="12.5546875" style="77"/>
    <col min="544" max="544" width="13.44140625" style="77" customWidth="1"/>
    <col min="545" max="545" width="12.5546875" style="77"/>
    <col min="546" max="546" width="14.6640625" style="77" bestFit="1" customWidth="1"/>
    <col min="547" max="762" width="12.5546875" style="77"/>
    <col min="763" max="792" width="3.6640625" style="77" customWidth="1"/>
    <col min="793" max="793" width="10.5546875" style="77" customWidth="1"/>
    <col min="794" max="794" width="8.109375" style="77" customWidth="1"/>
    <col min="795" max="795" width="10.5546875" style="77" customWidth="1"/>
    <col min="796" max="796" width="7.6640625" style="77" customWidth="1"/>
    <col min="797" max="797" width="26.109375" style="77" customWidth="1"/>
    <col min="798" max="799" width="12.5546875" style="77"/>
    <col min="800" max="800" width="13.44140625" style="77" customWidth="1"/>
    <col min="801" max="801" width="12.5546875" style="77"/>
    <col min="802" max="802" width="14.6640625" style="77" bestFit="1" customWidth="1"/>
    <col min="803" max="1018" width="12.5546875" style="77"/>
    <col min="1019" max="1048" width="3.6640625" style="77" customWidth="1"/>
    <col min="1049" max="1049" width="10.5546875" style="77" customWidth="1"/>
    <col min="1050" max="1050" width="8.109375" style="77" customWidth="1"/>
    <col min="1051" max="1051" width="10.5546875" style="77" customWidth="1"/>
    <col min="1052" max="1052" width="7.6640625" style="77" customWidth="1"/>
    <col min="1053" max="1053" width="26.109375" style="77" customWidth="1"/>
    <col min="1054" max="1055" width="12.5546875" style="77"/>
    <col min="1056" max="1056" width="13.44140625" style="77" customWidth="1"/>
    <col min="1057" max="1057" width="12.5546875" style="77"/>
    <col min="1058" max="1058" width="14.6640625" style="77" bestFit="1" customWidth="1"/>
    <col min="1059" max="1274" width="12.5546875" style="77"/>
    <col min="1275" max="1304" width="3.6640625" style="77" customWidth="1"/>
    <col min="1305" max="1305" width="10.5546875" style="77" customWidth="1"/>
    <col min="1306" max="1306" width="8.109375" style="77" customWidth="1"/>
    <col min="1307" max="1307" width="10.5546875" style="77" customWidth="1"/>
    <col min="1308" max="1308" width="7.6640625" style="77" customWidth="1"/>
    <col min="1309" max="1309" width="26.109375" style="77" customWidth="1"/>
    <col min="1310" max="1311" width="12.5546875" style="77"/>
    <col min="1312" max="1312" width="13.44140625" style="77" customWidth="1"/>
    <col min="1313" max="1313" width="12.5546875" style="77"/>
    <col min="1314" max="1314" width="14.6640625" style="77" bestFit="1" customWidth="1"/>
    <col min="1315" max="1530" width="12.5546875" style="77"/>
    <col min="1531" max="1560" width="3.6640625" style="77" customWidth="1"/>
    <col min="1561" max="1561" width="10.5546875" style="77" customWidth="1"/>
    <col min="1562" max="1562" width="8.109375" style="77" customWidth="1"/>
    <col min="1563" max="1563" width="10.5546875" style="77" customWidth="1"/>
    <col min="1564" max="1564" width="7.6640625" style="77" customWidth="1"/>
    <col min="1565" max="1565" width="26.109375" style="77" customWidth="1"/>
    <col min="1566" max="1567" width="12.5546875" style="77"/>
    <col min="1568" max="1568" width="13.44140625" style="77" customWidth="1"/>
    <col min="1569" max="1569" width="12.5546875" style="77"/>
    <col min="1570" max="1570" width="14.6640625" style="77" bestFit="1" customWidth="1"/>
    <col min="1571" max="1786" width="12.5546875" style="77"/>
    <col min="1787" max="1816" width="3.6640625" style="77" customWidth="1"/>
    <col min="1817" max="1817" width="10.5546875" style="77" customWidth="1"/>
    <col min="1818" max="1818" width="8.109375" style="77" customWidth="1"/>
    <col min="1819" max="1819" width="10.5546875" style="77" customWidth="1"/>
    <col min="1820" max="1820" width="7.6640625" style="77" customWidth="1"/>
    <col min="1821" max="1821" width="26.109375" style="77" customWidth="1"/>
    <col min="1822" max="1823" width="12.5546875" style="77"/>
    <col min="1824" max="1824" width="13.44140625" style="77" customWidth="1"/>
    <col min="1825" max="1825" width="12.5546875" style="77"/>
    <col min="1826" max="1826" width="14.6640625" style="77" bestFit="1" customWidth="1"/>
    <col min="1827" max="2042" width="12.5546875" style="77"/>
    <col min="2043" max="2072" width="3.6640625" style="77" customWidth="1"/>
    <col min="2073" max="2073" width="10.5546875" style="77" customWidth="1"/>
    <col min="2074" max="2074" width="8.109375" style="77" customWidth="1"/>
    <col min="2075" max="2075" width="10.5546875" style="77" customWidth="1"/>
    <col min="2076" max="2076" width="7.6640625" style="77" customWidth="1"/>
    <col min="2077" max="2077" width="26.109375" style="77" customWidth="1"/>
    <col min="2078" max="2079" width="12.5546875" style="77"/>
    <col min="2080" max="2080" width="13.44140625" style="77" customWidth="1"/>
    <col min="2081" max="2081" width="12.5546875" style="77"/>
    <col min="2082" max="2082" width="14.6640625" style="77" bestFit="1" customWidth="1"/>
    <col min="2083" max="2298" width="12.5546875" style="77"/>
    <col min="2299" max="2328" width="3.6640625" style="77" customWidth="1"/>
    <col min="2329" max="2329" width="10.5546875" style="77" customWidth="1"/>
    <col min="2330" max="2330" width="8.109375" style="77" customWidth="1"/>
    <col min="2331" max="2331" width="10.5546875" style="77" customWidth="1"/>
    <col min="2332" max="2332" width="7.6640625" style="77" customWidth="1"/>
    <col min="2333" max="2333" width="26.109375" style="77" customWidth="1"/>
    <col min="2334" max="2335" width="12.5546875" style="77"/>
    <col min="2336" max="2336" width="13.44140625" style="77" customWidth="1"/>
    <col min="2337" max="2337" width="12.5546875" style="77"/>
    <col min="2338" max="2338" width="14.6640625" style="77" bestFit="1" customWidth="1"/>
    <col min="2339" max="2554" width="12.5546875" style="77"/>
    <col min="2555" max="2584" width="3.6640625" style="77" customWidth="1"/>
    <col min="2585" max="2585" width="10.5546875" style="77" customWidth="1"/>
    <col min="2586" max="2586" width="8.109375" style="77" customWidth="1"/>
    <col min="2587" max="2587" width="10.5546875" style="77" customWidth="1"/>
    <col min="2588" max="2588" width="7.6640625" style="77" customWidth="1"/>
    <col min="2589" max="2589" width="26.109375" style="77" customWidth="1"/>
    <col min="2590" max="2591" width="12.5546875" style="77"/>
    <col min="2592" max="2592" width="13.44140625" style="77" customWidth="1"/>
    <col min="2593" max="2593" width="12.5546875" style="77"/>
    <col min="2594" max="2594" width="14.6640625" style="77" bestFit="1" customWidth="1"/>
    <col min="2595" max="2810" width="12.5546875" style="77"/>
    <col min="2811" max="2840" width="3.6640625" style="77" customWidth="1"/>
    <col min="2841" max="2841" width="10.5546875" style="77" customWidth="1"/>
    <col min="2842" max="2842" width="8.109375" style="77" customWidth="1"/>
    <col min="2843" max="2843" width="10.5546875" style="77" customWidth="1"/>
    <col min="2844" max="2844" width="7.6640625" style="77" customWidth="1"/>
    <col min="2845" max="2845" width="26.109375" style="77" customWidth="1"/>
    <col min="2846" max="2847" width="12.5546875" style="77"/>
    <col min="2848" max="2848" width="13.44140625" style="77" customWidth="1"/>
    <col min="2849" max="2849" width="12.5546875" style="77"/>
    <col min="2850" max="2850" width="14.6640625" style="77" bestFit="1" customWidth="1"/>
    <col min="2851" max="3066" width="12.5546875" style="77"/>
    <col min="3067" max="3096" width="3.6640625" style="77" customWidth="1"/>
    <col min="3097" max="3097" width="10.5546875" style="77" customWidth="1"/>
    <col min="3098" max="3098" width="8.109375" style="77" customWidth="1"/>
    <col min="3099" max="3099" width="10.5546875" style="77" customWidth="1"/>
    <col min="3100" max="3100" width="7.6640625" style="77" customWidth="1"/>
    <col min="3101" max="3101" width="26.109375" style="77" customWidth="1"/>
    <col min="3102" max="3103" width="12.5546875" style="77"/>
    <col min="3104" max="3104" width="13.44140625" style="77" customWidth="1"/>
    <col min="3105" max="3105" width="12.5546875" style="77"/>
    <col min="3106" max="3106" width="14.6640625" style="77" bestFit="1" customWidth="1"/>
    <col min="3107" max="3322" width="12.5546875" style="77"/>
    <col min="3323" max="3352" width="3.6640625" style="77" customWidth="1"/>
    <col min="3353" max="3353" width="10.5546875" style="77" customWidth="1"/>
    <col min="3354" max="3354" width="8.109375" style="77" customWidth="1"/>
    <col min="3355" max="3355" width="10.5546875" style="77" customWidth="1"/>
    <col min="3356" max="3356" width="7.6640625" style="77" customWidth="1"/>
    <col min="3357" max="3357" width="26.109375" style="77" customWidth="1"/>
    <col min="3358" max="3359" width="12.5546875" style="77"/>
    <col min="3360" max="3360" width="13.44140625" style="77" customWidth="1"/>
    <col min="3361" max="3361" width="12.5546875" style="77"/>
    <col min="3362" max="3362" width="14.6640625" style="77" bestFit="1" customWidth="1"/>
    <col min="3363" max="3578" width="12.5546875" style="77"/>
    <col min="3579" max="3608" width="3.6640625" style="77" customWidth="1"/>
    <col min="3609" max="3609" width="10.5546875" style="77" customWidth="1"/>
    <col min="3610" max="3610" width="8.109375" style="77" customWidth="1"/>
    <col min="3611" max="3611" width="10.5546875" style="77" customWidth="1"/>
    <col min="3612" max="3612" width="7.6640625" style="77" customWidth="1"/>
    <col min="3613" max="3613" width="26.109375" style="77" customWidth="1"/>
    <col min="3614" max="3615" width="12.5546875" style="77"/>
    <col min="3616" max="3616" width="13.44140625" style="77" customWidth="1"/>
    <col min="3617" max="3617" width="12.5546875" style="77"/>
    <col min="3618" max="3618" width="14.6640625" style="77" bestFit="1" customWidth="1"/>
    <col min="3619" max="3834" width="12.5546875" style="77"/>
    <col min="3835" max="3864" width="3.6640625" style="77" customWidth="1"/>
    <col min="3865" max="3865" width="10.5546875" style="77" customWidth="1"/>
    <col min="3866" max="3866" width="8.109375" style="77" customWidth="1"/>
    <col min="3867" max="3867" width="10.5546875" style="77" customWidth="1"/>
    <col min="3868" max="3868" width="7.6640625" style="77" customWidth="1"/>
    <col min="3869" max="3869" width="26.109375" style="77" customWidth="1"/>
    <col min="3870" max="3871" width="12.5546875" style="77"/>
    <col min="3872" max="3872" width="13.44140625" style="77" customWidth="1"/>
    <col min="3873" max="3873" width="12.5546875" style="77"/>
    <col min="3874" max="3874" width="14.6640625" style="77" bestFit="1" customWidth="1"/>
    <col min="3875" max="4090" width="12.5546875" style="77"/>
    <col min="4091" max="4120" width="3.6640625" style="77" customWidth="1"/>
    <col min="4121" max="4121" width="10.5546875" style="77" customWidth="1"/>
    <col min="4122" max="4122" width="8.109375" style="77" customWidth="1"/>
    <col min="4123" max="4123" width="10.5546875" style="77" customWidth="1"/>
    <col min="4124" max="4124" width="7.6640625" style="77" customWidth="1"/>
    <col min="4125" max="4125" width="26.109375" style="77" customWidth="1"/>
    <col min="4126" max="4127" width="12.5546875" style="77"/>
    <col min="4128" max="4128" width="13.44140625" style="77" customWidth="1"/>
    <col min="4129" max="4129" width="12.5546875" style="77"/>
    <col min="4130" max="4130" width="14.6640625" style="77" bestFit="1" customWidth="1"/>
    <col min="4131" max="4346" width="12.5546875" style="77"/>
    <col min="4347" max="4376" width="3.6640625" style="77" customWidth="1"/>
    <col min="4377" max="4377" width="10.5546875" style="77" customWidth="1"/>
    <col min="4378" max="4378" width="8.109375" style="77" customWidth="1"/>
    <col min="4379" max="4379" width="10.5546875" style="77" customWidth="1"/>
    <col min="4380" max="4380" width="7.6640625" style="77" customWidth="1"/>
    <col min="4381" max="4381" width="26.109375" style="77" customWidth="1"/>
    <col min="4382" max="4383" width="12.5546875" style="77"/>
    <col min="4384" max="4384" width="13.44140625" style="77" customWidth="1"/>
    <col min="4385" max="4385" width="12.5546875" style="77"/>
    <col min="4386" max="4386" width="14.6640625" style="77" bestFit="1" customWidth="1"/>
    <col min="4387" max="4602" width="12.5546875" style="77"/>
    <col min="4603" max="4632" width="3.6640625" style="77" customWidth="1"/>
    <col min="4633" max="4633" width="10.5546875" style="77" customWidth="1"/>
    <col min="4634" max="4634" width="8.109375" style="77" customWidth="1"/>
    <col min="4635" max="4635" width="10.5546875" style="77" customWidth="1"/>
    <col min="4636" max="4636" width="7.6640625" style="77" customWidth="1"/>
    <col min="4637" max="4637" width="26.109375" style="77" customWidth="1"/>
    <col min="4638" max="4639" width="12.5546875" style="77"/>
    <col min="4640" max="4640" width="13.44140625" style="77" customWidth="1"/>
    <col min="4641" max="4641" width="12.5546875" style="77"/>
    <col min="4642" max="4642" width="14.6640625" style="77" bestFit="1" customWidth="1"/>
    <col min="4643" max="4858" width="12.5546875" style="77"/>
    <col min="4859" max="4888" width="3.6640625" style="77" customWidth="1"/>
    <col min="4889" max="4889" width="10.5546875" style="77" customWidth="1"/>
    <col min="4890" max="4890" width="8.109375" style="77" customWidth="1"/>
    <col min="4891" max="4891" width="10.5546875" style="77" customWidth="1"/>
    <col min="4892" max="4892" width="7.6640625" style="77" customWidth="1"/>
    <col min="4893" max="4893" width="26.109375" style="77" customWidth="1"/>
    <col min="4894" max="4895" width="12.5546875" style="77"/>
    <col min="4896" max="4896" width="13.44140625" style="77" customWidth="1"/>
    <col min="4897" max="4897" width="12.5546875" style="77"/>
    <col min="4898" max="4898" width="14.6640625" style="77" bestFit="1" customWidth="1"/>
    <col min="4899" max="5114" width="12.5546875" style="77"/>
    <col min="5115" max="5144" width="3.6640625" style="77" customWidth="1"/>
    <col min="5145" max="5145" width="10.5546875" style="77" customWidth="1"/>
    <col min="5146" max="5146" width="8.109375" style="77" customWidth="1"/>
    <col min="5147" max="5147" width="10.5546875" style="77" customWidth="1"/>
    <col min="5148" max="5148" width="7.6640625" style="77" customWidth="1"/>
    <col min="5149" max="5149" width="26.109375" style="77" customWidth="1"/>
    <col min="5150" max="5151" width="12.5546875" style="77"/>
    <col min="5152" max="5152" width="13.44140625" style="77" customWidth="1"/>
    <col min="5153" max="5153" width="12.5546875" style="77"/>
    <col min="5154" max="5154" width="14.6640625" style="77" bestFit="1" customWidth="1"/>
    <col min="5155" max="5370" width="12.5546875" style="77"/>
    <col min="5371" max="5400" width="3.6640625" style="77" customWidth="1"/>
    <col min="5401" max="5401" width="10.5546875" style="77" customWidth="1"/>
    <col min="5402" max="5402" width="8.109375" style="77" customWidth="1"/>
    <col min="5403" max="5403" width="10.5546875" style="77" customWidth="1"/>
    <col min="5404" max="5404" width="7.6640625" style="77" customWidth="1"/>
    <col min="5405" max="5405" width="26.109375" style="77" customWidth="1"/>
    <col min="5406" max="5407" width="12.5546875" style="77"/>
    <col min="5408" max="5408" width="13.44140625" style="77" customWidth="1"/>
    <col min="5409" max="5409" width="12.5546875" style="77"/>
    <col min="5410" max="5410" width="14.6640625" style="77" bestFit="1" customWidth="1"/>
    <col min="5411" max="5626" width="12.5546875" style="77"/>
    <col min="5627" max="5656" width="3.6640625" style="77" customWidth="1"/>
    <col min="5657" max="5657" width="10.5546875" style="77" customWidth="1"/>
    <col min="5658" max="5658" width="8.109375" style="77" customWidth="1"/>
    <col min="5659" max="5659" width="10.5546875" style="77" customWidth="1"/>
    <col min="5660" max="5660" width="7.6640625" style="77" customWidth="1"/>
    <col min="5661" max="5661" width="26.109375" style="77" customWidth="1"/>
    <col min="5662" max="5663" width="12.5546875" style="77"/>
    <col min="5664" max="5664" width="13.44140625" style="77" customWidth="1"/>
    <col min="5665" max="5665" width="12.5546875" style="77"/>
    <col min="5666" max="5666" width="14.6640625" style="77" bestFit="1" customWidth="1"/>
    <col min="5667" max="5882" width="12.5546875" style="77"/>
    <col min="5883" max="5912" width="3.6640625" style="77" customWidth="1"/>
    <col min="5913" max="5913" width="10.5546875" style="77" customWidth="1"/>
    <col min="5914" max="5914" width="8.109375" style="77" customWidth="1"/>
    <col min="5915" max="5915" width="10.5546875" style="77" customWidth="1"/>
    <col min="5916" max="5916" width="7.6640625" style="77" customWidth="1"/>
    <col min="5917" max="5917" width="26.109375" style="77" customWidth="1"/>
    <col min="5918" max="5919" width="12.5546875" style="77"/>
    <col min="5920" max="5920" width="13.44140625" style="77" customWidth="1"/>
    <col min="5921" max="5921" width="12.5546875" style="77"/>
    <col min="5922" max="5922" width="14.6640625" style="77" bestFit="1" customWidth="1"/>
    <col min="5923" max="6138" width="12.5546875" style="77"/>
    <col min="6139" max="6168" width="3.6640625" style="77" customWidth="1"/>
    <col min="6169" max="6169" width="10.5546875" style="77" customWidth="1"/>
    <col min="6170" max="6170" width="8.109375" style="77" customWidth="1"/>
    <col min="6171" max="6171" width="10.5546875" style="77" customWidth="1"/>
    <col min="6172" max="6172" width="7.6640625" style="77" customWidth="1"/>
    <col min="6173" max="6173" width="26.109375" style="77" customWidth="1"/>
    <col min="6174" max="6175" width="12.5546875" style="77"/>
    <col min="6176" max="6176" width="13.44140625" style="77" customWidth="1"/>
    <col min="6177" max="6177" width="12.5546875" style="77"/>
    <col min="6178" max="6178" width="14.6640625" style="77" bestFit="1" customWidth="1"/>
    <col min="6179" max="6394" width="12.5546875" style="77"/>
    <col min="6395" max="6424" width="3.6640625" style="77" customWidth="1"/>
    <col min="6425" max="6425" width="10.5546875" style="77" customWidth="1"/>
    <col min="6426" max="6426" width="8.109375" style="77" customWidth="1"/>
    <col min="6427" max="6427" width="10.5546875" style="77" customWidth="1"/>
    <col min="6428" max="6428" width="7.6640625" style="77" customWidth="1"/>
    <col min="6429" max="6429" width="26.109375" style="77" customWidth="1"/>
    <col min="6430" max="6431" width="12.5546875" style="77"/>
    <col min="6432" max="6432" width="13.44140625" style="77" customWidth="1"/>
    <col min="6433" max="6433" width="12.5546875" style="77"/>
    <col min="6434" max="6434" width="14.6640625" style="77" bestFit="1" customWidth="1"/>
    <col min="6435" max="6650" width="12.5546875" style="77"/>
    <col min="6651" max="6680" width="3.6640625" style="77" customWidth="1"/>
    <col min="6681" max="6681" width="10.5546875" style="77" customWidth="1"/>
    <col min="6682" max="6682" width="8.109375" style="77" customWidth="1"/>
    <col min="6683" max="6683" width="10.5546875" style="77" customWidth="1"/>
    <col min="6684" max="6684" width="7.6640625" style="77" customWidth="1"/>
    <col min="6685" max="6685" width="26.109375" style="77" customWidth="1"/>
    <col min="6686" max="6687" width="12.5546875" style="77"/>
    <col min="6688" max="6688" width="13.44140625" style="77" customWidth="1"/>
    <col min="6689" max="6689" width="12.5546875" style="77"/>
    <col min="6690" max="6690" width="14.6640625" style="77" bestFit="1" customWidth="1"/>
    <col min="6691" max="6906" width="12.5546875" style="77"/>
    <col min="6907" max="6936" width="3.6640625" style="77" customWidth="1"/>
    <col min="6937" max="6937" width="10.5546875" style="77" customWidth="1"/>
    <col min="6938" max="6938" width="8.109375" style="77" customWidth="1"/>
    <col min="6939" max="6939" width="10.5546875" style="77" customWidth="1"/>
    <col min="6940" max="6940" width="7.6640625" style="77" customWidth="1"/>
    <col min="6941" max="6941" width="26.109375" style="77" customWidth="1"/>
    <col min="6942" max="6943" width="12.5546875" style="77"/>
    <col min="6944" max="6944" width="13.44140625" style="77" customWidth="1"/>
    <col min="6945" max="6945" width="12.5546875" style="77"/>
    <col min="6946" max="6946" width="14.6640625" style="77" bestFit="1" customWidth="1"/>
    <col min="6947" max="7162" width="12.5546875" style="77"/>
    <col min="7163" max="7192" width="3.6640625" style="77" customWidth="1"/>
    <col min="7193" max="7193" width="10.5546875" style="77" customWidth="1"/>
    <col min="7194" max="7194" width="8.109375" style="77" customWidth="1"/>
    <col min="7195" max="7195" width="10.5546875" style="77" customWidth="1"/>
    <col min="7196" max="7196" width="7.6640625" style="77" customWidth="1"/>
    <col min="7197" max="7197" width="26.109375" style="77" customWidth="1"/>
    <col min="7198" max="7199" width="12.5546875" style="77"/>
    <col min="7200" max="7200" width="13.44140625" style="77" customWidth="1"/>
    <col min="7201" max="7201" width="12.5546875" style="77"/>
    <col min="7202" max="7202" width="14.6640625" style="77" bestFit="1" customWidth="1"/>
    <col min="7203" max="7418" width="12.5546875" style="77"/>
    <col min="7419" max="7448" width="3.6640625" style="77" customWidth="1"/>
    <col min="7449" max="7449" width="10.5546875" style="77" customWidth="1"/>
    <col min="7450" max="7450" width="8.109375" style="77" customWidth="1"/>
    <col min="7451" max="7451" width="10.5546875" style="77" customWidth="1"/>
    <col min="7452" max="7452" width="7.6640625" style="77" customWidth="1"/>
    <col min="7453" max="7453" width="26.109375" style="77" customWidth="1"/>
    <col min="7454" max="7455" width="12.5546875" style="77"/>
    <col min="7456" max="7456" width="13.44140625" style="77" customWidth="1"/>
    <col min="7457" max="7457" width="12.5546875" style="77"/>
    <col min="7458" max="7458" width="14.6640625" style="77" bestFit="1" customWidth="1"/>
    <col min="7459" max="7674" width="12.5546875" style="77"/>
    <col min="7675" max="7704" width="3.6640625" style="77" customWidth="1"/>
    <col min="7705" max="7705" width="10.5546875" style="77" customWidth="1"/>
    <col min="7706" max="7706" width="8.109375" style="77" customWidth="1"/>
    <col min="7707" max="7707" width="10.5546875" style="77" customWidth="1"/>
    <col min="7708" max="7708" width="7.6640625" style="77" customWidth="1"/>
    <col min="7709" max="7709" width="26.109375" style="77" customWidth="1"/>
    <col min="7710" max="7711" width="12.5546875" style="77"/>
    <col min="7712" max="7712" width="13.44140625" style="77" customWidth="1"/>
    <col min="7713" max="7713" width="12.5546875" style="77"/>
    <col min="7714" max="7714" width="14.6640625" style="77" bestFit="1" customWidth="1"/>
    <col min="7715" max="7930" width="12.5546875" style="77"/>
    <col min="7931" max="7960" width="3.6640625" style="77" customWidth="1"/>
    <col min="7961" max="7961" width="10.5546875" style="77" customWidth="1"/>
    <col min="7962" max="7962" width="8.109375" style="77" customWidth="1"/>
    <col min="7963" max="7963" width="10.5546875" style="77" customWidth="1"/>
    <col min="7964" max="7964" width="7.6640625" style="77" customWidth="1"/>
    <col min="7965" max="7965" width="26.109375" style="77" customWidth="1"/>
    <col min="7966" max="7967" width="12.5546875" style="77"/>
    <col min="7968" max="7968" width="13.44140625" style="77" customWidth="1"/>
    <col min="7969" max="7969" width="12.5546875" style="77"/>
    <col min="7970" max="7970" width="14.6640625" style="77" bestFit="1" customWidth="1"/>
    <col min="7971" max="8186" width="12.5546875" style="77"/>
    <col min="8187" max="8216" width="3.6640625" style="77" customWidth="1"/>
    <col min="8217" max="8217" width="10.5546875" style="77" customWidth="1"/>
    <col min="8218" max="8218" width="8.109375" style="77" customWidth="1"/>
    <col min="8219" max="8219" width="10.5546875" style="77" customWidth="1"/>
    <col min="8220" max="8220" width="7.6640625" style="77" customWidth="1"/>
    <col min="8221" max="8221" width="26.109375" style="77" customWidth="1"/>
    <col min="8222" max="8223" width="12.5546875" style="77"/>
    <col min="8224" max="8224" width="13.44140625" style="77" customWidth="1"/>
    <col min="8225" max="8225" width="12.5546875" style="77"/>
    <col min="8226" max="8226" width="14.6640625" style="77" bestFit="1" customWidth="1"/>
    <col min="8227" max="8442" width="12.5546875" style="77"/>
    <col min="8443" max="8472" width="3.6640625" style="77" customWidth="1"/>
    <col min="8473" max="8473" width="10.5546875" style="77" customWidth="1"/>
    <col min="8474" max="8474" width="8.109375" style="77" customWidth="1"/>
    <col min="8475" max="8475" width="10.5546875" style="77" customWidth="1"/>
    <col min="8476" max="8476" width="7.6640625" style="77" customWidth="1"/>
    <col min="8477" max="8477" width="26.109375" style="77" customWidth="1"/>
    <col min="8478" max="8479" width="12.5546875" style="77"/>
    <col min="8480" max="8480" width="13.44140625" style="77" customWidth="1"/>
    <col min="8481" max="8481" width="12.5546875" style="77"/>
    <col min="8482" max="8482" width="14.6640625" style="77" bestFit="1" customWidth="1"/>
    <col min="8483" max="8698" width="12.5546875" style="77"/>
    <col min="8699" max="8728" width="3.6640625" style="77" customWidth="1"/>
    <col min="8729" max="8729" width="10.5546875" style="77" customWidth="1"/>
    <col min="8730" max="8730" width="8.109375" style="77" customWidth="1"/>
    <col min="8731" max="8731" width="10.5546875" style="77" customWidth="1"/>
    <col min="8732" max="8732" width="7.6640625" style="77" customWidth="1"/>
    <col min="8733" max="8733" width="26.109375" style="77" customWidth="1"/>
    <col min="8734" max="8735" width="12.5546875" style="77"/>
    <col min="8736" max="8736" width="13.44140625" style="77" customWidth="1"/>
    <col min="8737" max="8737" width="12.5546875" style="77"/>
    <col min="8738" max="8738" width="14.6640625" style="77" bestFit="1" customWidth="1"/>
    <col min="8739" max="8954" width="12.5546875" style="77"/>
    <col min="8955" max="8984" width="3.6640625" style="77" customWidth="1"/>
    <col min="8985" max="8985" width="10.5546875" style="77" customWidth="1"/>
    <col min="8986" max="8986" width="8.109375" style="77" customWidth="1"/>
    <col min="8987" max="8987" width="10.5546875" style="77" customWidth="1"/>
    <col min="8988" max="8988" width="7.6640625" style="77" customWidth="1"/>
    <col min="8989" max="8989" width="26.109375" style="77" customWidth="1"/>
    <col min="8990" max="8991" width="12.5546875" style="77"/>
    <col min="8992" max="8992" width="13.44140625" style="77" customWidth="1"/>
    <col min="8993" max="8993" width="12.5546875" style="77"/>
    <col min="8994" max="8994" width="14.6640625" style="77" bestFit="1" customWidth="1"/>
    <col min="8995" max="9210" width="12.5546875" style="77"/>
    <col min="9211" max="9240" width="3.6640625" style="77" customWidth="1"/>
    <col min="9241" max="9241" width="10.5546875" style="77" customWidth="1"/>
    <col min="9242" max="9242" width="8.109375" style="77" customWidth="1"/>
    <col min="9243" max="9243" width="10.5546875" style="77" customWidth="1"/>
    <col min="9244" max="9244" width="7.6640625" style="77" customWidth="1"/>
    <col min="9245" max="9245" width="26.109375" style="77" customWidth="1"/>
    <col min="9246" max="9247" width="12.5546875" style="77"/>
    <col min="9248" max="9248" width="13.44140625" style="77" customWidth="1"/>
    <col min="9249" max="9249" width="12.5546875" style="77"/>
    <col min="9250" max="9250" width="14.6640625" style="77" bestFit="1" customWidth="1"/>
    <col min="9251" max="9466" width="12.5546875" style="77"/>
    <col min="9467" max="9496" width="3.6640625" style="77" customWidth="1"/>
    <col min="9497" max="9497" width="10.5546875" style="77" customWidth="1"/>
    <col min="9498" max="9498" width="8.109375" style="77" customWidth="1"/>
    <col min="9499" max="9499" width="10.5546875" style="77" customWidth="1"/>
    <col min="9500" max="9500" width="7.6640625" style="77" customWidth="1"/>
    <col min="9501" max="9501" width="26.109375" style="77" customWidth="1"/>
    <col min="9502" max="9503" width="12.5546875" style="77"/>
    <col min="9504" max="9504" width="13.44140625" style="77" customWidth="1"/>
    <col min="9505" max="9505" width="12.5546875" style="77"/>
    <col min="9506" max="9506" width="14.6640625" style="77" bestFit="1" customWidth="1"/>
    <col min="9507" max="9722" width="12.5546875" style="77"/>
    <col min="9723" max="9752" width="3.6640625" style="77" customWidth="1"/>
    <col min="9753" max="9753" width="10.5546875" style="77" customWidth="1"/>
    <col min="9754" max="9754" width="8.109375" style="77" customWidth="1"/>
    <col min="9755" max="9755" width="10.5546875" style="77" customWidth="1"/>
    <col min="9756" max="9756" width="7.6640625" style="77" customWidth="1"/>
    <col min="9757" max="9757" width="26.109375" style="77" customWidth="1"/>
    <col min="9758" max="9759" width="12.5546875" style="77"/>
    <col min="9760" max="9760" width="13.44140625" style="77" customWidth="1"/>
    <col min="9761" max="9761" width="12.5546875" style="77"/>
    <col min="9762" max="9762" width="14.6640625" style="77" bestFit="1" customWidth="1"/>
    <col min="9763" max="9978" width="12.5546875" style="77"/>
    <col min="9979" max="10008" width="3.6640625" style="77" customWidth="1"/>
    <col min="10009" max="10009" width="10.5546875" style="77" customWidth="1"/>
    <col min="10010" max="10010" width="8.109375" style="77" customWidth="1"/>
    <col min="10011" max="10011" width="10.5546875" style="77" customWidth="1"/>
    <col min="10012" max="10012" width="7.6640625" style="77" customWidth="1"/>
    <col min="10013" max="10013" width="26.109375" style="77" customWidth="1"/>
    <col min="10014" max="10015" width="12.5546875" style="77"/>
    <col min="10016" max="10016" width="13.44140625" style="77" customWidth="1"/>
    <col min="10017" max="10017" width="12.5546875" style="77"/>
    <col min="10018" max="10018" width="14.6640625" style="77" bestFit="1" customWidth="1"/>
    <col min="10019" max="10234" width="12.5546875" style="77"/>
    <col min="10235" max="10264" width="3.6640625" style="77" customWidth="1"/>
    <col min="10265" max="10265" width="10.5546875" style="77" customWidth="1"/>
    <col min="10266" max="10266" width="8.109375" style="77" customWidth="1"/>
    <col min="10267" max="10267" width="10.5546875" style="77" customWidth="1"/>
    <col min="10268" max="10268" width="7.6640625" style="77" customWidth="1"/>
    <col min="10269" max="10269" width="26.109375" style="77" customWidth="1"/>
    <col min="10270" max="10271" width="12.5546875" style="77"/>
    <col min="10272" max="10272" width="13.44140625" style="77" customWidth="1"/>
    <col min="10273" max="10273" width="12.5546875" style="77"/>
    <col min="10274" max="10274" width="14.6640625" style="77" bestFit="1" customWidth="1"/>
    <col min="10275" max="10490" width="12.5546875" style="77"/>
    <col min="10491" max="10520" width="3.6640625" style="77" customWidth="1"/>
    <col min="10521" max="10521" width="10.5546875" style="77" customWidth="1"/>
    <col min="10522" max="10522" width="8.109375" style="77" customWidth="1"/>
    <col min="10523" max="10523" width="10.5546875" style="77" customWidth="1"/>
    <col min="10524" max="10524" width="7.6640625" style="77" customWidth="1"/>
    <col min="10525" max="10525" width="26.109375" style="77" customWidth="1"/>
    <col min="10526" max="10527" width="12.5546875" style="77"/>
    <col min="10528" max="10528" width="13.44140625" style="77" customWidth="1"/>
    <col min="10529" max="10529" width="12.5546875" style="77"/>
    <col min="10530" max="10530" width="14.6640625" style="77" bestFit="1" customWidth="1"/>
    <col min="10531" max="10746" width="12.5546875" style="77"/>
    <col min="10747" max="10776" width="3.6640625" style="77" customWidth="1"/>
    <col min="10777" max="10777" width="10.5546875" style="77" customWidth="1"/>
    <col min="10778" max="10778" width="8.109375" style="77" customWidth="1"/>
    <col min="10779" max="10779" width="10.5546875" style="77" customWidth="1"/>
    <col min="10780" max="10780" width="7.6640625" style="77" customWidth="1"/>
    <col min="10781" max="10781" width="26.109375" style="77" customWidth="1"/>
    <col min="10782" max="10783" width="12.5546875" style="77"/>
    <col min="10784" max="10784" width="13.44140625" style="77" customWidth="1"/>
    <col min="10785" max="10785" width="12.5546875" style="77"/>
    <col min="10786" max="10786" width="14.6640625" style="77" bestFit="1" customWidth="1"/>
    <col min="10787" max="11002" width="12.5546875" style="77"/>
    <col min="11003" max="11032" width="3.6640625" style="77" customWidth="1"/>
    <col min="11033" max="11033" width="10.5546875" style="77" customWidth="1"/>
    <col min="11034" max="11034" width="8.109375" style="77" customWidth="1"/>
    <col min="11035" max="11035" width="10.5546875" style="77" customWidth="1"/>
    <col min="11036" max="11036" width="7.6640625" style="77" customWidth="1"/>
    <col min="11037" max="11037" width="26.109375" style="77" customWidth="1"/>
    <col min="11038" max="11039" width="12.5546875" style="77"/>
    <col min="11040" max="11040" width="13.44140625" style="77" customWidth="1"/>
    <col min="11041" max="11041" width="12.5546875" style="77"/>
    <col min="11042" max="11042" width="14.6640625" style="77" bestFit="1" customWidth="1"/>
    <col min="11043" max="11258" width="12.5546875" style="77"/>
    <col min="11259" max="11288" width="3.6640625" style="77" customWidth="1"/>
    <col min="11289" max="11289" width="10.5546875" style="77" customWidth="1"/>
    <col min="11290" max="11290" width="8.109375" style="77" customWidth="1"/>
    <col min="11291" max="11291" width="10.5546875" style="77" customWidth="1"/>
    <col min="11292" max="11292" width="7.6640625" style="77" customWidth="1"/>
    <col min="11293" max="11293" width="26.109375" style="77" customWidth="1"/>
    <col min="11294" max="11295" width="12.5546875" style="77"/>
    <col min="11296" max="11296" width="13.44140625" style="77" customWidth="1"/>
    <col min="11297" max="11297" width="12.5546875" style="77"/>
    <col min="11298" max="11298" width="14.6640625" style="77" bestFit="1" customWidth="1"/>
    <col min="11299" max="11514" width="12.5546875" style="77"/>
    <col min="11515" max="11544" width="3.6640625" style="77" customWidth="1"/>
    <col min="11545" max="11545" width="10.5546875" style="77" customWidth="1"/>
    <col min="11546" max="11546" width="8.109375" style="77" customWidth="1"/>
    <col min="11547" max="11547" width="10.5546875" style="77" customWidth="1"/>
    <col min="11548" max="11548" width="7.6640625" style="77" customWidth="1"/>
    <col min="11549" max="11549" width="26.109375" style="77" customWidth="1"/>
    <col min="11550" max="11551" width="12.5546875" style="77"/>
    <col min="11552" max="11552" width="13.44140625" style="77" customWidth="1"/>
    <col min="11553" max="11553" width="12.5546875" style="77"/>
    <col min="11554" max="11554" width="14.6640625" style="77" bestFit="1" customWidth="1"/>
    <col min="11555" max="11770" width="12.5546875" style="77"/>
    <col min="11771" max="11800" width="3.6640625" style="77" customWidth="1"/>
    <col min="11801" max="11801" width="10.5546875" style="77" customWidth="1"/>
    <col min="11802" max="11802" width="8.109375" style="77" customWidth="1"/>
    <col min="11803" max="11803" width="10.5546875" style="77" customWidth="1"/>
    <col min="11804" max="11804" width="7.6640625" style="77" customWidth="1"/>
    <col min="11805" max="11805" width="26.109375" style="77" customWidth="1"/>
    <col min="11806" max="11807" width="12.5546875" style="77"/>
    <col min="11808" max="11808" width="13.44140625" style="77" customWidth="1"/>
    <col min="11809" max="11809" width="12.5546875" style="77"/>
    <col min="11810" max="11810" width="14.6640625" style="77" bestFit="1" customWidth="1"/>
    <col min="11811" max="12026" width="12.5546875" style="77"/>
    <col min="12027" max="12056" width="3.6640625" style="77" customWidth="1"/>
    <col min="12057" max="12057" width="10.5546875" style="77" customWidth="1"/>
    <col min="12058" max="12058" width="8.109375" style="77" customWidth="1"/>
    <col min="12059" max="12059" width="10.5546875" style="77" customWidth="1"/>
    <col min="12060" max="12060" width="7.6640625" style="77" customWidth="1"/>
    <col min="12061" max="12061" width="26.109375" style="77" customWidth="1"/>
    <col min="12062" max="12063" width="12.5546875" style="77"/>
    <col min="12064" max="12064" width="13.44140625" style="77" customWidth="1"/>
    <col min="12065" max="12065" width="12.5546875" style="77"/>
    <col min="12066" max="12066" width="14.6640625" style="77" bestFit="1" customWidth="1"/>
    <col min="12067" max="12282" width="12.5546875" style="77"/>
    <col min="12283" max="12312" width="3.6640625" style="77" customWidth="1"/>
    <col min="12313" max="12313" width="10.5546875" style="77" customWidth="1"/>
    <col min="12314" max="12314" width="8.109375" style="77" customWidth="1"/>
    <col min="12315" max="12315" width="10.5546875" style="77" customWidth="1"/>
    <col min="12316" max="12316" width="7.6640625" style="77" customWidth="1"/>
    <col min="12317" max="12317" width="26.109375" style="77" customWidth="1"/>
    <col min="12318" max="12319" width="12.5546875" style="77"/>
    <col min="12320" max="12320" width="13.44140625" style="77" customWidth="1"/>
    <col min="12321" max="12321" width="12.5546875" style="77"/>
    <col min="12322" max="12322" width="14.6640625" style="77" bestFit="1" customWidth="1"/>
    <col min="12323" max="12538" width="12.5546875" style="77"/>
    <col min="12539" max="12568" width="3.6640625" style="77" customWidth="1"/>
    <col min="12569" max="12569" width="10.5546875" style="77" customWidth="1"/>
    <col min="12570" max="12570" width="8.109375" style="77" customWidth="1"/>
    <col min="12571" max="12571" width="10.5546875" style="77" customWidth="1"/>
    <col min="12572" max="12572" width="7.6640625" style="77" customWidth="1"/>
    <col min="12573" max="12573" width="26.109375" style="77" customWidth="1"/>
    <col min="12574" max="12575" width="12.5546875" style="77"/>
    <col min="12576" max="12576" width="13.44140625" style="77" customWidth="1"/>
    <col min="12577" max="12577" width="12.5546875" style="77"/>
    <col min="12578" max="12578" width="14.6640625" style="77" bestFit="1" customWidth="1"/>
    <col min="12579" max="12794" width="12.5546875" style="77"/>
    <col min="12795" max="12824" width="3.6640625" style="77" customWidth="1"/>
    <col min="12825" max="12825" width="10.5546875" style="77" customWidth="1"/>
    <col min="12826" max="12826" width="8.109375" style="77" customWidth="1"/>
    <col min="12827" max="12827" width="10.5546875" style="77" customWidth="1"/>
    <col min="12828" max="12828" width="7.6640625" style="77" customWidth="1"/>
    <col min="12829" max="12829" width="26.109375" style="77" customWidth="1"/>
    <col min="12830" max="12831" width="12.5546875" style="77"/>
    <col min="12832" max="12832" width="13.44140625" style="77" customWidth="1"/>
    <col min="12833" max="12833" width="12.5546875" style="77"/>
    <col min="12834" max="12834" width="14.6640625" style="77" bestFit="1" customWidth="1"/>
    <col min="12835" max="13050" width="12.5546875" style="77"/>
    <col min="13051" max="13080" width="3.6640625" style="77" customWidth="1"/>
    <col min="13081" max="13081" width="10.5546875" style="77" customWidth="1"/>
    <col min="13082" max="13082" width="8.109375" style="77" customWidth="1"/>
    <col min="13083" max="13083" width="10.5546875" style="77" customWidth="1"/>
    <col min="13084" max="13084" width="7.6640625" style="77" customWidth="1"/>
    <col min="13085" max="13085" width="26.109375" style="77" customWidth="1"/>
    <col min="13086" max="13087" width="12.5546875" style="77"/>
    <col min="13088" max="13088" width="13.44140625" style="77" customWidth="1"/>
    <col min="13089" max="13089" width="12.5546875" style="77"/>
    <col min="13090" max="13090" width="14.6640625" style="77" bestFit="1" customWidth="1"/>
    <col min="13091" max="13306" width="12.5546875" style="77"/>
    <col min="13307" max="13336" width="3.6640625" style="77" customWidth="1"/>
    <col min="13337" max="13337" width="10.5546875" style="77" customWidth="1"/>
    <col min="13338" max="13338" width="8.109375" style="77" customWidth="1"/>
    <col min="13339" max="13339" width="10.5546875" style="77" customWidth="1"/>
    <col min="13340" max="13340" width="7.6640625" style="77" customWidth="1"/>
    <col min="13341" max="13341" width="26.109375" style="77" customWidth="1"/>
    <col min="13342" max="13343" width="12.5546875" style="77"/>
    <col min="13344" max="13344" width="13.44140625" style="77" customWidth="1"/>
    <col min="13345" max="13345" width="12.5546875" style="77"/>
    <col min="13346" max="13346" width="14.6640625" style="77" bestFit="1" customWidth="1"/>
    <col min="13347" max="13562" width="12.5546875" style="77"/>
    <col min="13563" max="13592" width="3.6640625" style="77" customWidth="1"/>
    <col min="13593" max="13593" width="10.5546875" style="77" customWidth="1"/>
    <col min="13594" max="13594" width="8.109375" style="77" customWidth="1"/>
    <col min="13595" max="13595" width="10.5546875" style="77" customWidth="1"/>
    <col min="13596" max="13596" width="7.6640625" style="77" customWidth="1"/>
    <col min="13597" max="13597" width="26.109375" style="77" customWidth="1"/>
    <col min="13598" max="13599" width="12.5546875" style="77"/>
    <col min="13600" max="13600" width="13.44140625" style="77" customWidth="1"/>
    <col min="13601" max="13601" width="12.5546875" style="77"/>
    <col min="13602" max="13602" width="14.6640625" style="77" bestFit="1" customWidth="1"/>
    <col min="13603" max="13818" width="12.5546875" style="77"/>
    <col min="13819" max="13848" width="3.6640625" style="77" customWidth="1"/>
    <col min="13849" max="13849" width="10.5546875" style="77" customWidth="1"/>
    <col min="13850" max="13850" width="8.109375" style="77" customWidth="1"/>
    <col min="13851" max="13851" width="10.5546875" style="77" customWidth="1"/>
    <col min="13852" max="13852" width="7.6640625" style="77" customWidth="1"/>
    <col min="13853" max="13853" width="26.109375" style="77" customWidth="1"/>
    <col min="13854" max="13855" width="12.5546875" style="77"/>
    <col min="13856" max="13856" width="13.44140625" style="77" customWidth="1"/>
    <col min="13857" max="13857" width="12.5546875" style="77"/>
    <col min="13858" max="13858" width="14.6640625" style="77" bestFit="1" customWidth="1"/>
    <col min="13859" max="14074" width="12.5546875" style="77"/>
    <col min="14075" max="14104" width="3.6640625" style="77" customWidth="1"/>
    <col min="14105" max="14105" width="10.5546875" style="77" customWidth="1"/>
    <col min="14106" max="14106" width="8.109375" style="77" customWidth="1"/>
    <col min="14107" max="14107" width="10.5546875" style="77" customWidth="1"/>
    <col min="14108" max="14108" width="7.6640625" style="77" customWidth="1"/>
    <col min="14109" max="14109" width="26.109375" style="77" customWidth="1"/>
    <col min="14110" max="14111" width="12.5546875" style="77"/>
    <col min="14112" max="14112" width="13.44140625" style="77" customWidth="1"/>
    <col min="14113" max="14113" width="12.5546875" style="77"/>
    <col min="14114" max="14114" width="14.6640625" style="77" bestFit="1" customWidth="1"/>
    <col min="14115" max="14330" width="12.5546875" style="77"/>
    <col min="14331" max="14360" width="3.6640625" style="77" customWidth="1"/>
    <col min="14361" max="14361" width="10.5546875" style="77" customWidth="1"/>
    <col min="14362" max="14362" width="8.109375" style="77" customWidth="1"/>
    <col min="14363" max="14363" width="10.5546875" style="77" customWidth="1"/>
    <col min="14364" max="14364" width="7.6640625" style="77" customWidth="1"/>
    <col min="14365" max="14365" width="26.109375" style="77" customWidth="1"/>
    <col min="14366" max="14367" width="12.5546875" style="77"/>
    <col min="14368" max="14368" width="13.44140625" style="77" customWidth="1"/>
    <col min="14369" max="14369" width="12.5546875" style="77"/>
    <col min="14370" max="14370" width="14.6640625" style="77" bestFit="1" customWidth="1"/>
    <col min="14371" max="14586" width="12.5546875" style="77"/>
    <col min="14587" max="14616" width="3.6640625" style="77" customWidth="1"/>
    <col min="14617" max="14617" width="10.5546875" style="77" customWidth="1"/>
    <col min="14618" max="14618" width="8.109375" style="77" customWidth="1"/>
    <col min="14619" max="14619" width="10.5546875" style="77" customWidth="1"/>
    <col min="14620" max="14620" width="7.6640625" style="77" customWidth="1"/>
    <col min="14621" max="14621" width="26.109375" style="77" customWidth="1"/>
    <col min="14622" max="14623" width="12.5546875" style="77"/>
    <col min="14624" max="14624" width="13.44140625" style="77" customWidth="1"/>
    <col min="14625" max="14625" width="12.5546875" style="77"/>
    <col min="14626" max="14626" width="14.6640625" style="77" bestFit="1" customWidth="1"/>
    <col min="14627" max="14842" width="12.5546875" style="77"/>
    <col min="14843" max="14872" width="3.6640625" style="77" customWidth="1"/>
    <col min="14873" max="14873" width="10.5546875" style="77" customWidth="1"/>
    <col min="14874" max="14874" width="8.109375" style="77" customWidth="1"/>
    <col min="14875" max="14875" width="10.5546875" style="77" customWidth="1"/>
    <col min="14876" max="14876" width="7.6640625" style="77" customWidth="1"/>
    <col min="14877" max="14877" width="26.109375" style="77" customWidth="1"/>
    <col min="14878" max="14879" width="12.5546875" style="77"/>
    <col min="14880" max="14880" width="13.44140625" style="77" customWidth="1"/>
    <col min="14881" max="14881" width="12.5546875" style="77"/>
    <col min="14882" max="14882" width="14.6640625" style="77" bestFit="1" customWidth="1"/>
    <col min="14883" max="15098" width="12.5546875" style="77"/>
    <col min="15099" max="15128" width="3.6640625" style="77" customWidth="1"/>
    <col min="15129" max="15129" width="10.5546875" style="77" customWidth="1"/>
    <col min="15130" max="15130" width="8.109375" style="77" customWidth="1"/>
    <col min="15131" max="15131" width="10.5546875" style="77" customWidth="1"/>
    <col min="15132" max="15132" width="7.6640625" style="77" customWidth="1"/>
    <col min="15133" max="15133" width="26.109375" style="77" customWidth="1"/>
    <col min="15134" max="15135" width="12.5546875" style="77"/>
    <col min="15136" max="15136" width="13.44140625" style="77" customWidth="1"/>
    <col min="15137" max="15137" width="12.5546875" style="77"/>
    <col min="15138" max="15138" width="14.6640625" style="77" bestFit="1" customWidth="1"/>
    <col min="15139" max="15354" width="12.5546875" style="77"/>
    <col min="15355" max="15384" width="3.6640625" style="77" customWidth="1"/>
    <col min="15385" max="15385" width="10.5546875" style="77" customWidth="1"/>
    <col min="15386" max="15386" width="8.109375" style="77" customWidth="1"/>
    <col min="15387" max="15387" width="10.5546875" style="77" customWidth="1"/>
    <col min="15388" max="15388" width="7.6640625" style="77" customWidth="1"/>
    <col min="15389" max="15389" width="26.109375" style="77" customWidth="1"/>
    <col min="15390" max="15391" width="12.5546875" style="77"/>
    <col min="15392" max="15392" width="13.44140625" style="77" customWidth="1"/>
    <col min="15393" max="15393" width="12.5546875" style="77"/>
    <col min="15394" max="15394" width="14.6640625" style="77" bestFit="1" customWidth="1"/>
    <col min="15395" max="15610" width="12.5546875" style="77"/>
    <col min="15611" max="15640" width="3.6640625" style="77" customWidth="1"/>
    <col min="15641" max="15641" width="10.5546875" style="77" customWidth="1"/>
    <col min="15642" max="15642" width="8.109375" style="77" customWidth="1"/>
    <col min="15643" max="15643" width="10.5546875" style="77" customWidth="1"/>
    <col min="15644" max="15644" width="7.6640625" style="77" customWidth="1"/>
    <col min="15645" max="15645" width="26.109375" style="77" customWidth="1"/>
    <col min="15646" max="15647" width="12.5546875" style="77"/>
    <col min="15648" max="15648" width="13.44140625" style="77" customWidth="1"/>
    <col min="15649" max="15649" width="12.5546875" style="77"/>
    <col min="15650" max="15650" width="14.6640625" style="77" bestFit="1" customWidth="1"/>
    <col min="15651" max="15866" width="12.5546875" style="77"/>
    <col min="15867" max="15896" width="3.6640625" style="77" customWidth="1"/>
    <col min="15897" max="15897" width="10.5546875" style="77" customWidth="1"/>
    <col min="15898" max="15898" width="8.109375" style="77" customWidth="1"/>
    <col min="15899" max="15899" width="10.5546875" style="77" customWidth="1"/>
    <col min="15900" max="15900" width="7.6640625" style="77" customWidth="1"/>
    <col min="15901" max="15901" width="26.109375" style="77" customWidth="1"/>
    <col min="15902" max="15903" width="12.5546875" style="77"/>
    <col min="15904" max="15904" width="13.44140625" style="77" customWidth="1"/>
    <col min="15905" max="15905" width="12.5546875" style="77"/>
    <col min="15906" max="15906" width="14.6640625" style="77" bestFit="1" customWidth="1"/>
    <col min="15907" max="16122" width="12.5546875" style="77"/>
    <col min="16123" max="16152" width="3.6640625" style="77" customWidth="1"/>
    <col min="16153" max="16153" width="10.5546875" style="77" customWidth="1"/>
    <col min="16154" max="16154" width="8.109375" style="77" customWidth="1"/>
    <col min="16155" max="16155" width="10.5546875" style="77" customWidth="1"/>
    <col min="16156" max="16156" width="7.6640625" style="77" customWidth="1"/>
    <col min="16157" max="16157" width="26.109375" style="77" customWidth="1"/>
    <col min="16158" max="16159" width="12.5546875" style="77"/>
    <col min="16160" max="16160" width="13.44140625" style="77" customWidth="1"/>
    <col min="16161" max="16161" width="12.5546875" style="77"/>
    <col min="16162" max="16162" width="14.6640625" style="77" bestFit="1" customWidth="1"/>
    <col min="16163" max="16378" width="12.5546875" style="77"/>
    <col min="16379" max="16384" width="12.5546875" style="77" customWidth="1"/>
  </cols>
  <sheetData>
    <row r="1" spans="1:42" ht="25.2" customHeight="1">
      <c r="A1" s="239"/>
      <c r="B1" s="240"/>
      <c r="C1" s="240"/>
      <c r="D1" s="240"/>
      <c r="E1" s="240"/>
      <c r="F1" s="240"/>
      <c r="G1" s="240"/>
      <c r="H1" s="241"/>
      <c r="I1" s="245" t="s">
        <v>350</v>
      </c>
      <c r="J1" s="246"/>
      <c r="K1" s="246"/>
      <c r="L1" s="246"/>
      <c r="M1" s="246"/>
      <c r="N1" s="246"/>
      <c r="O1" s="246"/>
      <c r="P1" s="246"/>
      <c r="Q1" s="246"/>
      <c r="R1" s="246"/>
      <c r="S1" s="246"/>
      <c r="T1" s="246"/>
      <c r="U1" s="246"/>
      <c r="V1" s="246"/>
      <c r="W1" s="246"/>
      <c r="X1" s="246"/>
      <c r="Y1" s="246"/>
      <c r="Z1" s="246"/>
      <c r="AA1" s="246"/>
      <c r="AB1" s="246"/>
      <c r="AC1" s="246"/>
      <c r="AD1" s="246"/>
      <c r="AE1" s="246"/>
      <c r="AF1" s="246"/>
      <c r="AG1" s="246"/>
      <c r="AH1" s="246"/>
      <c r="AI1" s="246"/>
      <c r="AJ1" s="246"/>
      <c r="AK1" s="247"/>
      <c r="AL1" s="263" t="s">
        <v>351</v>
      </c>
      <c r="AM1" s="264"/>
      <c r="AN1" s="265"/>
    </row>
    <row r="2" spans="1:42" ht="25.2" customHeight="1">
      <c r="A2" s="242"/>
      <c r="B2" s="243"/>
      <c r="C2" s="243"/>
      <c r="D2" s="243"/>
      <c r="E2" s="243"/>
      <c r="F2" s="243"/>
      <c r="G2" s="243"/>
      <c r="H2" s="244"/>
      <c r="I2" s="248"/>
      <c r="J2" s="249"/>
      <c r="K2" s="249"/>
      <c r="L2" s="249"/>
      <c r="M2" s="249"/>
      <c r="N2" s="249"/>
      <c r="O2" s="249"/>
      <c r="P2" s="249"/>
      <c r="Q2" s="249"/>
      <c r="R2" s="249"/>
      <c r="S2" s="249"/>
      <c r="T2" s="249"/>
      <c r="U2" s="249"/>
      <c r="V2" s="249"/>
      <c r="W2" s="249"/>
      <c r="X2" s="249"/>
      <c r="Y2" s="249"/>
      <c r="Z2" s="249"/>
      <c r="AA2" s="249"/>
      <c r="AB2" s="249"/>
      <c r="AC2" s="249"/>
      <c r="AD2" s="249"/>
      <c r="AE2" s="249"/>
      <c r="AF2" s="249"/>
      <c r="AG2" s="249"/>
      <c r="AH2" s="249"/>
      <c r="AI2" s="249"/>
      <c r="AJ2" s="249"/>
      <c r="AK2" s="250"/>
      <c r="AL2" s="266" t="s">
        <v>352</v>
      </c>
      <c r="AM2" s="267"/>
      <c r="AN2" s="268"/>
    </row>
    <row r="3" spans="1:42" ht="25.2" customHeight="1">
      <c r="A3" s="242"/>
      <c r="B3" s="243"/>
      <c r="C3" s="243"/>
      <c r="D3" s="243"/>
      <c r="E3" s="243"/>
      <c r="F3" s="243"/>
      <c r="G3" s="243"/>
      <c r="H3" s="244"/>
      <c r="I3" s="269" t="s">
        <v>353</v>
      </c>
      <c r="J3" s="270"/>
      <c r="K3" s="270"/>
      <c r="L3" s="270"/>
      <c r="M3" s="270"/>
      <c r="N3" s="270"/>
      <c r="O3" s="270"/>
      <c r="P3" s="270"/>
      <c r="Q3" s="270"/>
      <c r="R3" s="270"/>
      <c r="S3" s="270"/>
      <c r="T3" s="270"/>
      <c r="U3" s="270"/>
      <c r="V3" s="270"/>
      <c r="W3" s="270"/>
      <c r="X3" s="270"/>
      <c r="Y3" s="270"/>
      <c r="Z3" s="270"/>
      <c r="AA3" s="270"/>
      <c r="AB3" s="270"/>
      <c r="AC3" s="270"/>
      <c r="AD3" s="270"/>
      <c r="AE3" s="270"/>
      <c r="AF3" s="270"/>
      <c r="AG3" s="270"/>
      <c r="AH3" s="270"/>
      <c r="AI3" s="270"/>
      <c r="AJ3" s="270"/>
      <c r="AK3" s="271"/>
      <c r="AL3" s="272" t="s">
        <v>354</v>
      </c>
      <c r="AM3" s="360"/>
      <c r="AN3" s="273"/>
    </row>
    <row r="4" spans="1:42" s="83" customFormat="1" ht="21.45" customHeight="1">
      <c r="A4" s="253" t="s">
        <v>312</v>
      </c>
      <c r="B4" s="254"/>
      <c r="C4" s="254"/>
      <c r="D4" s="254"/>
      <c r="E4" s="254"/>
      <c r="F4" s="254" t="s">
        <v>355</v>
      </c>
      <c r="G4" s="254"/>
      <c r="H4" s="251"/>
      <c r="I4" s="251"/>
      <c r="J4" s="254" t="s">
        <v>356</v>
      </c>
      <c r="K4" s="254"/>
      <c r="L4" s="251"/>
      <c r="M4" s="251"/>
      <c r="N4" s="254" t="s">
        <v>357</v>
      </c>
      <c r="O4" s="254"/>
      <c r="P4" s="251">
        <v>2025</v>
      </c>
      <c r="Q4" s="251"/>
      <c r="R4" s="81"/>
      <c r="S4" s="81"/>
      <c r="T4" s="81"/>
      <c r="U4" s="254" t="s">
        <v>358</v>
      </c>
      <c r="V4" s="254"/>
      <c r="W4" s="254"/>
      <c r="X4" s="254"/>
      <c r="Y4" s="254"/>
      <c r="Z4" s="255"/>
      <c r="AA4" s="255"/>
      <c r="AB4" s="255"/>
      <c r="AC4" s="255"/>
      <c r="AD4" s="255"/>
      <c r="AE4" s="255"/>
      <c r="AF4" s="255"/>
      <c r="AG4" s="254" t="s">
        <v>359</v>
      </c>
      <c r="AH4" s="254"/>
      <c r="AI4" s="254"/>
      <c r="AJ4" s="251" t="s">
        <v>360</v>
      </c>
      <c r="AK4" s="251"/>
      <c r="AL4" s="251"/>
      <c r="AM4" s="251"/>
      <c r="AN4" s="252"/>
    </row>
    <row r="5" spans="1:42" ht="40.65" customHeight="1">
      <c r="A5" s="259" t="s">
        <v>361</v>
      </c>
      <c r="B5" s="260"/>
      <c r="C5" s="260"/>
      <c r="D5" s="260"/>
      <c r="E5" s="260"/>
      <c r="F5" s="260"/>
      <c r="G5" s="260"/>
      <c r="H5" s="260"/>
      <c r="I5" s="261" t="s">
        <v>362</v>
      </c>
      <c r="J5" s="359"/>
      <c r="K5" s="359"/>
      <c r="L5" s="359"/>
      <c r="M5" s="359"/>
      <c r="N5" s="359"/>
      <c r="O5" s="359"/>
      <c r="P5" s="359"/>
      <c r="Q5" s="359"/>
      <c r="R5" s="359"/>
      <c r="S5" s="359"/>
      <c r="T5" s="359"/>
      <c r="U5" s="359"/>
      <c r="V5" s="359"/>
      <c r="W5" s="359"/>
      <c r="X5" s="359"/>
      <c r="Y5" s="359"/>
      <c r="Z5" s="359"/>
      <c r="AA5" s="359"/>
      <c r="AB5" s="359"/>
      <c r="AC5" s="359"/>
      <c r="AD5" s="359"/>
      <c r="AE5" s="359"/>
      <c r="AF5" s="359"/>
      <c r="AG5" s="359"/>
      <c r="AH5" s="359"/>
      <c r="AI5" s="359"/>
      <c r="AJ5" s="359"/>
      <c r="AK5" s="359"/>
      <c r="AL5" s="359"/>
      <c r="AM5" s="359"/>
      <c r="AN5" s="262"/>
    </row>
    <row r="6" spans="1:42" ht="15.6">
      <c r="A6" s="253" t="s">
        <v>363</v>
      </c>
      <c r="B6" s="254"/>
      <c r="C6" s="254"/>
      <c r="D6" s="254"/>
      <c r="E6" s="254"/>
      <c r="F6" s="254"/>
      <c r="G6" s="254"/>
      <c r="H6" s="254"/>
      <c r="I6" s="255"/>
      <c r="J6" s="255"/>
      <c r="K6" s="255"/>
      <c r="L6" s="255"/>
      <c r="M6" s="255"/>
      <c r="N6" s="255"/>
      <c r="O6" s="255"/>
      <c r="P6" s="255"/>
      <c r="Q6" s="255"/>
      <c r="R6" s="255"/>
      <c r="S6" s="255"/>
      <c r="T6" s="255"/>
      <c r="U6" s="255"/>
      <c r="V6" s="255"/>
      <c r="W6" s="255"/>
      <c r="X6" s="255"/>
      <c r="Y6" s="255"/>
      <c r="Z6" s="255"/>
      <c r="AA6" s="255"/>
      <c r="AB6" s="255"/>
      <c r="AC6" s="255"/>
      <c r="AD6" s="255"/>
      <c r="AE6" s="256" t="s">
        <v>364</v>
      </c>
      <c r="AF6" s="357"/>
      <c r="AG6" s="357"/>
      <c r="AH6" s="358"/>
      <c r="AI6" s="85"/>
      <c r="AJ6" s="256" t="s">
        <v>365</v>
      </c>
      <c r="AK6" s="357"/>
      <c r="AL6" s="358"/>
      <c r="AM6" s="257"/>
      <c r="AN6" s="258"/>
    </row>
    <row r="7" spans="1:42" ht="15.6">
      <c r="A7" s="253" t="s">
        <v>366</v>
      </c>
      <c r="B7" s="254"/>
      <c r="C7" s="254"/>
      <c r="D7" s="254"/>
      <c r="E7" s="254"/>
      <c r="F7" s="254"/>
      <c r="G7" s="254"/>
      <c r="H7" s="254"/>
      <c r="I7" s="255"/>
      <c r="J7" s="255"/>
      <c r="K7" s="255"/>
      <c r="L7" s="255"/>
      <c r="M7" s="255"/>
      <c r="N7" s="255"/>
      <c r="O7" s="255"/>
      <c r="P7" s="255"/>
      <c r="Q7" s="255"/>
      <c r="R7" s="255"/>
      <c r="S7" s="255"/>
      <c r="T7" s="255"/>
      <c r="U7" s="255"/>
      <c r="V7" s="255"/>
      <c r="W7" s="255"/>
      <c r="X7" s="255"/>
      <c r="Y7" s="255"/>
      <c r="Z7" s="255"/>
      <c r="AA7" s="255"/>
      <c r="AB7" s="255"/>
      <c r="AC7" s="255"/>
      <c r="AD7" s="255"/>
      <c r="AE7" s="256" t="s">
        <v>364</v>
      </c>
      <c r="AF7" s="357"/>
      <c r="AG7" s="357"/>
      <c r="AH7" s="358"/>
      <c r="AI7" s="85"/>
      <c r="AJ7" s="256" t="s">
        <v>367</v>
      </c>
      <c r="AK7" s="357"/>
      <c r="AL7" s="358"/>
      <c r="AM7" s="257"/>
      <c r="AN7" s="258"/>
    </row>
    <row r="8" spans="1:42" ht="16.2" thickBot="1">
      <c r="A8" s="82"/>
      <c r="AI8" s="102"/>
      <c r="AJ8" s="102"/>
      <c r="AK8" s="102"/>
      <c r="AL8" s="102"/>
      <c r="AM8" s="103"/>
      <c r="AN8" s="80"/>
    </row>
    <row r="9" spans="1:42" ht="51" customHeight="1" thickBot="1">
      <c r="A9" s="296" t="s">
        <v>403</v>
      </c>
      <c r="B9" s="297"/>
      <c r="C9" s="297"/>
      <c r="D9" s="297"/>
      <c r="E9" s="297"/>
      <c r="F9" s="297"/>
      <c r="G9" s="297"/>
      <c r="H9" s="298" t="s">
        <v>393</v>
      </c>
      <c r="I9" s="299"/>
      <c r="J9" s="299"/>
      <c r="K9" s="299"/>
      <c r="L9" s="299"/>
      <c r="M9" s="299"/>
      <c r="N9" s="299"/>
      <c r="O9" s="299"/>
      <c r="P9" s="299"/>
      <c r="Q9" s="299"/>
      <c r="R9" s="299"/>
      <c r="S9" s="299"/>
      <c r="T9" s="300"/>
      <c r="U9" s="297" t="s">
        <v>6</v>
      </c>
      <c r="V9" s="297"/>
      <c r="W9" s="297"/>
      <c r="X9" s="297"/>
      <c r="Y9" s="297"/>
      <c r="Z9" s="297"/>
      <c r="AA9" s="297"/>
      <c r="AB9" s="297"/>
      <c r="AC9" s="297"/>
      <c r="AD9" s="297"/>
      <c r="AE9" s="301" t="s">
        <v>395</v>
      </c>
      <c r="AF9" s="302"/>
      <c r="AG9" s="302"/>
      <c r="AH9" s="302"/>
      <c r="AI9" s="303"/>
      <c r="AJ9" s="84" t="s">
        <v>8</v>
      </c>
      <c r="AK9" s="111" t="s">
        <v>18</v>
      </c>
      <c r="AL9" s="84" t="s">
        <v>368</v>
      </c>
      <c r="AM9" s="276" t="s">
        <v>360</v>
      </c>
      <c r="AN9" s="277"/>
    </row>
    <row r="10" spans="1:42" ht="15.75" customHeight="1">
      <c r="A10" s="278"/>
      <c r="B10" s="279"/>
      <c r="C10" s="279"/>
      <c r="D10" s="279"/>
      <c r="E10" s="279"/>
      <c r="F10" s="279"/>
      <c r="G10" s="279"/>
      <c r="H10" s="279"/>
      <c r="I10" s="279"/>
      <c r="J10" s="279"/>
      <c r="K10" s="279"/>
      <c r="L10" s="279"/>
      <c r="M10" s="279"/>
      <c r="N10" s="279"/>
      <c r="O10" s="279"/>
      <c r="P10" s="279"/>
      <c r="Q10" s="279"/>
      <c r="R10" s="279"/>
      <c r="S10" s="279"/>
      <c r="T10" s="279"/>
      <c r="U10" s="279"/>
      <c r="V10" s="279"/>
      <c r="W10" s="279"/>
      <c r="X10" s="279"/>
      <c r="Y10" s="279"/>
      <c r="Z10" s="279"/>
      <c r="AA10" s="279"/>
      <c r="AB10" s="279"/>
      <c r="AC10" s="279"/>
      <c r="AD10" s="279"/>
      <c r="AE10" s="279"/>
      <c r="AF10" s="280"/>
      <c r="AG10" s="287" t="s">
        <v>369</v>
      </c>
      <c r="AH10" s="288"/>
      <c r="AI10" s="291" t="s">
        <v>370</v>
      </c>
      <c r="AJ10" s="292" t="s">
        <v>371</v>
      </c>
      <c r="AK10" s="293"/>
      <c r="AL10" s="293"/>
      <c r="AM10" s="294"/>
      <c r="AN10" s="295" t="s">
        <v>372</v>
      </c>
    </row>
    <row r="11" spans="1:42" ht="16.5" customHeight="1" thickBot="1">
      <c r="A11" s="281"/>
      <c r="B11" s="282"/>
      <c r="C11" s="282"/>
      <c r="D11" s="282"/>
      <c r="E11" s="282"/>
      <c r="F11" s="282"/>
      <c r="G11" s="282"/>
      <c r="H11" s="282"/>
      <c r="I11" s="282"/>
      <c r="J11" s="282"/>
      <c r="K11" s="282"/>
      <c r="L11" s="282"/>
      <c r="M11" s="282"/>
      <c r="N11" s="282"/>
      <c r="O11" s="282"/>
      <c r="P11" s="282"/>
      <c r="Q11" s="282"/>
      <c r="R11" s="282"/>
      <c r="S11" s="282"/>
      <c r="T11" s="282"/>
      <c r="U11" s="282"/>
      <c r="V11" s="282"/>
      <c r="W11" s="282"/>
      <c r="X11" s="282"/>
      <c r="Y11" s="282"/>
      <c r="Z11" s="282"/>
      <c r="AA11" s="282"/>
      <c r="AB11" s="282"/>
      <c r="AC11" s="282"/>
      <c r="AD11" s="282"/>
      <c r="AE11" s="282"/>
      <c r="AF11" s="283"/>
      <c r="AG11" s="339"/>
      <c r="AH11" s="340"/>
      <c r="AI11" s="344"/>
      <c r="AJ11" s="86" t="s">
        <v>373</v>
      </c>
      <c r="AK11" s="86" t="s">
        <v>374</v>
      </c>
      <c r="AL11" s="86" t="s">
        <v>375</v>
      </c>
      <c r="AM11" s="86" t="s">
        <v>379</v>
      </c>
      <c r="AN11" s="341"/>
    </row>
    <row r="12" spans="1:42" ht="15.75" customHeight="1">
      <c r="A12" s="281"/>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304">
        <v>1</v>
      </c>
      <c r="AH12" s="305"/>
      <c r="AI12" s="112" t="s">
        <v>394</v>
      </c>
      <c r="AJ12" s="113"/>
      <c r="AK12" s="113"/>
      <c r="AL12" s="113"/>
      <c r="AM12" s="113">
        <v>2</v>
      </c>
      <c r="AN12" s="114">
        <f>+AM12</f>
        <v>2</v>
      </c>
    </row>
    <row r="13" spans="1:42" ht="15.75" customHeight="1">
      <c r="A13" s="281"/>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74"/>
      <c r="AH13" s="275"/>
      <c r="AI13" s="115"/>
      <c r="AJ13" s="98"/>
      <c r="AK13" s="98"/>
      <c r="AL13" s="98"/>
      <c r="AM13" s="98"/>
      <c r="AN13" s="99"/>
    </row>
    <row r="14" spans="1:42" ht="15.75" customHeight="1">
      <c r="A14" s="281"/>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74"/>
      <c r="AH14" s="275"/>
      <c r="AI14" s="115"/>
      <c r="AJ14" s="98"/>
      <c r="AK14" s="98"/>
      <c r="AL14" s="98"/>
      <c r="AM14" s="98"/>
      <c r="AN14" s="99"/>
    </row>
    <row r="15" spans="1:42" ht="15.75" customHeight="1">
      <c r="A15" s="281"/>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306"/>
      <c r="AH15" s="255"/>
      <c r="AI15" s="115"/>
      <c r="AJ15" s="98"/>
      <c r="AK15" s="98"/>
      <c r="AL15" s="98"/>
      <c r="AM15" s="98"/>
      <c r="AN15" s="99"/>
      <c r="AP15" s="79"/>
    </row>
    <row r="16" spans="1:42" ht="15.75" customHeight="1">
      <c r="A16" s="281"/>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306"/>
      <c r="AH16" s="255"/>
      <c r="AI16" s="115"/>
      <c r="AJ16" s="98"/>
      <c r="AK16" s="98"/>
      <c r="AL16" s="98"/>
      <c r="AM16" s="98"/>
      <c r="AN16" s="99"/>
    </row>
    <row r="17" spans="1:41" ht="15.75" customHeight="1">
      <c r="A17" s="281"/>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306"/>
      <c r="AH17" s="255"/>
      <c r="AI17" s="115"/>
      <c r="AJ17" s="98"/>
      <c r="AK17" s="98"/>
      <c r="AL17" s="98"/>
      <c r="AM17" s="98"/>
      <c r="AN17" s="99"/>
      <c r="AO17" s="78"/>
    </row>
    <row r="18" spans="1:41" ht="15.75" customHeight="1">
      <c r="A18" s="281"/>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306"/>
      <c r="AH18" s="255"/>
      <c r="AI18" s="115"/>
      <c r="AJ18" s="98"/>
      <c r="AK18" s="98"/>
      <c r="AL18" s="98"/>
      <c r="AM18" s="98"/>
      <c r="AN18" s="99"/>
    </row>
    <row r="19" spans="1:41" ht="15.75" customHeight="1">
      <c r="A19" s="281"/>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306"/>
      <c r="AH19" s="255"/>
      <c r="AI19" s="115"/>
      <c r="AJ19" s="98"/>
      <c r="AK19" s="98"/>
      <c r="AL19" s="98"/>
      <c r="AM19" s="98"/>
      <c r="AN19" s="99"/>
    </row>
    <row r="20" spans="1:41" ht="15.75" customHeight="1">
      <c r="A20" s="281"/>
      <c r="B20" s="282"/>
      <c r="C20" s="282"/>
      <c r="D20" s="282"/>
      <c r="E20" s="282"/>
      <c r="F20" s="282"/>
      <c r="G20" s="282"/>
      <c r="H20" s="282"/>
      <c r="I20" s="282"/>
      <c r="J20" s="282"/>
      <c r="K20" s="282"/>
      <c r="L20" s="282"/>
      <c r="M20" s="282"/>
      <c r="N20" s="282"/>
      <c r="O20" s="282"/>
      <c r="P20" s="282"/>
      <c r="Q20" s="282"/>
      <c r="R20" s="282"/>
      <c r="S20" s="282"/>
      <c r="T20" s="282"/>
      <c r="U20" s="282"/>
      <c r="V20" s="282"/>
      <c r="W20" s="282"/>
      <c r="X20" s="282"/>
      <c r="Y20" s="282"/>
      <c r="Z20" s="282"/>
      <c r="AA20" s="282"/>
      <c r="AB20" s="282"/>
      <c r="AC20" s="282"/>
      <c r="AD20" s="282"/>
      <c r="AE20" s="282"/>
      <c r="AF20" s="282"/>
      <c r="AG20" s="306"/>
      <c r="AH20" s="255"/>
      <c r="AI20" s="115"/>
      <c r="AJ20" s="98"/>
      <c r="AK20" s="98"/>
      <c r="AL20" s="98"/>
      <c r="AM20" s="98"/>
      <c r="AN20" s="99"/>
    </row>
    <row r="21" spans="1:41" ht="15.75" customHeight="1">
      <c r="A21" s="281"/>
      <c r="B21" s="282"/>
      <c r="C21" s="282"/>
      <c r="D21" s="282"/>
      <c r="E21" s="282"/>
      <c r="F21" s="282"/>
      <c r="G21" s="282"/>
      <c r="H21" s="282"/>
      <c r="I21" s="282"/>
      <c r="J21" s="282"/>
      <c r="K21" s="282"/>
      <c r="L21" s="282"/>
      <c r="M21" s="282"/>
      <c r="N21" s="282"/>
      <c r="O21" s="282"/>
      <c r="P21" s="282"/>
      <c r="Q21" s="282"/>
      <c r="R21" s="282"/>
      <c r="S21" s="282"/>
      <c r="T21" s="282"/>
      <c r="U21" s="282"/>
      <c r="V21" s="282"/>
      <c r="W21" s="282"/>
      <c r="X21" s="282"/>
      <c r="Y21" s="282"/>
      <c r="Z21" s="282"/>
      <c r="AA21" s="282"/>
      <c r="AB21" s="282"/>
      <c r="AC21" s="282"/>
      <c r="AD21" s="282"/>
      <c r="AE21" s="282"/>
      <c r="AF21" s="282"/>
      <c r="AG21" s="306"/>
      <c r="AH21" s="255"/>
      <c r="AI21" s="115"/>
      <c r="AJ21" s="98"/>
      <c r="AK21" s="98"/>
      <c r="AL21" s="98"/>
      <c r="AM21" s="98"/>
      <c r="AN21" s="99"/>
    </row>
    <row r="22" spans="1:41" ht="15.75" customHeight="1">
      <c r="A22" s="281"/>
      <c r="B22" s="282"/>
      <c r="C22" s="282"/>
      <c r="D22" s="282"/>
      <c r="E22" s="282"/>
      <c r="F22" s="282"/>
      <c r="G22" s="282"/>
      <c r="H22" s="282"/>
      <c r="I22" s="282"/>
      <c r="J22" s="282"/>
      <c r="K22" s="282"/>
      <c r="L22" s="282"/>
      <c r="M22" s="282"/>
      <c r="N22" s="282"/>
      <c r="O22" s="282"/>
      <c r="P22" s="282"/>
      <c r="Q22" s="282"/>
      <c r="R22" s="282"/>
      <c r="S22" s="282"/>
      <c r="T22" s="282"/>
      <c r="U22" s="282"/>
      <c r="V22" s="282"/>
      <c r="W22" s="282"/>
      <c r="X22" s="282"/>
      <c r="Y22" s="282"/>
      <c r="Z22" s="282"/>
      <c r="AA22" s="282"/>
      <c r="AB22" s="282"/>
      <c r="AC22" s="282"/>
      <c r="AD22" s="282"/>
      <c r="AE22" s="282"/>
      <c r="AF22" s="282"/>
      <c r="AG22" s="306"/>
      <c r="AH22" s="255"/>
      <c r="AI22" s="115"/>
      <c r="AJ22" s="98"/>
      <c r="AK22" s="117"/>
      <c r="AL22" s="117"/>
      <c r="AM22" s="98"/>
      <c r="AN22" s="99"/>
    </row>
    <row r="23" spans="1:41" ht="15.75" customHeight="1">
      <c r="A23" s="281"/>
      <c r="B23" s="282"/>
      <c r="C23" s="282"/>
      <c r="D23" s="282"/>
      <c r="E23" s="282"/>
      <c r="F23" s="282"/>
      <c r="G23" s="282"/>
      <c r="H23" s="282"/>
      <c r="I23" s="282"/>
      <c r="J23" s="282"/>
      <c r="K23" s="282"/>
      <c r="L23" s="282"/>
      <c r="M23" s="282"/>
      <c r="N23" s="282"/>
      <c r="O23" s="282"/>
      <c r="P23" s="282"/>
      <c r="Q23" s="282"/>
      <c r="R23" s="282"/>
      <c r="S23" s="282"/>
      <c r="T23" s="282"/>
      <c r="U23" s="282"/>
      <c r="V23" s="282"/>
      <c r="W23" s="282"/>
      <c r="X23" s="282"/>
      <c r="Y23" s="282"/>
      <c r="Z23" s="282"/>
      <c r="AA23" s="282"/>
      <c r="AB23" s="282"/>
      <c r="AC23" s="282"/>
      <c r="AD23" s="282"/>
      <c r="AE23" s="282"/>
      <c r="AF23" s="282"/>
      <c r="AG23" s="306"/>
      <c r="AH23" s="255"/>
      <c r="AI23" s="115"/>
      <c r="AJ23" s="98"/>
      <c r="AK23" s="98"/>
      <c r="AL23" s="98"/>
      <c r="AM23" s="98"/>
      <c r="AN23" s="99"/>
    </row>
    <row r="24" spans="1:41" ht="15.75" customHeight="1">
      <c r="A24" s="281"/>
      <c r="B24" s="282"/>
      <c r="C24" s="282"/>
      <c r="D24" s="282"/>
      <c r="E24" s="282"/>
      <c r="F24" s="282"/>
      <c r="G24" s="282"/>
      <c r="H24" s="282"/>
      <c r="I24" s="282"/>
      <c r="J24" s="282"/>
      <c r="K24" s="282"/>
      <c r="L24" s="282"/>
      <c r="M24" s="282"/>
      <c r="N24" s="282"/>
      <c r="O24" s="282"/>
      <c r="P24" s="282"/>
      <c r="Q24" s="282"/>
      <c r="R24" s="282"/>
      <c r="S24" s="282"/>
      <c r="T24" s="282"/>
      <c r="U24" s="282"/>
      <c r="V24" s="282"/>
      <c r="W24" s="282"/>
      <c r="X24" s="282"/>
      <c r="Y24" s="282"/>
      <c r="Z24" s="282"/>
      <c r="AA24" s="282"/>
      <c r="AB24" s="282"/>
      <c r="AC24" s="282"/>
      <c r="AD24" s="282"/>
      <c r="AE24" s="282"/>
      <c r="AF24" s="282"/>
      <c r="AG24" s="306"/>
      <c r="AH24" s="255"/>
      <c r="AI24" s="115"/>
      <c r="AJ24" s="98"/>
      <c r="AK24" s="98"/>
      <c r="AL24" s="98"/>
      <c r="AM24" s="98"/>
      <c r="AN24" s="99"/>
    </row>
    <row r="25" spans="1:41" ht="15.75" customHeight="1">
      <c r="A25" s="281"/>
      <c r="B25" s="282"/>
      <c r="C25" s="282"/>
      <c r="D25" s="282"/>
      <c r="E25" s="282"/>
      <c r="F25" s="282"/>
      <c r="G25" s="282"/>
      <c r="H25" s="282"/>
      <c r="I25" s="282"/>
      <c r="J25" s="282"/>
      <c r="K25" s="282"/>
      <c r="L25" s="282"/>
      <c r="M25" s="282"/>
      <c r="N25" s="282"/>
      <c r="O25" s="282"/>
      <c r="P25" s="282"/>
      <c r="Q25" s="282"/>
      <c r="R25" s="282"/>
      <c r="S25" s="282"/>
      <c r="T25" s="282"/>
      <c r="U25" s="282"/>
      <c r="V25" s="282"/>
      <c r="W25" s="282"/>
      <c r="X25" s="282"/>
      <c r="Y25" s="282"/>
      <c r="Z25" s="282"/>
      <c r="AA25" s="282"/>
      <c r="AB25" s="282"/>
      <c r="AC25" s="282"/>
      <c r="AD25" s="282"/>
      <c r="AE25" s="282"/>
      <c r="AF25" s="282"/>
      <c r="AG25" s="306"/>
      <c r="AH25" s="255"/>
      <c r="AI25" s="115"/>
      <c r="AJ25" s="98"/>
      <c r="AK25" s="98"/>
      <c r="AL25" s="98"/>
      <c r="AM25" s="98"/>
      <c r="AN25" s="99"/>
    </row>
    <row r="26" spans="1:41" ht="15.75" customHeight="1">
      <c r="A26" s="281"/>
      <c r="B26" s="282"/>
      <c r="C26" s="282"/>
      <c r="D26" s="282"/>
      <c r="E26" s="282"/>
      <c r="F26" s="282"/>
      <c r="G26" s="282"/>
      <c r="H26" s="282"/>
      <c r="I26" s="282"/>
      <c r="J26" s="282"/>
      <c r="K26" s="282"/>
      <c r="L26" s="282"/>
      <c r="M26" s="282"/>
      <c r="N26" s="282"/>
      <c r="O26" s="282"/>
      <c r="P26" s="282"/>
      <c r="Q26" s="282"/>
      <c r="R26" s="282"/>
      <c r="S26" s="282"/>
      <c r="T26" s="282"/>
      <c r="U26" s="282"/>
      <c r="V26" s="282"/>
      <c r="W26" s="282"/>
      <c r="X26" s="282"/>
      <c r="Y26" s="282"/>
      <c r="Z26" s="282"/>
      <c r="AA26" s="282"/>
      <c r="AB26" s="282"/>
      <c r="AC26" s="282"/>
      <c r="AD26" s="282"/>
      <c r="AE26" s="282"/>
      <c r="AF26" s="282"/>
      <c r="AG26" s="306"/>
      <c r="AH26" s="255"/>
      <c r="AI26" s="115"/>
      <c r="AJ26" s="98"/>
      <c r="AK26" s="98"/>
      <c r="AL26" s="98"/>
      <c r="AM26" s="98"/>
      <c r="AN26" s="99"/>
    </row>
    <row r="27" spans="1:41" ht="15.75" customHeight="1">
      <c r="A27" s="281"/>
      <c r="B27" s="282"/>
      <c r="C27" s="282"/>
      <c r="D27" s="282"/>
      <c r="E27" s="282"/>
      <c r="F27" s="282"/>
      <c r="G27" s="282"/>
      <c r="H27" s="282"/>
      <c r="I27" s="282"/>
      <c r="J27" s="282"/>
      <c r="K27" s="282"/>
      <c r="L27" s="282"/>
      <c r="M27" s="282"/>
      <c r="N27" s="282"/>
      <c r="O27" s="282"/>
      <c r="P27" s="282"/>
      <c r="Q27" s="282"/>
      <c r="R27" s="282"/>
      <c r="S27" s="282"/>
      <c r="T27" s="282"/>
      <c r="U27" s="282"/>
      <c r="V27" s="282"/>
      <c r="W27" s="282"/>
      <c r="X27" s="282"/>
      <c r="Y27" s="282"/>
      <c r="Z27" s="282"/>
      <c r="AA27" s="282"/>
      <c r="AB27" s="282"/>
      <c r="AC27" s="282"/>
      <c r="AD27" s="282"/>
      <c r="AE27" s="282"/>
      <c r="AF27" s="282"/>
      <c r="AG27" s="306"/>
      <c r="AH27" s="255"/>
      <c r="AI27" s="115"/>
      <c r="AJ27" s="98"/>
      <c r="AK27" s="98"/>
      <c r="AL27" s="98"/>
      <c r="AM27" s="98"/>
      <c r="AN27" s="99"/>
    </row>
    <row r="28" spans="1:41" ht="15.75" customHeight="1">
      <c r="A28" s="281"/>
      <c r="B28" s="282"/>
      <c r="C28" s="282"/>
      <c r="D28" s="282"/>
      <c r="E28" s="282"/>
      <c r="F28" s="282"/>
      <c r="G28" s="282"/>
      <c r="H28" s="282"/>
      <c r="I28" s="282"/>
      <c r="J28" s="282"/>
      <c r="K28" s="282"/>
      <c r="L28" s="282"/>
      <c r="M28" s="282"/>
      <c r="N28" s="282"/>
      <c r="O28" s="282"/>
      <c r="P28" s="282"/>
      <c r="Q28" s="282"/>
      <c r="R28" s="282"/>
      <c r="S28" s="282"/>
      <c r="T28" s="282"/>
      <c r="U28" s="282"/>
      <c r="V28" s="282"/>
      <c r="W28" s="282"/>
      <c r="X28" s="282"/>
      <c r="Y28" s="282"/>
      <c r="Z28" s="282"/>
      <c r="AA28" s="282"/>
      <c r="AB28" s="282"/>
      <c r="AC28" s="282"/>
      <c r="AD28" s="282"/>
      <c r="AE28" s="282"/>
      <c r="AF28" s="282"/>
      <c r="AG28" s="306"/>
      <c r="AH28" s="255"/>
      <c r="AI28" s="115"/>
      <c r="AJ28" s="98"/>
      <c r="AK28" s="98"/>
      <c r="AL28" s="98"/>
      <c r="AM28" s="98"/>
      <c r="AN28" s="99"/>
    </row>
    <row r="29" spans="1:41" ht="15.75" customHeight="1">
      <c r="A29" s="281"/>
      <c r="B29" s="282"/>
      <c r="C29" s="282"/>
      <c r="D29" s="282"/>
      <c r="E29" s="282"/>
      <c r="F29" s="282"/>
      <c r="G29" s="282"/>
      <c r="H29" s="282"/>
      <c r="I29" s="282"/>
      <c r="J29" s="282"/>
      <c r="K29" s="282"/>
      <c r="L29" s="282"/>
      <c r="M29" s="282"/>
      <c r="N29" s="282"/>
      <c r="O29" s="282"/>
      <c r="P29" s="282"/>
      <c r="Q29" s="282"/>
      <c r="R29" s="282"/>
      <c r="S29" s="282"/>
      <c r="T29" s="282"/>
      <c r="U29" s="282"/>
      <c r="V29" s="282"/>
      <c r="W29" s="282"/>
      <c r="X29" s="282"/>
      <c r="Y29" s="282"/>
      <c r="Z29" s="282"/>
      <c r="AA29" s="282"/>
      <c r="AB29" s="282"/>
      <c r="AC29" s="282"/>
      <c r="AD29" s="282"/>
      <c r="AE29" s="282"/>
      <c r="AF29" s="282"/>
      <c r="AG29" s="306"/>
      <c r="AH29" s="255"/>
      <c r="AI29" s="115"/>
      <c r="AJ29" s="98"/>
      <c r="AK29" s="98"/>
      <c r="AL29" s="98"/>
      <c r="AM29" s="98"/>
      <c r="AN29" s="99"/>
    </row>
    <row r="30" spans="1:41" ht="15.75" customHeight="1">
      <c r="A30" s="281"/>
      <c r="B30" s="282"/>
      <c r="C30" s="282"/>
      <c r="D30" s="282"/>
      <c r="E30" s="282"/>
      <c r="F30" s="282"/>
      <c r="G30" s="282"/>
      <c r="H30" s="282"/>
      <c r="I30" s="282"/>
      <c r="J30" s="282"/>
      <c r="K30" s="282"/>
      <c r="L30" s="282"/>
      <c r="M30" s="282"/>
      <c r="N30" s="282"/>
      <c r="O30" s="282"/>
      <c r="P30" s="282"/>
      <c r="Q30" s="282"/>
      <c r="R30" s="282"/>
      <c r="S30" s="282"/>
      <c r="T30" s="282"/>
      <c r="U30" s="282"/>
      <c r="V30" s="282"/>
      <c r="W30" s="282"/>
      <c r="X30" s="282"/>
      <c r="Y30" s="282"/>
      <c r="Z30" s="282"/>
      <c r="AA30" s="282"/>
      <c r="AB30" s="282"/>
      <c r="AC30" s="282"/>
      <c r="AD30" s="282"/>
      <c r="AE30" s="282"/>
      <c r="AF30" s="282"/>
      <c r="AG30" s="306"/>
      <c r="AH30" s="255"/>
      <c r="AI30" s="115"/>
      <c r="AJ30" s="98"/>
      <c r="AK30" s="98"/>
      <c r="AL30" s="98"/>
      <c r="AM30" s="98"/>
      <c r="AN30" s="99"/>
    </row>
    <row r="31" spans="1:41" ht="15.75" customHeight="1">
      <c r="A31" s="281"/>
      <c r="B31" s="282"/>
      <c r="C31" s="282"/>
      <c r="D31" s="282"/>
      <c r="E31" s="282"/>
      <c r="F31" s="282"/>
      <c r="G31" s="282"/>
      <c r="H31" s="282"/>
      <c r="I31" s="282"/>
      <c r="J31" s="282"/>
      <c r="K31" s="282"/>
      <c r="L31" s="282"/>
      <c r="M31" s="282"/>
      <c r="N31" s="282"/>
      <c r="O31" s="282"/>
      <c r="P31" s="282"/>
      <c r="Q31" s="282"/>
      <c r="R31" s="282"/>
      <c r="S31" s="282"/>
      <c r="T31" s="282"/>
      <c r="U31" s="282"/>
      <c r="V31" s="282"/>
      <c r="W31" s="282"/>
      <c r="X31" s="282"/>
      <c r="Y31" s="282"/>
      <c r="Z31" s="282"/>
      <c r="AA31" s="282"/>
      <c r="AB31" s="282"/>
      <c r="AC31" s="282"/>
      <c r="AD31" s="282"/>
      <c r="AE31" s="282"/>
      <c r="AF31" s="282"/>
      <c r="AG31" s="306"/>
      <c r="AH31" s="255"/>
      <c r="AI31" s="115"/>
      <c r="AJ31" s="98"/>
      <c r="AK31" s="98"/>
      <c r="AL31" s="98"/>
      <c r="AM31" s="98"/>
      <c r="AN31" s="99"/>
    </row>
    <row r="32" spans="1:41" ht="15.75" customHeight="1">
      <c r="A32" s="281"/>
      <c r="B32" s="282"/>
      <c r="C32" s="282"/>
      <c r="D32" s="282"/>
      <c r="E32" s="282"/>
      <c r="F32" s="282"/>
      <c r="G32" s="282"/>
      <c r="H32" s="282"/>
      <c r="I32" s="282"/>
      <c r="J32" s="282"/>
      <c r="K32" s="282"/>
      <c r="L32" s="282"/>
      <c r="M32" s="282"/>
      <c r="N32" s="282"/>
      <c r="O32" s="282"/>
      <c r="P32" s="282"/>
      <c r="Q32" s="282"/>
      <c r="R32" s="282"/>
      <c r="S32" s="282"/>
      <c r="T32" s="282"/>
      <c r="U32" s="282"/>
      <c r="V32" s="282"/>
      <c r="W32" s="282"/>
      <c r="X32" s="282"/>
      <c r="Y32" s="282"/>
      <c r="Z32" s="282"/>
      <c r="AA32" s="282"/>
      <c r="AB32" s="282"/>
      <c r="AC32" s="282"/>
      <c r="AD32" s="282"/>
      <c r="AE32" s="282"/>
      <c r="AF32" s="282"/>
      <c r="AG32" s="306"/>
      <c r="AH32" s="255"/>
      <c r="AI32" s="115"/>
      <c r="AJ32" s="98"/>
      <c r="AK32" s="98"/>
      <c r="AL32" s="98"/>
      <c r="AM32" s="98"/>
      <c r="AN32" s="99"/>
    </row>
    <row r="33" spans="1:40" ht="15.75" customHeight="1">
      <c r="A33" s="281"/>
      <c r="B33" s="282"/>
      <c r="C33" s="282"/>
      <c r="D33" s="282"/>
      <c r="E33" s="282"/>
      <c r="F33" s="282"/>
      <c r="G33" s="282"/>
      <c r="H33" s="282"/>
      <c r="I33" s="282"/>
      <c r="J33" s="282"/>
      <c r="K33" s="282"/>
      <c r="L33" s="282"/>
      <c r="M33" s="282"/>
      <c r="N33" s="282"/>
      <c r="O33" s="282"/>
      <c r="P33" s="282"/>
      <c r="Q33" s="282"/>
      <c r="R33" s="282"/>
      <c r="S33" s="282"/>
      <c r="T33" s="282"/>
      <c r="U33" s="282"/>
      <c r="V33" s="282"/>
      <c r="W33" s="282"/>
      <c r="X33" s="282"/>
      <c r="Y33" s="282"/>
      <c r="Z33" s="282"/>
      <c r="AA33" s="282"/>
      <c r="AB33" s="282"/>
      <c r="AC33" s="282"/>
      <c r="AD33" s="282"/>
      <c r="AE33" s="282"/>
      <c r="AF33" s="282"/>
      <c r="AG33" s="306"/>
      <c r="AH33" s="255"/>
      <c r="AI33" s="115"/>
      <c r="AJ33" s="98"/>
      <c r="AK33" s="98"/>
      <c r="AL33" s="98"/>
      <c r="AM33" s="98"/>
      <c r="AN33" s="99"/>
    </row>
    <row r="34" spans="1:40" ht="15.75" customHeight="1">
      <c r="A34" s="281"/>
      <c r="B34" s="282"/>
      <c r="C34" s="282"/>
      <c r="D34" s="282"/>
      <c r="E34" s="282"/>
      <c r="F34" s="282"/>
      <c r="G34" s="282"/>
      <c r="H34" s="282"/>
      <c r="I34" s="282"/>
      <c r="J34" s="282"/>
      <c r="K34" s="282"/>
      <c r="L34" s="282"/>
      <c r="M34" s="282"/>
      <c r="N34" s="282"/>
      <c r="O34" s="282"/>
      <c r="P34" s="282"/>
      <c r="Q34" s="282"/>
      <c r="R34" s="282"/>
      <c r="S34" s="282"/>
      <c r="T34" s="282"/>
      <c r="U34" s="282"/>
      <c r="V34" s="282"/>
      <c r="W34" s="282"/>
      <c r="X34" s="282"/>
      <c r="Y34" s="282"/>
      <c r="Z34" s="282"/>
      <c r="AA34" s="282"/>
      <c r="AB34" s="282"/>
      <c r="AC34" s="282"/>
      <c r="AD34" s="282"/>
      <c r="AE34" s="282"/>
      <c r="AF34" s="282"/>
      <c r="AG34" s="306"/>
      <c r="AH34" s="255"/>
      <c r="AI34" s="115"/>
      <c r="AJ34" s="98"/>
      <c r="AK34" s="98"/>
      <c r="AL34" s="98"/>
      <c r="AM34" s="98"/>
      <c r="AN34" s="99"/>
    </row>
    <row r="35" spans="1:40" ht="15.75" customHeight="1">
      <c r="A35" s="281"/>
      <c r="B35" s="282"/>
      <c r="C35" s="282"/>
      <c r="D35" s="282"/>
      <c r="E35" s="282"/>
      <c r="F35" s="282"/>
      <c r="G35" s="282"/>
      <c r="H35" s="282"/>
      <c r="I35" s="282"/>
      <c r="J35" s="282"/>
      <c r="K35" s="282"/>
      <c r="L35" s="282"/>
      <c r="M35" s="282"/>
      <c r="N35" s="282"/>
      <c r="O35" s="282"/>
      <c r="P35" s="282"/>
      <c r="Q35" s="282"/>
      <c r="R35" s="282"/>
      <c r="S35" s="282"/>
      <c r="T35" s="282"/>
      <c r="U35" s="282"/>
      <c r="V35" s="282"/>
      <c r="W35" s="282"/>
      <c r="X35" s="282"/>
      <c r="Y35" s="282"/>
      <c r="Z35" s="282"/>
      <c r="AA35" s="282"/>
      <c r="AB35" s="282"/>
      <c r="AC35" s="282"/>
      <c r="AD35" s="282"/>
      <c r="AE35" s="282"/>
      <c r="AF35" s="282"/>
      <c r="AG35" s="306"/>
      <c r="AH35" s="255"/>
      <c r="AI35" s="108"/>
      <c r="AJ35" s="98"/>
      <c r="AK35" s="98"/>
      <c r="AL35" s="98"/>
      <c r="AM35" s="98"/>
      <c r="AN35" s="99"/>
    </row>
    <row r="36" spans="1:40" ht="15.75" customHeight="1">
      <c r="A36" s="281"/>
      <c r="B36" s="282"/>
      <c r="C36" s="282"/>
      <c r="D36" s="282"/>
      <c r="E36" s="282"/>
      <c r="F36" s="282"/>
      <c r="G36" s="282"/>
      <c r="H36" s="282"/>
      <c r="I36" s="282"/>
      <c r="J36" s="282"/>
      <c r="K36" s="282"/>
      <c r="L36" s="282"/>
      <c r="M36" s="282"/>
      <c r="N36" s="282"/>
      <c r="O36" s="282"/>
      <c r="P36" s="282"/>
      <c r="Q36" s="282"/>
      <c r="R36" s="282"/>
      <c r="S36" s="282"/>
      <c r="T36" s="282"/>
      <c r="U36" s="282"/>
      <c r="V36" s="282"/>
      <c r="W36" s="282"/>
      <c r="X36" s="282"/>
      <c r="Y36" s="282"/>
      <c r="Z36" s="282"/>
      <c r="AA36" s="282"/>
      <c r="AB36" s="282"/>
      <c r="AC36" s="282"/>
      <c r="AD36" s="282"/>
      <c r="AE36" s="282"/>
      <c r="AF36" s="282"/>
      <c r="AG36" s="306"/>
      <c r="AH36" s="255"/>
      <c r="AI36" s="108"/>
      <c r="AJ36" s="98"/>
      <c r="AK36" s="98"/>
      <c r="AL36" s="98"/>
      <c r="AM36" s="98"/>
      <c r="AN36" s="99"/>
    </row>
    <row r="37" spans="1:40" ht="15.75" customHeight="1">
      <c r="A37" s="281"/>
      <c r="B37" s="282"/>
      <c r="C37" s="282"/>
      <c r="D37" s="282"/>
      <c r="E37" s="282"/>
      <c r="F37" s="282"/>
      <c r="G37" s="282"/>
      <c r="H37" s="282"/>
      <c r="I37" s="282"/>
      <c r="J37" s="282"/>
      <c r="K37" s="282"/>
      <c r="L37" s="282"/>
      <c r="M37" s="282"/>
      <c r="N37" s="282"/>
      <c r="O37" s="282"/>
      <c r="P37" s="282"/>
      <c r="Q37" s="282"/>
      <c r="R37" s="282"/>
      <c r="S37" s="282"/>
      <c r="T37" s="282"/>
      <c r="U37" s="282"/>
      <c r="V37" s="282"/>
      <c r="W37" s="282"/>
      <c r="X37" s="282"/>
      <c r="Y37" s="282"/>
      <c r="Z37" s="282"/>
      <c r="AA37" s="282"/>
      <c r="AB37" s="282"/>
      <c r="AC37" s="282"/>
      <c r="AD37" s="282"/>
      <c r="AE37" s="282"/>
      <c r="AF37" s="282"/>
      <c r="AG37" s="306"/>
      <c r="AH37" s="255"/>
      <c r="AI37" s="108"/>
      <c r="AJ37" s="98"/>
      <c r="AK37" s="98"/>
      <c r="AL37" s="98"/>
      <c r="AM37" s="98"/>
      <c r="AN37" s="99"/>
    </row>
    <row r="38" spans="1:40" ht="15.75" customHeight="1">
      <c r="A38" s="281"/>
      <c r="B38" s="282"/>
      <c r="C38" s="282"/>
      <c r="D38" s="282"/>
      <c r="E38" s="282"/>
      <c r="F38" s="282"/>
      <c r="G38" s="282"/>
      <c r="H38" s="282"/>
      <c r="I38" s="282"/>
      <c r="J38" s="282"/>
      <c r="K38" s="282"/>
      <c r="L38" s="282"/>
      <c r="M38" s="282"/>
      <c r="N38" s="282"/>
      <c r="O38" s="282"/>
      <c r="P38" s="282"/>
      <c r="Q38" s="282"/>
      <c r="R38" s="282"/>
      <c r="S38" s="282"/>
      <c r="T38" s="282"/>
      <c r="U38" s="282"/>
      <c r="V38" s="282"/>
      <c r="W38" s="282"/>
      <c r="X38" s="282"/>
      <c r="Y38" s="282"/>
      <c r="Z38" s="282"/>
      <c r="AA38" s="282"/>
      <c r="AB38" s="282"/>
      <c r="AC38" s="282"/>
      <c r="AD38" s="282"/>
      <c r="AE38" s="282"/>
      <c r="AF38" s="282"/>
      <c r="AG38" s="306"/>
      <c r="AH38" s="255"/>
      <c r="AI38" s="108"/>
      <c r="AJ38" s="98"/>
      <c r="AK38" s="98"/>
      <c r="AL38" s="98"/>
      <c r="AM38" s="98"/>
      <c r="AN38" s="99"/>
    </row>
    <row r="39" spans="1:40" ht="15.75" customHeight="1">
      <c r="A39" s="281"/>
      <c r="B39" s="282"/>
      <c r="C39" s="282"/>
      <c r="D39" s="282"/>
      <c r="E39" s="282"/>
      <c r="F39" s="282"/>
      <c r="G39" s="282"/>
      <c r="H39" s="282"/>
      <c r="I39" s="282"/>
      <c r="J39" s="282"/>
      <c r="K39" s="282"/>
      <c r="L39" s="282"/>
      <c r="M39" s="282"/>
      <c r="N39" s="282"/>
      <c r="O39" s="282"/>
      <c r="P39" s="282"/>
      <c r="Q39" s="282"/>
      <c r="R39" s="282"/>
      <c r="S39" s="282"/>
      <c r="T39" s="282"/>
      <c r="U39" s="282"/>
      <c r="V39" s="282"/>
      <c r="W39" s="282"/>
      <c r="X39" s="282"/>
      <c r="Y39" s="282"/>
      <c r="Z39" s="282"/>
      <c r="AA39" s="282"/>
      <c r="AB39" s="282"/>
      <c r="AC39" s="282"/>
      <c r="AD39" s="282"/>
      <c r="AE39" s="282"/>
      <c r="AF39" s="282"/>
      <c r="AG39" s="306"/>
      <c r="AH39" s="255"/>
      <c r="AI39" s="108"/>
      <c r="AJ39" s="98"/>
      <c r="AK39" s="98"/>
      <c r="AL39" s="98"/>
      <c r="AM39" s="98"/>
      <c r="AN39" s="99"/>
    </row>
    <row r="40" spans="1:40" ht="15.75" customHeight="1">
      <c r="A40" s="281"/>
      <c r="B40" s="282"/>
      <c r="C40" s="282"/>
      <c r="D40" s="282"/>
      <c r="E40" s="282"/>
      <c r="F40" s="282"/>
      <c r="G40" s="282"/>
      <c r="H40" s="282"/>
      <c r="I40" s="282"/>
      <c r="J40" s="282"/>
      <c r="K40" s="282"/>
      <c r="L40" s="282"/>
      <c r="M40" s="282"/>
      <c r="N40" s="282"/>
      <c r="O40" s="282"/>
      <c r="P40" s="282"/>
      <c r="Q40" s="282"/>
      <c r="R40" s="282"/>
      <c r="S40" s="282"/>
      <c r="T40" s="282"/>
      <c r="U40" s="282"/>
      <c r="V40" s="282"/>
      <c r="W40" s="282"/>
      <c r="X40" s="282"/>
      <c r="Y40" s="282"/>
      <c r="Z40" s="282"/>
      <c r="AA40" s="282"/>
      <c r="AB40" s="282"/>
      <c r="AC40" s="282"/>
      <c r="AD40" s="282"/>
      <c r="AE40" s="282"/>
      <c r="AF40" s="282"/>
      <c r="AG40" s="306"/>
      <c r="AH40" s="255"/>
      <c r="AI40" s="108"/>
      <c r="AJ40" s="98"/>
      <c r="AK40" s="98"/>
      <c r="AL40" s="98"/>
      <c r="AM40" s="98"/>
      <c r="AN40" s="99"/>
    </row>
    <row r="41" spans="1:40" ht="15.75" customHeight="1">
      <c r="A41" s="281"/>
      <c r="B41" s="282"/>
      <c r="C41" s="282"/>
      <c r="D41" s="282"/>
      <c r="E41" s="282"/>
      <c r="F41" s="282"/>
      <c r="G41" s="282"/>
      <c r="H41" s="282"/>
      <c r="I41" s="282"/>
      <c r="J41" s="282"/>
      <c r="K41" s="282"/>
      <c r="L41" s="282"/>
      <c r="M41" s="282"/>
      <c r="N41" s="282"/>
      <c r="O41" s="282"/>
      <c r="P41" s="282"/>
      <c r="Q41" s="282"/>
      <c r="R41" s="282"/>
      <c r="S41" s="282"/>
      <c r="T41" s="282"/>
      <c r="U41" s="282"/>
      <c r="V41" s="282"/>
      <c r="W41" s="282"/>
      <c r="X41" s="282"/>
      <c r="Y41" s="282"/>
      <c r="Z41" s="282"/>
      <c r="AA41" s="282"/>
      <c r="AB41" s="282"/>
      <c r="AC41" s="282"/>
      <c r="AD41" s="282"/>
      <c r="AE41" s="282"/>
      <c r="AF41" s="282"/>
      <c r="AG41" s="306"/>
      <c r="AH41" s="255"/>
      <c r="AI41" s="108"/>
      <c r="AJ41" s="98"/>
      <c r="AK41" s="98"/>
      <c r="AL41" s="98"/>
      <c r="AM41" s="98"/>
      <c r="AN41" s="99"/>
    </row>
    <row r="42" spans="1:40" ht="15.75" customHeight="1">
      <c r="A42" s="281"/>
      <c r="B42" s="282"/>
      <c r="C42" s="282"/>
      <c r="D42" s="282"/>
      <c r="E42" s="282"/>
      <c r="F42" s="282"/>
      <c r="G42" s="282"/>
      <c r="H42" s="282"/>
      <c r="I42" s="282"/>
      <c r="J42" s="282"/>
      <c r="K42" s="282"/>
      <c r="L42" s="282"/>
      <c r="M42" s="282"/>
      <c r="N42" s="282"/>
      <c r="O42" s="282"/>
      <c r="P42" s="282"/>
      <c r="Q42" s="282"/>
      <c r="R42" s="282"/>
      <c r="S42" s="282"/>
      <c r="T42" s="282"/>
      <c r="U42" s="282"/>
      <c r="V42" s="282"/>
      <c r="W42" s="282"/>
      <c r="X42" s="282"/>
      <c r="Y42" s="282"/>
      <c r="Z42" s="282"/>
      <c r="AA42" s="282"/>
      <c r="AB42" s="282"/>
      <c r="AC42" s="282"/>
      <c r="AD42" s="282"/>
      <c r="AE42" s="282"/>
      <c r="AF42" s="282"/>
      <c r="AG42" s="306"/>
      <c r="AH42" s="255"/>
      <c r="AI42" s="108"/>
      <c r="AJ42" s="98"/>
      <c r="AK42" s="98"/>
      <c r="AL42" s="98"/>
      <c r="AM42" s="98"/>
      <c r="AN42" s="99"/>
    </row>
    <row r="43" spans="1:40" ht="15.75" customHeight="1">
      <c r="A43" s="281"/>
      <c r="B43" s="282"/>
      <c r="C43" s="282"/>
      <c r="D43" s="282"/>
      <c r="E43" s="282"/>
      <c r="F43" s="282"/>
      <c r="G43" s="282"/>
      <c r="H43" s="282"/>
      <c r="I43" s="282"/>
      <c r="J43" s="282"/>
      <c r="K43" s="282"/>
      <c r="L43" s="282"/>
      <c r="M43" s="282"/>
      <c r="N43" s="282"/>
      <c r="O43" s="282"/>
      <c r="P43" s="282"/>
      <c r="Q43" s="282"/>
      <c r="R43" s="282"/>
      <c r="S43" s="282"/>
      <c r="T43" s="282"/>
      <c r="U43" s="282"/>
      <c r="V43" s="282"/>
      <c r="W43" s="282"/>
      <c r="X43" s="282"/>
      <c r="Y43" s="282"/>
      <c r="Z43" s="282"/>
      <c r="AA43" s="282"/>
      <c r="AB43" s="282"/>
      <c r="AC43" s="282"/>
      <c r="AD43" s="282"/>
      <c r="AE43" s="282"/>
      <c r="AF43" s="282"/>
      <c r="AG43" s="306"/>
      <c r="AH43" s="255"/>
      <c r="AI43" s="108"/>
      <c r="AJ43" s="98"/>
      <c r="AK43" s="98"/>
      <c r="AL43" s="98"/>
      <c r="AM43" s="98"/>
      <c r="AN43" s="99"/>
    </row>
    <row r="44" spans="1:40" ht="15.75" customHeight="1">
      <c r="A44" s="281"/>
      <c r="B44" s="282"/>
      <c r="C44" s="282"/>
      <c r="D44" s="282"/>
      <c r="E44" s="282"/>
      <c r="F44" s="282"/>
      <c r="G44" s="282"/>
      <c r="H44" s="282"/>
      <c r="I44" s="282"/>
      <c r="J44" s="282"/>
      <c r="K44" s="282"/>
      <c r="L44" s="282"/>
      <c r="M44" s="282"/>
      <c r="N44" s="282"/>
      <c r="O44" s="282"/>
      <c r="P44" s="282"/>
      <c r="Q44" s="282"/>
      <c r="R44" s="282"/>
      <c r="S44" s="282"/>
      <c r="T44" s="282"/>
      <c r="U44" s="282"/>
      <c r="V44" s="282"/>
      <c r="W44" s="282"/>
      <c r="X44" s="282"/>
      <c r="Y44" s="282"/>
      <c r="Z44" s="282"/>
      <c r="AA44" s="282"/>
      <c r="AB44" s="282"/>
      <c r="AC44" s="282"/>
      <c r="AD44" s="282"/>
      <c r="AE44" s="282"/>
      <c r="AF44" s="282"/>
      <c r="AG44" s="306"/>
      <c r="AH44" s="255"/>
      <c r="AI44" s="108"/>
      <c r="AJ44" s="98"/>
      <c r="AK44" s="98"/>
      <c r="AL44" s="98"/>
      <c r="AM44" s="98"/>
      <c r="AN44" s="99"/>
    </row>
    <row r="45" spans="1:40" ht="15.75" customHeight="1">
      <c r="A45" s="281"/>
      <c r="B45" s="282"/>
      <c r="C45" s="282"/>
      <c r="D45" s="282"/>
      <c r="E45" s="282"/>
      <c r="F45" s="282"/>
      <c r="G45" s="282"/>
      <c r="H45" s="282"/>
      <c r="I45" s="282"/>
      <c r="J45" s="282"/>
      <c r="K45" s="282"/>
      <c r="L45" s="282"/>
      <c r="M45" s="282"/>
      <c r="N45" s="282"/>
      <c r="O45" s="282"/>
      <c r="P45" s="282"/>
      <c r="Q45" s="282"/>
      <c r="R45" s="282"/>
      <c r="S45" s="282"/>
      <c r="T45" s="282"/>
      <c r="U45" s="282"/>
      <c r="V45" s="282"/>
      <c r="W45" s="282"/>
      <c r="X45" s="282"/>
      <c r="Y45" s="282"/>
      <c r="Z45" s="282"/>
      <c r="AA45" s="282"/>
      <c r="AB45" s="282"/>
      <c r="AC45" s="282"/>
      <c r="AD45" s="282"/>
      <c r="AE45" s="282"/>
      <c r="AF45" s="282"/>
      <c r="AG45" s="306"/>
      <c r="AH45" s="255"/>
      <c r="AI45" s="108"/>
      <c r="AJ45" s="98"/>
      <c r="AK45" s="98"/>
      <c r="AL45" s="98"/>
      <c r="AM45" s="98"/>
      <c r="AN45" s="99"/>
    </row>
    <row r="46" spans="1:40" ht="15.75" customHeight="1">
      <c r="A46" s="281"/>
      <c r="B46" s="282"/>
      <c r="C46" s="282"/>
      <c r="D46" s="282"/>
      <c r="E46" s="282"/>
      <c r="F46" s="282"/>
      <c r="G46" s="282"/>
      <c r="H46" s="282"/>
      <c r="I46" s="282"/>
      <c r="J46" s="282"/>
      <c r="K46" s="282"/>
      <c r="L46" s="282"/>
      <c r="M46" s="282"/>
      <c r="N46" s="282"/>
      <c r="O46" s="282"/>
      <c r="P46" s="282"/>
      <c r="Q46" s="282"/>
      <c r="R46" s="282"/>
      <c r="S46" s="282"/>
      <c r="T46" s="282"/>
      <c r="U46" s="282"/>
      <c r="V46" s="282"/>
      <c r="W46" s="282"/>
      <c r="X46" s="282"/>
      <c r="Y46" s="282"/>
      <c r="Z46" s="282"/>
      <c r="AA46" s="282"/>
      <c r="AB46" s="282"/>
      <c r="AC46" s="282"/>
      <c r="AD46" s="282"/>
      <c r="AE46" s="282"/>
      <c r="AF46" s="282"/>
      <c r="AG46" s="306"/>
      <c r="AH46" s="255"/>
      <c r="AI46" s="108"/>
      <c r="AJ46" s="98"/>
      <c r="AK46" s="98"/>
      <c r="AL46" s="98"/>
      <c r="AM46" s="98"/>
      <c r="AN46" s="99"/>
    </row>
    <row r="47" spans="1:40" ht="15.75" customHeight="1">
      <c r="A47" s="281"/>
      <c r="B47" s="282"/>
      <c r="C47" s="282"/>
      <c r="D47" s="282"/>
      <c r="E47" s="282"/>
      <c r="F47" s="282"/>
      <c r="G47" s="282"/>
      <c r="H47" s="282"/>
      <c r="I47" s="282"/>
      <c r="J47" s="282"/>
      <c r="K47" s="282"/>
      <c r="L47" s="282"/>
      <c r="M47" s="282"/>
      <c r="N47" s="282"/>
      <c r="O47" s="282"/>
      <c r="P47" s="282"/>
      <c r="Q47" s="282"/>
      <c r="R47" s="282"/>
      <c r="S47" s="282"/>
      <c r="T47" s="282"/>
      <c r="U47" s="282"/>
      <c r="V47" s="282"/>
      <c r="W47" s="282"/>
      <c r="X47" s="282"/>
      <c r="Y47" s="282"/>
      <c r="Z47" s="282"/>
      <c r="AA47" s="282"/>
      <c r="AB47" s="282"/>
      <c r="AC47" s="282"/>
      <c r="AD47" s="282"/>
      <c r="AE47" s="282"/>
      <c r="AF47" s="282"/>
      <c r="AG47" s="306"/>
      <c r="AH47" s="255"/>
      <c r="AI47" s="108"/>
      <c r="AJ47" s="98"/>
      <c r="AK47" s="98"/>
      <c r="AL47" s="98"/>
      <c r="AM47" s="98"/>
      <c r="AN47" s="99"/>
    </row>
    <row r="48" spans="1:40" ht="15.75" customHeight="1">
      <c r="A48" s="281"/>
      <c r="B48" s="282"/>
      <c r="C48" s="282"/>
      <c r="D48" s="282"/>
      <c r="E48" s="282"/>
      <c r="F48" s="282"/>
      <c r="G48" s="282"/>
      <c r="H48" s="282"/>
      <c r="I48" s="282"/>
      <c r="J48" s="282"/>
      <c r="K48" s="282"/>
      <c r="L48" s="282"/>
      <c r="M48" s="282"/>
      <c r="N48" s="282"/>
      <c r="O48" s="282"/>
      <c r="P48" s="282"/>
      <c r="Q48" s="282"/>
      <c r="R48" s="282"/>
      <c r="S48" s="282"/>
      <c r="T48" s="282"/>
      <c r="U48" s="282"/>
      <c r="V48" s="282"/>
      <c r="W48" s="282"/>
      <c r="X48" s="282"/>
      <c r="Y48" s="282"/>
      <c r="Z48" s="282"/>
      <c r="AA48" s="282"/>
      <c r="AB48" s="282"/>
      <c r="AC48" s="282"/>
      <c r="AD48" s="282"/>
      <c r="AE48" s="282"/>
      <c r="AF48" s="282"/>
      <c r="AG48" s="306"/>
      <c r="AH48" s="255"/>
      <c r="AI48" s="108"/>
      <c r="AJ48" s="98"/>
      <c r="AK48" s="98"/>
      <c r="AL48" s="98"/>
      <c r="AM48" s="98"/>
      <c r="AN48" s="99"/>
    </row>
    <row r="49" spans="1:40" ht="15.75" customHeight="1">
      <c r="A49" s="281"/>
      <c r="B49" s="282"/>
      <c r="C49" s="282"/>
      <c r="D49" s="282"/>
      <c r="E49" s="282"/>
      <c r="F49" s="282"/>
      <c r="G49" s="282"/>
      <c r="H49" s="282"/>
      <c r="I49" s="282"/>
      <c r="J49" s="282"/>
      <c r="K49" s="282"/>
      <c r="L49" s="282"/>
      <c r="M49" s="282"/>
      <c r="N49" s="282"/>
      <c r="O49" s="282"/>
      <c r="P49" s="282"/>
      <c r="Q49" s="282"/>
      <c r="R49" s="282"/>
      <c r="S49" s="282"/>
      <c r="T49" s="282"/>
      <c r="U49" s="282"/>
      <c r="V49" s="282"/>
      <c r="W49" s="282"/>
      <c r="X49" s="282"/>
      <c r="Y49" s="282"/>
      <c r="Z49" s="282"/>
      <c r="AA49" s="282"/>
      <c r="AB49" s="282"/>
      <c r="AC49" s="282"/>
      <c r="AD49" s="282"/>
      <c r="AE49" s="282"/>
      <c r="AF49" s="282"/>
      <c r="AG49" s="306"/>
      <c r="AH49" s="255"/>
      <c r="AI49" s="108"/>
      <c r="AJ49" s="98"/>
      <c r="AK49" s="98"/>
      <c r="AL49" s="98"/>
      <c r="AM49" s="98"/>
      <c r="AN49" s="99"/>
    </row>
    <row r="50" spans="1:40" ht="16.5" customHeight="1" thickBot="1">
      <c r="A50" s="281"/>
      <c r="B50" s="282"/>
      <c r="C50" s="282"/>
      <c r="D50" s="282"/>
      <c r="E50" s="282"/>
      <c r="F50" s="282"/>
      <c r="G50" s="282"/>
      <c r="H50" s="282"/>
      <c r="I50" s="282"/>
      <c r="J50" s="282"/>
      <c r="K50" s="282"/>
      <c r="L50" s="282"/>
      <c r="M50" s="282"/>
      <c r="N50" s="282"/>
      <c r="O50" s="282"/>
      <c r="P50" s="282"/>
      <c r="Q50" s="282"/>
      <c r="R50" s="282"/>
      <c r="S50" s="282"/>
      <c r="T50" s="282"/>
      <c r="U50" s="282"/>
      <c r="V50" s="282"/>
      <c r="W50" s="282"/>
      <c r="X50" s="282"/>
      <c r="Y50" s="282"/>
      <c r="Z50" s="282"/>
      <c r="AA50" s="282"/>
      <c r="AB50" s="282"/>
      <c r="AC50" s="282"/>
      <c r="AD50" s="282"/>
      <c r="AE50" s="282"/>
      <c r="AF50" s="282"/>
      <c r="AG50" s="331"/>
      <c r="AH50" s="332"/>
      <c r="AI50" s="109"/>
      <c r="AJ50" s="100"/>
      <c r="AK50" s="100"/>
      <c r="AL50" s="100"/>
      <c r="AM50" s="100"/>
      <c r="AN50" s="101"/>
    </row>
    <row r="51" spans="1:40" ht="15" customHeight="1">
      <c r="A51" s="281"/>
      <c r="B51" s="282"/>
      <c r="C51" s="282"/>
      <c r="D51" s="282"/>
      <c r="E51" s="282"/>
      <c r="F51" s="282"/>
      <c r="G51" s="282"/>
      <c r="H51" s="282"/>
      <c r="I51" s="282"/>
      <c r="J51" s="282"/>
      <c r="K51" s="282"/>
      <c r="L51" s="282"/>
      <c r="M51" s="282"/>
      <c r="N51" s="282"/>
      <c r="O51" s="282"/>
      <c r="P51" s="282"/>
      <c r="Q51" s="282"/>
      <c r="R51" s="282"/>
      <c r="S51" s="282"/>
      <c r="T51" s="282"/>
      <c r="U51" s="282"/>
      <c r="V51" s="282"/>
      <c r="W51" s="282"/>
      <c r="X51" s="282"/>
      <c r="Y51" s="282"/>
      <c r="Z51" s="282"/>
      <c r="AA51" s="282"/>
      <c r="AB51" s="282"/>
      <c r="AC51" s="282"/>
      <c r="AD51" s="282"/>
      <c r="AE51" s="282"/>
      <c r="AF51" s="283"/>
      <c r="AG51" s="333" t="s">
        <v>322</v>
      </c>
      <c r="AH51" s="334"/>
      <c r="AI51" s="334"/>
      <c r="AJ51" s="334"/>
      <c r="AK51" s="334"/>
      <c r="AL51" s="334"/>
      <c r="AM51" s="335"/>
      <c r="AN51" s="110">
        <f>SUM(AN12:AN50)</f>
        <v>2</v>
      </c>
    </row>
    <row r="52" spans="1:40" ht="15" customHeight="1">
      <c r="A52" s="281"/>
      <c r="B52" s="282"/>
      <c r="C52" s="282"/>
      <c r="D52" s="282"/>
      <c r="E52" s="282"/>
      <c r="F52" s="282"/>
      <c r="G52" s="282"/>
      <c r="H52" s="282"/>
      <c r="I52" s="282"/>
      <c r="J52" s="282"/>
      <c r="K52" s="282"/>
      <c r="L52" s="282"/>
      <c r="M52" s="282"/>
      <c r="N52" s="282"/>
      <c r="O52" s="282"/>
      <c r="P52" s="282"/>
      <c r="Q52" s="282"/>
      <c r="R52" s="282"/>
      <c r="S52" s="282"/>
      <c r="T52" s="282"/>
      <c r="U52" s="282"/>
      <c r="V52" s="282"/>
      <c r="W52" s="282"/>
      <c r="X52" s="282"/>
      <c r="Y52" s="282"/>
      <c r="Z52" s="282"/>
      <c r="AA52" s="282"/>
      <c r="AB52" s="282"/>
      <c r="AC52" s="282"/>
      <c r="AD52" s="282"/>
      <c r="AE52" s="282"/>
      <c r="AF52" s="283"/>
      <c r="AG52" s="307"/>
      <c r="AH52" s="308"/>
      <c r="AI52" s="308"/>
      <c r="AJ52" s="308"/>
      <c r="AK52" s="308"/>
      <c r="AL52" s="308"/>
      <c r="AM52" s="309"/>
      <c r="AN52" s="87"/>
    </row>
    <row r="53" spans="1:40" ht="18" thickBot="1">
      <c r="A53" s="284"/>
      <c r="B53" s="285"/>
      <c r="C53" s="285"/>
      <c r="D53" s="285"/>
      <c r="E53" s="285"/>
      <c r="F53" s="285"/>
      <c r="G53" s="285"/>
      <c r="H53" s="285"/>
      <c r="I53" s="285"/>
      <c r="J53" s="285"/>
      <c r="K53" s="285"/>
      <c r="L53" s="285"/>
      <c r="M53" s="285"/>
      <c r="N53" s="285"/>
      <c r="O53" s="285"/>
      <c r="P53" s="285"/>
      <c r="Q53" s="285"/>
      <c r="R53" s="285"/>
      <c r="S53" s="285"/>
      <c r="T53" s="285"/>
      <c r="U53" s="285"/>
      <c r="V53" s="285"/>
      <c r="W53" s="285"/>
      <c r="X53" s="285"/>
      <c r="Y53" s="285"/>
      <c r="Z53" s="285"/>
      <c r="AA53" s="285"/>
      <c r="AB53" s="285"/>
      <c r="AC53" s="285"/>
      <c r="AD53" s="285"/>
      <c r="AE53" s="285"/>
      <c r="AF53" s="286"/>
      <c r="AG53" s="310" t="s">
        <v>372</v>
      </c>
      <c r="AH53" s="311"/>
      <c r="AI53" s="311"/>
      <c r="AJ53" s="311"/>
      <c r="AK53" s="311"/>
      <c r="AL53" s="311"/>
      <c r="AM53" s="312"/>
      <c r="AN53" s="88">
        <f>+AN51</f>
        <v>2</v>
      </c>
    </row>
    <row r="54" spans="1:40" ht="15.75" customHeight="1">
      <c r="A54" s="89"/>
      <c r="B54" s="90"/>
      <c r="C54" s="91"/>
      <c r="D54" s="91"/>
      <c r="E54" s="91"/>
      <c r="F54" s="91"/>
      <c r="G54" s="91"/>
      <c r="H54" s="92"/>
      <c r="I54" s="91"/>
      <c r="J54" s="91"/>
      <c r="K54" s="91"/>
      <c r="L54" s="91"/>
      <c r="M54" s="91"/>
      <c r="N54" s="91"/>
      <c r="O54" s="91"/>
      <c r="P54" s="91"/>
      <c r="Q54" s="91"/>
      <c r="R54" s="91"/>
      <c r="S54" s="318"/>
      <c r="T54" s="318"/>
      <c r="U54" s="318"/>
      <c r="V54" s="318"/>
      <c r="W54" s="318"/>
      <c r="X54" s="318"/>
      <c r="Y54" s="318"/>
      <c r="Z54" s="318"/>
      <c r="AA54" s="318"/>
      <c r="AB54" s="318"/>
      <c r="AC54" s="318"/>
      <c r="AD54" s="318"/>
      <c r="AE54" s="318"/>
      <c r="AF54" s="318"/>
      <c r="AG54" s="318"/>
      <c r="AH54" s="318"/>
      <c r="AI54" s="93"/>
      <c r="AJ54" s="94"/>
      <c r="AK54" s="92"/>
      <c r="AL54" s="91"/>
      <c r="AM54" s="91"/>
      <c r="AN54" s="95"/>
    </row>
    <row r="55" spans="1:40" ht="15.75" customHeight="1">
      <c r="A55" s="96"/>
      <c r="B55" s="104"/>
      <c r="H55" s="105"/>
      <c r="S55" s="319"/>
      <c r="T55" s="319"/>
      <c r="U55" s="319"/>
      <c r="V55" s="319"/>
      <c r="W55" s="319"/>
      <c r="X55" s="319"/>
      <c r="Y55" s="319"/>
      <c r="Z55" s="319"/>
      <c r="AA55" s="319"/>
      <c r="AB55" s="319"/>
      <c r="AC55" s="319"/>
      <c r="AD55" s="319"/>
      <c r="AE55" s="319"/>
      <c r="AF55" s="319"/>
      <c r="AG55" s="319"/>
      <c r="AH55" s="319"/>
      <c r="AI55" s="106"/>
      <c r="AJ55" s="107"/>
      <c r="AK55" s="105"/>
      <c r="AN55" s="97"/>
    </row>
    <row r="56" spans="1:40" ht="15" customHeight="1">
      <c r="A56" s="96"/>
      <c r="B56" s="104"/>
      <c r="H56" s="105"/>
      <c r="S56" s="319"/>
      <c r="T56" s="319"/>
      <c r="U56" s="319"/>
      <c r="V56" s="319"/>
      <c r="W56" s="319"/>
      <c r="X56" s="319"/>
      <c r="Y56" s="319"/>
      <c r="Z56" s="319"/>
      <c r="AA56" s="319"/>
      <c r="AB56" s="319"/>
      <c r="AC56" s="319"/>
      <c r="AD56" s="319"/>
      <c r="AE56" s="319"/>
      <c r="AF56" s="319"/>
      <c r="AG56" s="319"/>
      <c r="AH56" s="319"/>
      <c r="AI56" s="106"/>
      <c r="AJ56" s="107"/>
      <c r="AK56" s="105"/>
      <c r="AN56" s="97"/>
    </row>
    <row r="57" spans="1:40" ht="13.2" customHeight="1">
      <c r="A57" s="96"/>
      <c r="B57" s="104"/>
      <c r="H57" s="105"/>
      <c r="S57" s="319"/>
      <c r="T57" s="319"/>
      <c r="U57" s="319"/>
      <c r="V57" s="319"/>
      <c r="W57" s="319"/>
      <c r="X57" s="319"/>
      <c r="Y57" s="319"/>
      <c r="Z57" s="319"/>
      <c r="AA57" s="319"/>
      <c r="AB57" s="319"/>
      <c r="AC57" s="319"/>
      <c r="AD57" s="319"/>
      <c r="AE57" s="319"/>
      <c r="AF57" s="319"/>
      <c r="AG57" s="319"/>
      <c r="AH57" s="319"/>
      <c r="AI57" s="321"/>
      <c r="AJ57" s="322"/>
      <c r="AK57" s="322"/>
      <c r="AL57" s="322"/>
      <c r="AM57" s="322"/>
      <c r="AN57" s="323"/>
    </row>
    <row r="58" spans="1:40" ht="13.2" customHeight="1">
      <c r="A58" s="326"/>
      <c r="B58" s="327"/>
      <c r="C58" s="327"/>
      <c r="D58" s="327"/>
      <c r="E58" s="327"/>
      <c r="F58" s="327"/>
      <c r="G58" s="327"/>
      <c r="H58" s="327"/>
      <c r="I58" s="327"/>
      <c r="J58" s="327"/>
      <c r="K58" s="327"/>
      <c r="L58" s="327"/>
      <c r="M58" s="327"/>
      <c r="N58" s="327"/>
      <c r="O58" s="327"/>
      <c r="P58" s="327"/>
      <c r="Q58" s="327"/>
      <c r="R58" s="327"/>
      <c r="S58" s="319"/>
      <c r="T58" s="319"/>
      <c r="U58" s="319"/>
      <c r="V58" s="319"/>
      <c r="W58" s="319"/>
      <c r="X58" s="319"/>
      <c r="Y58" s="319"/>
      <c r="Z58" s="319"/>
      <c r="AA58" s="319"/>
      <c r="AB58" s="319"/>
      <c r="AC58" s="319"/>
      <c r="AD58" s="319"/>
      <c r="AE58" s="319"/>
      <c r="AF58" s="319"/>
      <c r="AG58" s="319"/>
      <c r="AH58" s="319"/>
      <c r="AI58" s="324" t="s">
        <v>376</v>
      </c>
      <c r="AJ58" s="324"/>
      <c r="AK58" s="324"/>
      <c r="AL58" s="324"/>
      <c r="AM58" s="324"/>
      <c r="AN58" s="325"/>
    </row>
    <row r="59" spans="1:40" ht="13.8">
      <c r="A59" s="326"/>
      <c r="B59" s="327"/>
      <c r="C59" s="327"/>
      <c r="D59" s="327"/>
      <c r="E59" s="327"/>
      <c r="F59" s="327"/>
      <c r="G59" s="327"/>
      <c r="H59" s="327"/>
      <c r="I59" s="327"/>
      <c r="J59" s="327"/>
      <c r="K59" s="327"/>
      <c r="L59" s="327"/>
      <c r="M59" s="327"/>
      <c r="N59" s="327"/>
      <c r="O59" s="327"/>
      <c r="P59" s="327"/>
      <c r="Q59" s="327"/>
      <c r="R59" s="327"/>
      <c r="S59" s="319"/>
      <c r="T59" s="319"/>
      <c r="U59" s="319"/>
      <c r="V59" s="319"/>
      <c r="W59" s="319"/>
      <c r="X59" s="319"/>
      <c r="Y59" s="319"/>
      <c r="Z59" s="319"/>
      <c r="AA59" s="319"/>
      <c r="AB59" s="319"/>
      <c r="AC59" s="319"/>
      <c r="AD59" s="319"/>
      <c r="AE59" s="319"/>
      <c r="AF59" s="319"/>
      <c r="AG59" s="319"/>
      <c r="AH59" s="319"/>
      <c r="AI59" s="328" t="s">
        <v>377</v>
      </c>
      <c r="AJ59" s="329"/>
      <c r="AK59" s="329"/>
      <c r="AL59" s="329"/>
      <c r="AM59" s="329"/>
      <c r="AN59" s="330"/>
    </row>
    <row r="60" spans="1:40" ht="14.4" thickBot="1">
      <c r="A60" s="313"/>
      <c r="B60" s="314"/>
      <c r="C60" s="314"/>
      <c r="D60" s="314"/>
      <c r="E60" s="314"/>
      <c r="F60" s="314"/>
      <c r="G60" s="314"/>
      <c r="H60" s="314"/>
      <c r="I60" s="314"/>
      <c r="J60" s="314"/>
      <c r="K60" s="314"/>
      <c r="L60" s="314"/>
      <c r="M60" s="314"/>
      <c r="N60" s="314"/>
      <c r="O60" s="314"/>
      <c r="P60" s="314"/>
      <c r="Q60" s="314"/>
      <c r="R60" s="314"/>
      <c r="S60" s="320"/>
      <c r="T60" s="320"/>
      <c r="U60" s="320"/>
      <c r="V60" s="320"/>
      <c r="W60" s="320"/>
      <c r="X60" s="320"/>
      <c r="Y60" s="320"/>
      <c r="Z60" s="320"/>
      <c r="AA60" s="320"/>
      <c r="AB60" s="320"/>
      <c r="AC60" s="320"/>
      <c r="AD60" s="320"/>
      <c r="AE60" s="320"/>
      <c r="AF60" s="320"/>
      <c r="AG60" s="320"/>
      <c r="AH60" s="320"/>
      <c r="AI60" s="315" t="s">
        <v>378</v>
      </c>
      <c r="AJ60" s="316"/>
      <c r="AK60" s="316"/>
      <c r="AL60" s="316"/>
      <c r="AM60" s="316"/>
      <c r="AN60" s="317"/>
    </row>
  </sheetData>
  <mergeCells count="89">
    <mergeCell ref="A1:H3"/>
    <mergeCell ref="I1:AK2"/>
    <mergeCell ref="AL1:AN1"/>
    <mergeCell ref="AL2:AN2"/>
    <mergeCell ref="I3:AK3"/>
    <mergeCell ref="AL3:AN3"/>
    <mergeCell ref="A5:H5"/>
    <mergeCell ref="I5:AN5"/>
    <mergeCell ref="A4:E4"/>
    <mergeCell ref="F4:G4"/>
    <mergeCell ref="H4:I4"/>
    <mergeCell ref="J4:K4"/>
    <mergeCell ref="L4:M4"/>
    <mergeCell ref="N4:O4"/>
    <mergeCell ref="P4:Q4"/>
    <mergeCell ref="U4:Y4"/>
    <mergeCell ref="Z4:AF4"/>
    <mergeCell ref="AG4:AI4"/>
    <mergeCell ref="AJ4:AN4"/>
    <mergeCell ref="A7:H7"/>
    <mergeCell ref="I7:AD7"/>
    <mergeCell ref="AE7:AH7"/>
    <mergeCell ref="AJ7:AL7"/>
    <mergeCell ref="AM7:AN7"/>
    <mergeCell ref="A6:H6"/>
    <mergeCell ref="I6:AD6"/>
    <mergeCell ref="AE6:AH6"/>
    <mergeCell ref="AJ6:AL6"/>
    <mergeCell ref="AM6:AN6"/>
    <mergeCell ref="AN10:AN11"/>
    <mergeCell ref="AG23:AH23"/>
    <mergeCell ref="AG12:AH12"/>
    <mergeCell ref="AG13:AH13"/>
    <mergeCell ref="AG14:AH14"/>
    <mergeCell ref="AG15:AH15"/>
    <mergeCell ref="AG16:AH16"/>
    <mergeCell ref="AG17:AH17"/>
    <mergeCell ref="AG18:AH18"/>
    <mergeCell ref="AG19:AH19"/>
    <mergeCell ref="AG20:AH20"/>
    <mergeCell ref="AG21:AH21"/>
    <mergeCell ref="AG22:AH22"/>
    <mergeCell ref="A9:G9"/>
    <mergeCell ref="H9:T9"/>
    <mergeCell ref="U9:AD9"/>
    <mergeCell ref="AE9:AI9"/>
    <mergeCell ref="AM9:AN9"/>
    <mergeCell ref="AG32:AH32"/>
    <mergeCell ref="AG33:AH33"/>
    <mergeCell ref="AG34:AH34"/>
    <mergeCell ref="AG43:AH43"/>
    <mergeCell ref="AG44:AH44"/>
    <mergeCell ref="AG36:AH36"/>
    <mergeCell ref="AG37:AH37"/>
    <mergeCell ref="AG38:AH38"/>
    <mergeCell ref="AG39:AH39"/>
    <mergeCell ref="AG40:AH40"/>
    <mergeCell ref="AG41:AH41"/>
    <mergeCell ref="AG42:AH42"/>
    <mergeCell ref="AG53:AM53"/>
    <mergeCell ref="AG52:AM52"/>
    <mergeCell ref="A10:AF53"/>
    <mergeCell ref="AG10:AH11"/>
    <mergeCell ref="AI10:AI11"/>
    <mergeCell ref="AJ10:AM10"/>
    <mergeCell ref="AG48:AH48"/>
    <mergeCell ref="AG35:AH35"/>
    <mergeCell ref="AG24:AH24"/>
    <mergeCell ref="AG25:AH25"/>
    <mergeCell ref="AG26:AH26"/>
    <mergeCell ref="AG27:AH27"/>
    <mergeCell ref="AG28:AH28"/>
    <mergeCell ref="AG29:AH29"/>
    <mergeCell ref="AG30:AH30"/>
    <mergeCell ref="AG31:AH31"/>
    <mergeCell ref="S54:AH60"/>
    <mergeCell ref="AI57:AN57"/>
    <mergeCell ref="A58:R58"/>
    <mergeCell ref="AI58:AN58"/>
    <mergeCell ref="A59:R59"/>
    <mergeCell ref="AI59:AN59"/>
    <mergeCell ref="A60:R60"/>
    <mergeCell ref="AI60:AN60"/>
    <mergeCell ref="AG45:AH45"/>
    <mergeCell ref="AG49:AH49"/>
    <mergeCell ref="AG50:AH50"/>
    <mergeCell ref="AG51:AM51"/>
    <mergeCell ref="AG46:AH46"/>
    <mergeCell ref="AG47:AH47"/>
  </mergeCells>
  <printOptions horizontalCentered="1"/>
  <pageMargins left="0.51181102362204722" right="0.51181102362204722" top="0.55118110236220474" bottom="0.74803149606299213" header="0.31496062992125984" footer="0.31496062992125984"/>
  <pageSetup scale="49"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EFA711-3469-4DFE-81E8-4E95D7A5EDE7}">
  <sheetPr codeName="Hoja208">
    <tabColor rgb="FF3333FF"/>
  </sheetPr>
  <dimension ref="B1:K46"/>
  <sheetViews>
    <sheetView view="pageBreakPreview" zoomScale="110" zoomScaleNormal="130" zoomScaleSheetLayoutView="110" workbookViewId="0">
      <selection activeCell="A5" sqref="A5:H5"/>
    </sheetView>
  </sheetViews>
  <sheetFormatPr baseColWidth="10" defaultColWidth="11.44140625" defaultRowHeight="13.8"/>
  <cols>
    <col min="1" max="1" width="1.5546875" customWidth="1"/>
    <col min="2" max="2" width="17.109375" style="16" customWidth="1"/>
    <col min="3" max="3" width="12.6640625" style="16" customWidth="1"/>
    <col min="4" max="4" width="10.44140625" style="16" customWidth="1"/>
    <col min="5" max="5" width="11.33203125" style="16" customWidth="1"/>
    <col min="6" max="6" width="11.109375" style="16" customWidth="1"/>
    <col min="7" max="7" width="12.5546875" style="16" customWidth="1"/>
    <col min="8" max="8" width="0" style="16" hidden="1" customWidth="1"/>
    <col min="9" max="9" width="14.6640625" style="18" customWidth="1"/>
  </cols>
  <sheetData>
    <row r="1" spans="2:9" ht="18.600000000000001" thickBot="1">
      <c r="B1" s="210" t="s">
        <v>309</v>
      </c>
      <c r="C1" s="211"/>
      <c r="D1" s="211"/>
      <c r="E1" s="211"/>
      <c r="F1" s="211"/>
      <c r="G1" s="211"/>
      <c r="H1" s="211"/>
      <c r="I1" s="212"/>
    </row>
    <row r="2" spans="2:9" ht="15" thickBot="1">
      <c r="B2" s="20" t="s">
        <v>310</v>
      </c>
      <c r="C2" s="213" t="s">
        <v>311</v>
      </c>
      <c r="D2" s="213"/>
      <c r="E2" s="213"/>
      <c r="F2" s="214"/>
      <c r="G2" s="20" t="s">
        <v>312</v>
      </c>
      <c r="H2" s="21"/>
      <c r="I2" s="22">
        <v>45689</v>
      </c>
    </row>
    <row r="3" spans="2:9" thickBot="1">
      <c r="B3" s="215" t="s">
        <v>313</v>
      </c>
      <c r="C3" s="216"/>
      <c r="D3" s="217"/>
      <c r="E3" s="218" t="s">
        <v>7</v>
      </c>
      <c r="F3" s="219"/>
      <c r="G3" s="219"/>
      <c r="H3" s="219"/>
      <c r="I3" s="220"/>
    </row>
    <row r="4" spans="2:9" ht="36.9" customHeight="1" thickBot="1">
      <c r="B4" s="221" t="s">
        <v>314</v>
      </c>
      <c r="C4" s="222"/>
      <c r="D4" s="223"/>
      <c r="E4" s="224" t="s">
        <v>404</v>
      </c>
      <c r="F4" s="225"/>
      <c r="G4" s="225"/>
      <c r="H4" s="225"/>
      <c r="I4" s="226"/>
    </row>
    <row r="5" spans="2:9" thickBot="1">
      <c r="B5" s="1" t="s">
        <v>382</v>
      </c>
      <c r="C5" s="215" t="s">
        <v>405</v>
      </c>
      <c r="D5" s="217"/>
      <c r="E5" s="227"/>
      <c r="F5" s="228"/>
      <c r="G5" s="228"/>
      <c r="H5" s="228"/>
      <c r="I5" s="229"/>
    </row>
    <row r="6" spans="2:9" thickBot="1">
      <c r="B6" s="218" t="s">
        <v>315</v>
      </c>
      <c r="C6" s="220"/>
      <c r="D6" s="35"/>
      <c r="E6" s="230"/>
      <c r="F6" s="231"/>
      <c r="G6" s="231"/>
      <c r="H6" s="231"/>
      <c r="I6" s="232"/>
    </row>
    <row r="7" spans="2:9" ht="13.2">
      <c r="B7" s="233" t="s">
        <v>316</v>
      </c>
      <c r="C7" s="234"/>
      <c r="D7" s="234"/>
      <c r="E7" s="234"/>
      <c r="F7" s="234"/>
      <c r="G7" s="234"/>
      <c r="H7" s="234"/>
      <c r="I7" s="235"/>
    </row>
    <row r="8" spans="2:9" ht="13.2">
      <c r="B8" s="7" t="s">
        <v>317</v>
      </c>
      <c r="C8" s="8"/>
      <c r="D8" s="236"/>
      <c r="E8" s="236"/>
      <c r="F8" s="236"/>
      <c r="G8" s="236"/>
      <c r="H8" s="236"/>
      <c r="I8" s="237"/>
    </row>
    <row r="9" spans="2:9" ht="13.2">
      <c r="B9" s="190" t="s">
        <v>318</v>
      </c>
      <c r="C9" s="362"/>
      <c r="D9" s="39" t="s">
        <v>8</v>
      </c>
      <c r="E9" s="39" t="s">
        <v>319</v>
      </c>
      <c r="F9" s="39" t="s">
        <v>320</v>
      </c>
      <c r="G9" s="39" t="s">
        <v>321</v>
      </c>
      <c r="H9" s="39"/>
      <c r="I9" s="40" t="s">
        <v>322</v>
      </c>
    </row>
    <row r="10" spans="2:9" ht="13.2">
      <c r="B10" s="201" t="s">
        <v>323</v>
      </c>
      <c r="C10" s="202"/>
      <c r="D10" s="23" t="s">
        <v>324</v>
      </c>
      <c r="E10" s="30">
        <f>+I32</f>
        <v>21668.292682926829</v>
      </c>
      <c r="F10" s="27">
        <v>0.05</v>
      </c>
      <c r="G10" s="30">
        <f>E10*F10</f>
        <v>1083.4146341463415</v>
      </c>
      <c r="H10" s="46"/>
      <c r="I10" s="26">
        <f>+G10</f>
        <v>1083.4146341463415</v>
      </c>
    </row>
    <row r="11" spans="2:9" ht="12.75" customHeight="1">
      <c r="B11" s="337"/>
      <c r="C11" s="338"/>
      <c r="D11" s="45"/>
      <c r="E11" s="47"/>
      <c r="F11" s="27"/>
      <c r="G11" s="30"/>
      <c r="H11" s="46"/>
      <c r="I11" s="26"/>
    </row>
    <row r="12" spans="2:9" ht="12.75" customHeight="1">
      <c r="B12" s="347"/>
      <c r="C12" s="363"/>
      <c r="D12" s="45"/>
      <c r="E12" s="29"/>
      <c r="F12" s="49"/>
      <c r="G12" s="30"/>
      <c r="H12" s="46"/>
      <c r="I12" s="26"/>
    </row>
    <row r="13" spans="2:9" ht="13.2">
      <c r="B13" s="205" t="s">
        <v>325</v>
      </c>
      <c r="C13" s="206"/>
      <c r="D13" s="206"/>
      <c r="E13" s="206"/>
      <c r="F13" s="206"/>
      <c r="G13" s="206"/>
      <c r="H13" s="6"/>
      <c r="I13" s="36">
        <f>SUM(I10:I12)</f>
        <v>1083.4146341463415</v>
      </c>
    </row>
    <row r="14" spans="2:9" ht="13.2">
      <c r="B14" s="196" t="s">
        <v>326</v>
      </c>
      <c r="C14" s="197"/>
      <c r="D14" s="197"/>
      <c r="E14" s="197"/>
      <c r="F14" s="197"/>
      <c r="G14" s="197"/>
      <c r="H14" s="197"/>
      <c r="I14" s="198"/>
    </row>
    <row r="15" spans="2:9" ht="13.2">
      <c r="B15" s="190" t="s">
        <v>318</v>
      </c>
      <c r="C15" s="362"/>
      <c r="D15" s="39" t="s">
        <v>8</v>
      </c>
      <c r="E15" s="39" t="s">
        <v>327</v>
      </c>
      <c r="F15" s="39" t="s">
        <v>328</v>
      </c>
      <c r="G15" s="39" t="s">
        <v>321</v>
      </c>
      <c r="H15" s="41"/>
      <c r="I15" s="40" t="s">
        <v>322</v>
      </c>
    </row>
    <row r="16" spans="2:9" ht="12.75" customHeight="1">
      <c r="B16" s="201" t="s">
        <v>406</v>
      </c>
      <c r="C16" s="202"/>
      <c r="D16" s="23" t="s">
        <v>39</v>
      </c>
      <c r="E16" s="30">
        <v>38435.490683333337</v>
      </c>
      <c r="F16" s="27">
        <v>1.05</v>
      </c>
      <c r="G16" s="30">
        <f>E16*F16</f>
        <v>40357.265217500004</v>
      </c>
      <c r="H16" s="48"/>
      <c r="I16" s="31">
        <f t="shared" ref="I16:I18" si="0">+G16</f>
        <v>40357.265217500004</v>
      </c>
    </row>
    <row r="17" spans="2:9" ht="12.75" customHeight="1">
      <c r="B17" s="201" t="s">
        <v>407</v>
      </c>
      <c r="C17" s="202"/>
      <c r="D17" s="23" t="s">
        <v>18</v>
      </c>
      <c r="E17" s="30">
        <v>11445.765100000002</v>
      </c>
      <c r="F17" s="27">
        <v>0.20447399999999999</v>
      </c>
      <c r="G17" s="30">
        <f t="shared" ref="G17:G18" si="1">E17*F17</f>
        <v>2340.3613730574002</v>
      </c>
      <c r="H17" s="48"/>
      <c r="I17" s="31">
        <f t="shared" si="0"/>
        <v>2340.3613730574002</v>
      </c>
    </row>
    <row r="18" spans="2:9" ht="13.2">
      <c r="B18" s="201" t="s">
        <v>390</v>
      </c>
      <c r="C18" s="202"/>
      <c r="D18" s="23" t="s">
        <v>385</v>
      </c>
      <c r="E18" s="30">
        <v>150368.75700000001</v>
      </c>
      <c r="F18" s="27">
        <v>0.12469379</v>
      </c>
      <c r="G18" s="30">
        <f t="shared" si="1"/>
        <v>18750.05020791903</v>
      </c>
      <c r="H18" s="48"/>
      <c r="I18" s="31">
        <f t="shared" si="0"/>
        <v>18750.05020791903</v>
      </c>
    </row>
    <row r="19" spans="2:9" ht="13.2">
      <c r="B19" s="201"/>
      <c r="C19" s="202"/>
      <c r="D19" s="23"/>
      <c r="E19" s="30"/>
      <c r="F19" s="27"/>
      <c r="G19" s="30"/>
      <c r="H19" s="10"/>
      <c r="I19" s="31"/>
    </row>
    <row r="20" spans="2:9" ht="13.2">
      <c r="B20" s="201"/>
      <c r="C20" s="202"/>
      <c r="D20" s="23"/>
      <c r="E20" s="30"/>
      <c r="F20" s="27"/>
      <c r="G20" s="30"/>
      <c r="H20" s="10"/>
      <c r="I20" s="31"/>
    </row>
    <row r="21" spans="2:9" ht="13.2">
      <c r="B21" s="205" t="s">
        <v>329</v>
      </c>
      <c r="C21" s="206"/>
      <c r="D21" s="206"/>
      <c r="E21" s="206"/>
      <c r="F21" s="206"/>
      <c r="G21" s="207"/>
      <c r="H21" s="137"/>
      <c r="I21" s="25">
        <f>SUM(I16:I20)</f>
        <v>61447.67679847643</v>
      </c>
    </row>
    <row r="22" spans="2:9" ht="15" customHeight="1">
      <c r="B22" s="196" t="s">
        <v>330</v>
      </c>
      <c r="C22" s="197"/>
      <c r="D22" s="197"/>
      <c r="E22" s="197"/>
      <c r="F22" s="197"/>
      <c r="G22" s="197"/>
      <c r="H22" s="197"/>
      <c r="I22" s="198"/>
    </row>
    <row r="23" spans="2:9" ht="13.2">
      <c r="B23" s="199" t="s">
        <v>318</v>
      </c>
      <c r="C23" s="200"/>
      <c r="D23" s="39" t="s">
        <v>8</v>
      </c>
      <c r="E23" s="39" t="s">
        <v>9</v>
      </c>
      <c r="F23" s="39" t="s">
        <v>319</v>
      </c>
      <c r="G23" s="39" t="s">
        <v>321</v>
      </c>
      <c r="H23" s="39"/>
      <c r="I23" s="40" t="s">
        <v>322</v>
      </c>
    </row>
    <row r="24" spans="2:9">
      <c r="B24" s="238" t="s">
        <v>383</v>
      </c>
      <c r="C24" s="366"/>
      <c r="D24" s="23" t="s">
        <v>331</v>
      </c>
      <c r="E24" s="24">
        <v>1</v>
      </c>
      <c r="F24" s="30">
        <v>1900</v>
      </c>
      <c r="G24" s="30">
        <f>E24*F24</f>
        <v>1900</v>
      </c>
      <c r="H24" s="3"/>
      <c r="I24" s="31">
        <f>+G24</f>
        <v>1900</v>
      </c>
    </row>
    <row r="25" spans="2:9" ht="13.2">
      <c r="B25" s="348"/>
      <c r="C25" s="349"/>
      <c r="D25" s="23"/>
      <c r="E25" s="24"/>
      <c r="F25" s="38"/>
      <c r="G25" s="38"/>
      <c r="H25" s="4"/>
      <c r="I25" s="37"/>
    </row>
    <row r="26" spans="2:9">
      <c r="B26" s="12"/>
      <c r="C26" s="6"/>
      <c r="D26" s="6"/>
      <c r="E26" s="6"/>
      <c r="G26" s="33" t="s">
        <v>332</v>
      </c>
      <c r="H26" s="6"/>
      <c r="I26" s="36">
        <f>SUM(I24:I25)</f>
        <v>1900</v>
      </c>
    </row>
    <row r="27" spans="2:9" ht="15" customHeight="1">
      <c r="B27" s="196" t="s">
        <v>333</v>
      </c>
      <c r="C27" s="197"/>
      <c r="D27" s="197"/>
      <c r="E27" s="197"/>
      <c r="F27" s="197"/>
      <c r="G27" s="197"/>
      <c r="H27" s="197"/>
      <c r="I27" s="198"/>
    </row>
    <row r="28" spans="2:9" ht="13.2">
      <c r="B28" s="190" t="s">
        <v>318</v>
      </c>
      <c r="C28" s="362"/>
      <c r="D28" s="39" t="s">
        <v>334</v>
      </c>
      <c r="E28" s="39" t="s">
        <v>335</v>
      </c>
      <c r="F28" s="39" t="s">
        <v>336</v>
      </c>
      <c r="G28" s="39" t="s">
        <v>321</v>
      </c>
      <c r="H28" s="41"/>
      <c r="I28" s="40" t="s">
        <v>322</v>
      </c>
    </row>
    <row r="29" spans="2:9" ht="13.2">
      <c r="B29" s="191" t="s">
        <v>337</v>
      </c>
      <c r="C29" s="192"/>
      <c r="D29" s="28">
        <f>120000</f>
        <v>120000</v>
      </c>
      <c r="E29" s="30">
        <f>D29*1.52</f>
        <v>182400</v>
      </c>
      <c r="F29" s="34">
        <v>20.5</v>
      </c>
      <c r="G29" s="30">
        <f>E29/F29</f>
        <v>8897.5609756097565</v>
      </c>
      <c r="H29" s="13"/>
      <c r="I29" s="26">
        <f>+G29</f>
        <v>8897.5609756097565</v>
      </c>
    </row>
    <row r="30" spans="2:9" ht="13.2">
      <c r="B30" s="191" t="s">
        <v>384</v>
      </c>
      <c r="C30" s="192"/>
      <c r="D30" s="29">
        <f>77000*2</f>
        <v>154000</v>
      </c>
      <c r="E30" s="30">
        <f>D30*1.7</f>
        <v>261800</v>
      </c>
      <c r="F30" s="34">
        <v>20.5</v>
      </c>
      <c r="G30" s="30">
        <f>E30/F30</f>
        <v>12770.731707317073</v>
      </c>
      <c r="H30" s="13"/>
      <c r="I30" s="26">
        <f>+G30</f>
        <v>12770.731707317073</v>
      </c>
    </row>
    <row r="31" spans="2:9" ht="13.2">
      <c r="B31" s="193"/>
      <c r="C31" s="354"/>
      <c r="D31" s="2"/>
      <c r="E31" s="2"/>
      <c r="F31" s="11"/>
      <c r="G31" s="13"/>
      <c r="H31" s="13"/>
      <c r="I31" s="26"/>
    </row>
    <row r="32" spans="2:9" ht="13.2">
      <c r="B32" s="367" t="s">
        <v>338</v>
      </c>
      <c r="C32" s="368"/>
      <c r="D32" s="368"/>
      <c r="E32" s="368"/>
      <c r="F32" s="368"/>
      <c r="G32" s="368"/>
      <c r="H32" s="6"/>
      <c r="I32" s="25">
        <f>SUM(I29:I31)</f>
        <v>21668.292682926829</v>
      </c>
    </row>
    <row r="33" spans="2:11" ht="13.2">
      <c r="B33" s="12"/>
      <c r="C33" s="6"/>
      <c r="D33" s="6"/>
      <c r="E33" s="6"/>
      <c r="F33" s="5"/>
      <c r="G33" s="6"/>
      <c r="H33" s="6"/>
      <c r="I33" s="9"/>
      <c r="K33" s="50"/>
    </row>
    <row r="34" spans="2:11">
      <c r="B34" s="208" t="s">
        <v>339</v>
      </c>
      <c r="C34" s="209"/>
      <c r="D34" s="209"/>
      <c r="E34" s="209"/>
      <c r="F34" s="209"/>
      <c r="G34" s="209"/>
      <c r="H34" s="14"/>
      <c r="I34" s="138">
        <f>SUM(I13+I21+I26+I32)</f>
        <v>86099.384115549605</v>
      </c>
    </row>
    <row r="35" spans="2:11" ht="15.75" customHeight="1">
      <c r="B35" s="194" t="s">
        <v>340</v>
      </c>
      <c r="C35" s="351"/>
      <c r="D35" s="351"/>
      <c r="E35" s="351"/>
      <c r="F35" s="351"/>
      <c r="G35" s="351"/>
      <c r="H35" s="351"/>
      <c r="I35" s="195"/>
    </row>
    <row r="36" spans="2:11" ht="13.2">
      <c r="B36" s="177" t="s">
        <v>341</v>
      </c>
      <c r="C36" s="178"/>
      <c r="D36" s="181" t="s">
        <v>342</v>
      </c>
      <c r="E36" s="182"/>
      <c r="F36" s="42" t="s">
        <v>343</v>
      </c>
      <c r="G36" s="43" t="s">
        <v>344</v>
      </c>
      <c r="H36" s="3"/>
      <c r="I36" s="183"/>
    </row>
    <row r="37" spans="2:11" ht="13.2">
      <c r="B37" s="177"/>
      <c r="C37" s="178"/>
      <c r="D37" s="352" t="s">
        <v>345</v>
      </c>
      <c r="E37" s="184"/>
      <c r="F37" s="32">
        <v>0.25</v>
      </c>
      <c r="G37" s="29">
        <f>I34*F37</f>
        <v>21524.846028887401</v>
      </c>
      <c r="H37" s="15"/>
      <c r="I37" s="183"/>
    </row>
    <row r="38" spans="2:11" ht="13.2">
      <c r="B38" s="177"/>
      <c r="C38" s="178"/>
      <c r="D38" s="352" t="s">
        <v>346</v>
      </c>
      <c r="E38" s="184"/>
      <c r="F38" s="32">
        <v>0.05</v>
      </c>
      <c r="G38" s="29">
        <f>I34*F38</f>
        <v>4304.9692057774801</v>
      </c>
      <c r="H38" s="15"/>
      <c r="I38" s="183"/>
    </row>
    <row r="39" spans="2:11" ht="13.2">
      <c r="B39" s="177"/>
      <c r="C39" s="178"/>
      <c r="D39" s="353" t="s">
        <v>347</v>
      </c>
      <c r="E39" s="352"/>
      <c r="F39" s="32">
        <v>0.3</v>
      </c>
      <c r="G39" s="29">
        <f>SUM(G37:G38)</f>
        <v>25829.815234664882</v>
      </c>
      <c r="H39" s="15"/>
      <c r="I39" s="183"/>
    </row>
    <row r="40" spans="2:11" ht="15.75" customHeight="1" thickBot="1">
      <c r="B40" s="177"/>
      <c r="C40" s="178"/>
      <c r="D40" s="185" t="s">
        <v>348</v>
      </c>
      <c r="E40" s="186"/>
      <c r="F40" s="186"/>
      <c r="G40" s="187"/>
      <c r="H40" s="14"/>
      <c r="I40" s="138">
        <f>SUM(G39:G39)</f>
        <v>25829.815234664882</v>
      </c>
    </row>
    <row r="41" spans="2:11" ht="16.5" customHeight="1" thickBot="1">
      <c r="B41" s="179"/>
      <c r="C41" s="180"/>
      <c r="D41" s="188" t="s">
        <v>349</v>
      </c>
      <c r="E41" s="189"/>
      <c r="F41" s="189"/>
      <c r="G41" s="189"/>
      <c r="H41" s="19"/>
      <c r="I41" s="44">
        <f>SUM(I34+I40)</f>
        <v>111929.19935021449</v>
      </c>
    </row>
    <row r="42" spans="2:11">
      <c r="F42" s="17"/>
    </row>
    <row r="43" spans="2:11">
      <c r="F43" s="17"/>
    </row>
    <row r="44" spans="2:11">
      <c r="F44" s="17"/>
    </row>
    <row r="45" spans="2:11" s="16" customFormat="1">
      <c r="F45" s="17"/>
      <c r="I45" s="18"/>
    </row>
    <row r="46" spans="2:11" s="16" customFormat="1">
      <c r="F46" s="17"/>
      <c r="I46" s="18"/>
    </row>
  </sheetData>
  <mergeCells count="43">
    <mergeCell ref="D39:E39"/>
    <mergeCell ref="D40:G40"/>
    <mergeCell ref="D41:G41"/>
    <mergeCell ref="B30:C30"/>
    <mergeCell ref="B31:C31"/>
    <mergeCell ref="B32:G32"/>
    <mergeCell ref="B34:G34"/>
    <mergeCell ref="B35:I35"/>
    <mergeCell ref="B36:C41"/>
    <mergeCell ref="D36:E36"/>
    <mergeCell ref="I36:I39"/>
    <mergeCell ref="D37:E37"/>
    <mergeCell ref="D38:E38"/>
    <mergeCell ref="B29:C29"/>
    <mergeCell ref="B19:C19"/>
    <mergeCell ref="B20:C20"/>
    <mergeCell ref="B21:G21"/>
    <mergeCell ref="B22:I22"/>
    <mergeCell ref="B23:C23"/>
    <mergeCell ref="B24:C24"/>
    <mergeCell ref="B25:C25"/>
    <mergeCell ref="B27:I27"/>
    <mergeCell ref="B28:C28"/>
    <mergeCell ref="B18:C18"/>
    <mergeCell ref="B7:I7"/>
    <mergeCell ref="D8:I8"/>
    <mergeCell ref="B9:C9"/>
    <mergeCell ref="B10:C10"/>
    <mergeCell ref="B11:C11"/>
    <mergeCell ref="B12:C12"/>
    <mergeCell ref="B13:G13"/>
    <mergeCell ref="B14:I14"/>
    <mergeCell ref="B15:C15"/>
    <mergeCell ref="B16:C16"/>
    <mergeCell ref="B17:C17"/>
    <mergeCell ref="B1:I1"/>
    <mergeCell ref="C2:F2"/>
    <mergeCell ref="B3:D3"/>
    <mergeCell ref="E3:I3"/>
    <mergeCell ref="B4:D4"/>
    <mergeCell ref="E4:I6"/>
    <mergeCell ref="C5:D5"/>
    <mergeCell ref="B6:C6"/>
  </mergeCells>
  <pageMargins left="0.52" right="0.4"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EAB433-8805-409A-8262-62343A186577}">
  <sheetPr codeName="Hoja209">
    <tabColor rgb="FF00B050"/>
  </sheetPr>
  <dimension ref="A1:AP60"/>
  <sheetViews>
    <sheetView view="pageBreakPreview" zoomScale="70" zoomScaleNormal="55" zoomScaleSheetLayoutView="70" workbookViewId="0">
      <selection activeCell="A5" sqref="A5:H5"/>
    </sheetView>
  </sheetViews>
  <sheetFormatPr baseColWidth="10" defaultColWidth="12.5546875" defaultRowHeight="13.2"/>
  <cols>
    <col min="1" max="30" width="3.6640625" style="81" customWidth="1"/>
    <col min="31" max="31" width="10.5546875" style="81" customWidth="1"/>
    <col min="32" max="32" width="8.109375" style="81" customWidth="1"/>
    <col min="33" max="33" width="10.5546875" style="81" customWidth="1"/>
    <col min="34" max="34" width="7.6640625" style="81" customWidth="1"/>
    <col min="35" max="35" width="38.5546875" style="81" customWidth="1"/>
    <col min="36" max="40" width="13.6640625" style="81" customWidth="1"/>
    <col min="41" max="250" width="12.5546875" style="77"/>
    <col min="251" max="280" width="3.6640625" style="77" customWidth="1"/>
    <col min="281" max="281" width="10.5546875" style="77" customWidth="1"/>
    <col min="282" max="282" width="8.109375" style="77" customWidth="1"/>
    <col min="283" max="283" width="10.5546875" style="77" customWidth="1"/>
    <col min="284" max="284" width="7.6640625" style="77" customWidth="1"/>
    <col min="285" max="285" width="26.109375" style="77" customWidth="1"/>
    <col min="286" max="287" width="12.5546875" style="77"/>
    <col min="288" max="288" width="13.44140625" style="77" customWidth="1"/>
    <col min="289" max="289" width="12.5546875" style="77"/>
    <col min="290" max="290" width="14.6640625" style="77" bestFit="1" customWidth="1"/>
    <col min="291" max="506" width="12.5546875" style="77"/>
    <col min="507" max="536" width="3.6640625" style="77" customWidth="1"/>
    <col min="537" max="537" width="10.5546875" style="77" customWidth="1"/>
    <col min="538" max="538" width="8.109375" style="77" customWidth="1"/>
    <col min="539" max="539" width="10.5546875" style="77" customWidth="1"/>
    <col min="540" max="540" width="7.6640625" style="77" customWidth="1"/>
    <col min="541" max="541" width="26.109375" style="77" customWidth="1"/>
    <col min="542" max="543" width="12.5546875" style="77"/>
    <col min="544" max="544" width="13.44140625" style="77" customWidth="1"/>
    <col min="545" max="545" width="12.5546875" style="77"/>
    <col min="546" max="546" width="14.6640625" style="77" bestFit="1" customWidth="1"/>
    <col min="547" max="762" width="12.5546875" style="77"/>
    <col min="763" max="792" width="3.6640625" style="77" customWidth="1"/>
    <col min="793" max="793" width="10.5546875" style="77" customWidth="1"/>
    <col min="794" max="794" width="8.109375" style="77" customWidth="1"/>
    <col min="795" max="795" width="10.5546875" style="77" customWidth="1"/>
    <col min="796" max="796" width="7.6640625" style="77" customWidth="1"/>
    <col min="797" max="797" width="26.109375" style="77" customWidth="1"/>
    <col min="798" max="799" width="12.5546875" style="77"/>
    <col min="800" max="800" width="13.44140625" style="77" customWidth="1"/>
    <col min="801" max="801" width="12.5546875" style="77"/>
    <col min="802" max="802" width="14.6640625" style="77" bestFit="1" customWidth="1"/>
    <col min="803" max="1018" width="12.5546875" style="77"/>
    <col min="1019" max="1048" width="3.6640625" style="77" customWidth="1"/>
    <col min="1049" max="1049" width="10.5546875" style="77" customWidth="1"/>
    <col min="1050" max="1050" width="8.109375" style="77" customWidth="1"/>
    <col min="1051" max="1051" width="10.5546875" style="77" customWidth="1"/>
    <col min="1052" max="1052" width="7.6640625" style="77" customWidth="1"/>
    <col min="1053" max="1053" width="26.109375" style="77" customWidth="1"/>
    <col min="1054" max="1055" width="12.5546875" style="77"/>
    <col min="1056" max="1056" width="13.44140625" style="77" customWidth="1"/>
    <col min="1057" max="1057" width="12.5546875" style="77"/>
    <col min="1058" max="1058" width="14.6640625" style="77" bestFit="1" customWidth="1"/>
    <col min="1059" max="1274" width="12.5546875" style="77"/>
    <col min="1275" max="1304" width="3.6640625" style="77" customWidth="1"/>
    <col min="1305" max="1305" width="10.5546875" style="77" customWidth="1"/>
    <col min="1306" max="1306" width="8.109375" style="77" customWidth="1"/>
    <col min="1307" max="1307" width="10.5546875" style="77" customWidth="1"/>
    <col min="1308" max="1308" width="7.6640625" style="77" customWidth="1"/>
    <col min="1309" max="1309" width="26.109375" style="77" customWidth="1"/>
    <col min="1310" max="1311" width="12.5546875" style="77"/>
    <col min="1312" max="1312" width="13.44140625" style="77" customWidth="1"/>
    <col min="1313" max="1313" width="12.5546875" style="77"/>
    <col min="1314" max="1314" width="14.6640625" style="77" bestFit="1" customWidth="1"/>
    <col min="1315" max="1530" width="12.5546875" style="77"/>
    <col min="1531" max="1560" width="3.6640625" style="77" customWidth="1"/>
    <col min="1561" max="1561" width="10.5546875" style="77" customWidth="1"/>
    <col min="1562" max="1562" width="8.109375" style="77" customWidth="1"/>
    <col min="1563" max="1563" width="10.5546875" style="77" customWidth="1"/>
    <col min="1564" max="1564" width="7.6640625" style="77" customWidth="1"/>
    <col min="1565" max="1565" width="26.109375" style="77" customWidth="1"/>
    <col min="1566" max="1567" width="12.5546875" style="77"/>
    <col min="1568" max="1568" width="13.44140625" style="77" customWidth="1"/>
    <col min="1569" max="1569" width="12.5546875" style="77"/>
    <col min="1570" max="1570" width="14.6640625" style="77" bestFit="1" customWidth="1"/>
    <col min="1571" max="1786" width="12.5546875" style="77"/>
    <col min="1787" max="1816" width="3.6640625" style="77" customWidth="1"/>
    <col min="1817" max="1817" width="10.5546875" style="77" customWidth="1"/>
    <col min="1818" max="1818" width="8.109375" style="77" customWidth="1"/>
    <col min="1819" max="1819" width="10.5546875" style="77" customWidth="1"/>
    <col min="1820" max="1820" width="7.6640625" style="77" customWidth="1"/>
    <col min="1821" max="1821" width="26.109375" style="77" customWidth="1"/>
    <col min="1822" max="1823" width="12.5546875" style="77"/>
    <col min="1824" max="1824" width="13.44140625" style="77" customWidth="1"/>
    <col min="1825" max="1825" width="12.5546875" style="77"/>
    <col min="1826" max="1826" width="14.6640625" style="77" bestFit="1" customWidth="1"/>
    <col min="1827" max="2042" width="12.5546875" style="77"/>
    <col min="2043" max="2072" width="3.6640625" style="77" customWidth="1"/>
    <col min="2073" max="2073" width="10.5546875" style="77" customWidth="1"/>
    <col min="2074" max="2074" width="8.109375" style="77" customWidth="1"/>
    <col min="2075" max="2075" width="10.5546875" style="77" customWidth="1"/>
    <col min="2076" max="2076" width="7.6640625" style="77" customWidth="1"/>
    <col min="2077" max="2077" width="26.109375" style="77" customWidth="1"/>
    <col min="2078" max="2079" width="12.5546875" style="77"/>
    <col min="2080" max="2080" width="13.44140625" style="77" customWidth="1"/>
    <col min="2081" max="2081" width="12.5546875" style="77"/>
    <col min="2082" max="2082" width="14.6640625" style="77" bestFit="1" customWidth="1"/>
    <col min="2083" max="2298" width="12.5546875" style="77"/>
    <col min="2299" max="2328" width="3.6640625" style="77" customWidth="1"/>
    <col min="2329" max="2329" width="10.5546875" style="77" customWidth="1"/>
    <col min="2330" max="2330" width="8.109375" style="77" customWidth="1"/>
    <col min="2331" max="2331" width="10.5546875" style="77" customWidth="1"/>
    <col min="2332" max="2332" width="7.6640625" style="77" customWidth="1"/>
    <col min="2333" max="2333" width="26.109375" style="77" customWidth="1"/>
    <col min="2334" max="2335" width="12.5546875" style="77"/>
    <col min="2336" max="2336" width="13.44140625" style="77" customWidth="1"/>
    <col min="2337" max="2337" width="12.5546875" style="77"/>
    <col min="2338" max="2338" width="14.6640625" style="77" bestFit="1" customWidth="1"/>
    <col min="2339" max="2554" width="12.5546875" style="77"/>
    <col min="2555" max="2584" width="3.6640625" style="77" customWidth="1"/>
    <col min="2585" max="2585" width="10.5546875" style="77" customWidth="1"/>
    <col min="2586" max="2586" width="8.109375" style="77" customWidth="1"/>
    <col min="2587" max="2587" width="10.5546875" style="77" customWidth="1"/>
    <col min="2588" max="2588" width="7.6640625" style="77" customWidth="1"/>
    <col min="2589" max="2589" width="26.109375" style="77" customWidth="1"/>
    <col min="2590" max="2591" width="12.5546875" style="77"/>
    <col min="2592" max="2592" width="13.44140625" style="77" customWidth="1"/>
    <col min="2593" max="2593" width="12.5546875" style="77"/>
    <col min="2594" max="2594" width="14.6640625" style="77" bestFit="1" customWidth="1"/>
    <col min="2595" max="2810" width="12.5546875" style="77"/>
    <col min="2811" max="2840" width="3.6640625" style="77" customWidth="1"/>
    <col min="2841" max="2841" width="10.5546875" style="77" customWidth="1"/>
    <col min="2842" max="2842" width="8.109375" style="77" customWidth="1"/>
    <col min="2843" max="2843" width="10.5546875" style="77" customWidth="1"/>
    <col min="2844" max="2844" width="7.6640625" style="77" customWidth="1"/>
    <col min="2845" max="2845" width="26.109375" style="77" customWidth="1"/>
    <col min="2846" max="2847" width="12.5546875" style="77"/>
    <col min="2848" max="2848" width="13.44140625" style="77" customWidth="1"/>
    <col min="2849" max="2849" width="12.5546875" style="77"/>
    <col min="2850" max="2850" width="14.6640625" style="77" bestFit="1" customWidth="1"/>
    <col min="2851" max="3066" width="12.5546875" style="77"/>
    <col min="3067" max="3096" width="3.6640625" style="77" customWidth="1"/>
    <col min="3097" max="3097" width="10.5546875" style="77" customWidth="1"/>
    <col min="3098" max="3098" width="8.109375" style="77" customWidth="1"/>
    <col min="3099" max="3099" width="10.5546875" style="77" customWidth="1"/>
    <col min="3100" max="3100" width="7.6640625" style="77" customWidth="1"/>
    <col min="3101" max="3101" width="26.109375" style="77" customWidth="1"/>
    <col min="3102" max="3103" width="12.5546875" style="77"/>
    <col min="3104" max="3104" width="13.44140625" style="77" customWidth="1"/>
    <col min="3105" max="3105" width="12.5546875" style="77"/>
    <col min="3106" max="3106" width="14.6640625" style="77" bestFit="1" customWidth="1"/>
    <col min="3107" max="3322" width="12.5546875" style="77"/>
    <col min="3323" max="3352" width="3.6640625" style="77" customWidth="1"/>
    <col min="3353" max="3353" width="10.5546875" style="77" customWidth="1"/>
    <col min="3354" max="3354" width="8.109375" style="77" customWidth="1"/>
    <col min="3355" max="3355" width="10.5546875" style="77" customWidth="1"/>
    <col min="3356" max="3356" width="7.6640625" style="77" customWidth="1"/>
    <col min="3357" max="3357" width="26.109375" style="77" customWidth="1"/>
    <col min="3358" max="3359" width="12.5546875" style="77"/>
    <col min="3360" max="3360" width="13.44140625" style="77" customWidth="1"/>
    <col min="3361" max="3361" width="12.5546875" style="77"/>
    <col min="3362" max="3362" width="14.6640625" style="77" bestFit="1" customWidth="1"/>
    <col min="3363" max="3578" width="12.5546875" style="77"/>
    <col min="3579" max="3608" width="3.6640625" style="77" customWidth="1"/>
    <col min="3609" max="3609" width="10.5546875" style="77" customWidth="1"/>
    <col min="3610" max="3610" width="8.109375" style="77" customWidth="1"/>
    <col min="3611" max="3611" width="10.5546875" style="77" customWidth="1"/>
    <col min="3612" max="3612" width="7.6640625" style="77" customWidth="1"/>
    <col min="3613" max="3613" width="26.109375" style="77" customWidth="1"/>
    <col min="3614" max="3615" width="12.5546875" style="77"/>
    <col min="3616" max="3616" width="13.44140625" style="77" customWidth="1"/>
    <col min="3617" max="3617" width="12.5546875" style="77"/>
    <col min="3618" max="3618" width="14.6640625" style="77" bestFit="1" customWidth="1"/>
    <col min="3619" max="3834" width="12.5546875" style="77"/>
    <col min="3835" max="3864" width="3.6640625" style="77" customWidth="1"/>
    <col min="3865" max="3865" width="10.5546875" style="77" customWidth="1"/>
    <col min="3866" max="3866" width="8.109375" style="77" customWidth="1"/>
    <col min="3867" max="3867" width="10.5546875" style="77" customWidth="1"/>
    <col min="3868" max="3868" width="7.6640625" style="77" customWidth="1"/>
    <col min="3869" max="3869" width="26.109375" style="77" customWidth="1"/>
    <col min="3870" max="3871" width="12.5546875" style="77"/>
    <col min="3872" max="3872" width="13.44140625" style="77" customWidth="1"/>
    <col min="3873" max="3873" width="12.5546875" style="77"/>
    <col min="3874" max="3874" width="14.6640625" style="77" bestFit="1" customWidth="1"/>
    <col min="3875" max="4090" width="12.5546875" style="77"/>
    <col min="4091" max="4120" width="3.6640625" style="77" customWidth="1"/>
    <col min="4121" max="4121" width="10.5546875" style="77" customWidth="1"/>
    <col min="4122" max="4122" width="8.109375" style="77" customWidth="1"/>
    <col min="4123" max="4123" width="10.5546875" style="77" customWidth="1"/>
    <col min="4124" max="4124" width="7.6640625" style="77" customWidth="1"/>
    <col min="4125" max="4125" width="26.109375" style="77" customWidth="1"/>
    <col min="4126" max="4127" width="12.5546875" style="77"/>
    <col min="4128" max="4128" width="13.44140625" style="77" customWidth="1"/>
    <col min="4129" max="4129" width="12.5546875" style="77"/>
    <col min="4130" max="4130" width="14.6640625" style="77" bestFit="1" customWidth="1"/>
    <col min="4131" max="4346" width="12.5546875" style="77"/>
    <col min="4347" max="4376" width="3.6640625" style="77" customWidth="1"/>
    <col min="4377" max="4377" width="10.5546875" style="77" customWidth="1"/>
    <col min="4378" max="4378" width="8.109375" style="77" customWidth="1"/>
    <col min="4379" max="4379" width="10.5546875" style="77" customWidth="1"/>
    <col min="4380" max="4380" width="7.6640625" style="77" customWidth="1"/>
    <col min="4381" max="4381" width="26.109375" style="77" customWidth="1"/>
    <col min="4382" max="4383" width="12.5546875" style="77"/>
    <col min="4384" max="4384" width="13.44140625" style="77" customWidth="1"/>
    <col min="4385" max="4385" width="12.5546875" style="77"/>
    <col min="4386" max="4386" width="14.6640625" style="77" bestFit="1" customWidth="1"/>
    <col min="4387" max="4602" width="12.5546875" style="77"/>
    <col min="4603" max="4632" width="3.6640625" style="77" customWidth="1"/>
    <col min="4633" max="4633" width="10.5546875" style="77" customWidth="1"/>
    <col min="4634" max="4634" width="8.109375" style="77" customWidth="1"/>
    <col min="4635" max="4635" width="10.5546875" style="77" customWidth="1"/>
    <col min="4636" max="4636" width="7.6640625" style="77" customWidth="1"/>
    <col min="4637" max="4637" width="26.109375" style="77" customWidth="1"/>
    <col min="4638" max="4639" width="12.5546875" style="77"/>
    <col min="4640" max="4640" width="13.44140625" style="77" customWidth="1"/>
    <col min="4641" max="4641" width="12.5546875" style="77"/>
    <col min="4642" max="4642" width="14.6640625" style="77" bestFit="1" customWidth="1"/>
    <col min="4643" max="4858" width="12.5546875" style="77"/>
    <col min="4859" max="4888" width="3.6640625" style="77" customWidth="1"/>
    <col min="4889" max="4889" width="10.5546875" style="77" customWidth="1"/>
    <col min="4890" max="4890" width="8.109375" style="77" customWidth="1"/>
    <col min="4891" max="4891" width="10.5546875" style="77" customWidth="1"/>
    <col min="4892" max="4892" width="7.6640625" style="77" customWidth="1"/>
    <col min="4893" max="4893" width="26.109375" style="77" customWidth="1"/>
    <col min="4894" max="4895" width="12.5546875" style="77"/>
    <col min="4896" max="4896" width="13.44140625" style="77" customWidth="1"/>
    <col min="4897" max="4897" width="12.5546875" style="77"/>
    <col min="4898" max="4898" width="14.6640625" style="77" bestFit="1" customWidth="1"/>
    <col min="4899" max="5114" width="12.5546875" style="77"/>
    <col min="5115" max="5144" width="3.6640625" style="77" customWidth="1"/>
    <col min="5145" max="5145" width="10.5546875" style="77" customWidth="1"/>
    <col min="5146" max="5146" width="8.109375" style="77" customWidth="1"/>
    <col min="5147" max="5147" width="10.5546875" style="77" customWidth="1"/>
    <col min="5148" max="5148" width="7.6640625" style="77" customWidth="1"/>
    <col min="5149" max="5149" width="26.109375" style="77" customWidth="1"/>
    <col min="5150" max="5151" width="12.5546875" style="77"/>
    <col min="5152" max="5152" width="13.44140625" style="77" customWidth="1"/>
    <col min="5153" max="5153" width="12.5546875" style="77"/>
    <col min="5154" max="5154" width="14.6640625" style="77" bestFit="1" customWidth="1"/>
    <col min="5155" max="5370" width="12.5546875" style="77"/>
    <col min="5371" max="5400" width="3.6640625" style="77" customWidth="1"/>
    <col min="5401" max="5401" width="10.5546875" style="77" customWidth="1"/>
    <col min="5402" max="5402" width="8.109375" style="77" customWidth="1"/>
    <col min="5403" max="5403" width="10.5546875" style="77" customWidth="1"/>
    <col min="5404" max="5404" width="7.6640625" style="77" customWidth="1"/>
    <col min="5405" max="5405" width="26.109375" style="77" customWidth="1"/>
    <col min="5406" max="5407" width="12.5546875" style="77"/>
    <col min="5408" max="5408" width="13.44140625" style="77" customWidth="1"/>
    <col min="5409" max="5409" width="12.5546875" style="77"/>
    <col min="5410" max="5410" width="14.6640625" style="77" bestFit="1" customWidth="1"/>
    <col min="5411" max="5626" width="12.5546875" style="77"/>
    <col min="5627" max="5656" width="3.6640625" style="77" customWidth="1"/>
    <col min="5657" max="5657" width="10.5546875" style="77" customWidth="1"/>
    <col min="5658" max="5658" width="8.109375" style="77" customWidth="1"/>
    <col min="5659" max="5659" width="10.5546875" style="77" customWidth="1"/>
    <col min="5660" max="5660" width="7.6640625" style="77" customWidth="1"/>
    <col min="5661" max="5661" width="26.109375" style="77" customWidth="1"/>
    <col min="5662" max="5663" width="12.5546875" style="77"/>
    <col min="5664" max="5664" width="13.44140625" style="77" customWidth="1"/>
    <col min="5665" max="5665" width="12.5546875" style="77"/>
    <col min="5666" max="5666" width="14.6640625" style="77" bestFit="1" customWidth="1"/>
    <col min="5667" max="5882" width="12.5546875" style="77"/>
    <col min="5883" max="5912" width="3.6640625" style="77" customWidth="1"/>
    <col min="5913" max="5913" width="10.5546875" style="77" customWidth="1"/>
    <col min="5914" max="5914" width="8.109375" style="77" customWidth="1"/>
    <col min="5915" max="5915" width="10.5546875" style="77" customWidth="1"/>
    <col min="5916" max="5916" width="7.6640625" style="77" customWidth="1"/>
    <col min="5917" max="5917" width="26.109375" style="77" customWidth="1"/>
    <col min="5918" max="5919" width="12.5546875" style="77"/>
    <col min="5920" max="5920" width="13.44140625" style="77" customWidth="1"/>
    <col min="5921" max="5921" width="12.5546875" style="77"/>
    <col min="5922" max="5922" width="14.6640625" style="77" bestFit="1" customWidth="1"/>
    <col min="5923" max="6138" width="12.5546875" style="77"/>
    <col min="6139" max="6168" width="3.6640625" style="77" customWidth="1"/>
    <col min="6169" max="6169" width="10.5546875" style="77" customWidth="1"/>
    <col min="6170" max="6170" width="8.109375" style="77" customWidth="1"/>
    <col min="6171" max="6171" width="10.5546875" style="77" customWidth="1"/>
    <col min="6172" max="6172" width="7.6640625" style="77" customWidth="1"/>
    <col min="6173" max="6173" width="26.109375" style="77" customWidth="1"/>
    <col min="6174" max="6175" width="12.5546875" style="77"/>
    <col min="6176" max="6176" width="13.44140625" style="77" customWidth="1"/>
    <col min="6177" max="6177" width="12.5546875" style="77"/>
    <col min="6178" max="6178" width="14.6640625" style="77" bestFit="1" customWidth="1"/>
    <col min="6179" max="6394" width="12.5546875" style="77"/>
    <col min="6395" max="6424" width="3.6640625" style="77" customWidth="1"/>
    <col min="6425" max="6425" width="10.5546875" style="77" customWidth="1"/>
    <col min="6426" max="6426" width="8.109375" style="77" customWidth="1"/>
    <col min="6427" max="6427" width="10.5546875" style="77" customWidth="1"/>
    <col min="6428" max="6428" width="7.6640625" style="77" customWidth="1"/>
    <col min="6429" max="6429" width="26.109375" style="77" customWidth="1"/>
    <col min="6430" max="6431" width="12.5546875" style="77"/>
    <col min="6432" max="6432" width="13.44140625" style="77" customWidth="1"/>
    <col min="6433" max="6433" width="12.5546875" style="77"/>
    <col min="6434" max="6434" width="14.6640625" style="77" bestFit="1" customWidth="1"/>
    <col min="6435" max="6650" width="12.5546875" style="77"/>
    <col min="6651" max="6680" width="3.6640625" style="77" customWidth="1"/>
    <col min="6681" max="6681" width="10.5546875" style="77" customWidth="1"/>
    <col min="6682" max="6682" width="8.109375" style="77" customWidth="1"/>
    <col min="6683" max="6683" width="10.5546875" style="77" customWidth="1"/>
    <col min="6684" max="6684" width="7.6640625" style="77" customWidth="1"/>
    <col min="6685" max="6685" width="26.109375" style="77" customWidth="1"/>
    <col min="6686" max="6687" width="12.5546875" style="77"/>
    <col min="6688" max="6688" width="13.44140625" style="77" customWidth="1"/>
    <col min="6689" max="6689" width="12.5546875" style="77"/>
    <col min="6690" max="6690" width="14.6640625" style="77" bestFit="1" customWidth="1"/>
    <col min="6691" max="6906" width="12.5546875" style="77"/>
    <col min="6907" max="6936" width="3.6640625" style="77" customWidth="1"/>
    <col min="6937" max="6937" width="10.5546875" style="77" customWidth="1"/>
    <col min="6938" max="6938" width="8.109375" style="77" customWidth="1"/>
    <col min="6939" max="6939" width="10.5546875" style="77" customWidth="1"/>
    <col min="6940" max="6940" width="7.6640625" style="77" customWidth="1"/>
    <col min="6941" max="6941" width="26.109375" style="77" customWidth="1"/>
    <col min="6942" max="6943" width="12.5546875" style="77"/>
    <col min="6944" max="6944" width="13.44140625" style="77" customWidth="1"/>
    <col min="6945" max="6945" width="12.5546875" style="77"/>
    <col min="6946" max="6946" width="14.6640625" style="77" bestFit="1" customWidth="1"/>
    <col min="6947" max="7162" width="12.5546875" style="77"/>
    <col min="7163" max="7192" width="3.6640625" style="77" customWidth="1"/>
    <col min="7193" max="7193" width="10.5546875" style="77" customWidth="1"/>
    <col min="7194" max="7194" width="8.109375" style="77" customWidth="1"/>
    <col min="7195" max="7195" width="10.5546875" style="77" customWidth="1"/>
    <col min="7196" max="7196" width="7.6640625" style="77" customWidth="1"/>
    <col min="7197" max="7197" width="26.109375" style="77" customWidth="1"/>
    <col min="7198" max="7199" width="12.5546875" style="77"/>
    <col min="7200" max="7200" width="13.44140625" style="77" customWidth="1"/>
    <col min="7201" max="7201" width="12.5546875" style="77"/>
    <col min="7202" max="7202" width="14.6640625" style="77" bestFit="1" customWidth="1"/>
    <col min="7203" max="7418" width="12.5546875" style="77"/>
    <col min="7419" max="7448" width="3.6640625" style="77" customWidth="1"/>
    <col min="7449" max="7449" width="10.5546875" style="77" customWidth="1"/>
    <col min="7450" max="7450" width="8.109375" style="77" customWidth="1"/>
    <col min="7451" max="7451" width="10.5546875" style="77" customWidth="1"/>
    <col min="7452" max="7452" width="7.6640625" style="77" customWidth="1"/>
    <col min="7453" max="7453" width="26.109375" style="77" customWidth="1"/>
    <col min="7454" max="7455" width="12.5546875" style="77"/>
    <col min="7456" max="7456" width="13.44140625" style="77" customWidth="1"/>
    <col min="7457" max="7457" width="12.5546875" style="77"/>
    <col min="7458" max="7458" width="14.6640625" style="77" bestFit="1" customWidth="1"/>
    <col min="7459" max="7674" width="12.5546875" style="77"/>
    <col min="7675" max="7704" width="3.6640625" style="77" customWidth="1"/>
    <col min="7705" max="7705" width="10.5546875" style="77" customWidth="1"/>
    <col min="7706" max="7706" width="8.109375" style="77" customWidth="1"/>
    <col min="7707" max="7707" width="10.5546875" style="77" customWidth="1"/>
    <col min="7708" max="7708" width="7.6640625" style="77" customWidth="1"/>
    <col min="7709" max="7709" width="26.109375" style="77" customWidth="1"/>
    <col min="7710" max="7711" width="12.5546875" style="77"/>
    <col min="7712" max="7712" width="13.44140625" style="77" customWidth="1"/>
    <col min="7713" max="7713" width="12.5546875" style="77"/>
    <col min="7714" max="7714" width="14.6640625" style="77" bestFit="1" customWidth="1"/>
    <col min="7715" max="7930" width="12.5546875" style="77"/>
    <col min="7931" max="7960" width="3.6640625" style="77" customWidth="1"/>
    <col min="7961" max="7961" width="10.5546875" style="77" customWidth="1"/>
    <col min="7962" max="7962" width="8.109375" style="77" customWidth="1"/>
    <col min="7963" max="7963" width="10.5546875" style="77" customWidth="1"/>
    <col min="7964" max="7964" width="7.6640625" style="77" customWidth="1"/>
    <col min="7965" max="7965" width="26.109375" style="77" customWidth="1"/>
    <col min="7966" max="7967" width="12.5546875" style="77"/>
    <col min="7968" max="7968" width="13.44140625" style="77" customWidth="1"/>
    <col min="7969" max="7969" width="12.5546875" style="77"/>
    <col min="7970" max="7970" width="14.6640625" style="77" bestFit="1" customWidth="1"/>
    <col min="7971" max="8186" width="12.5546875" style="77"/>
    <col min="8187" max="8216" width="3.6640625" style="77" customWidth="1"/>
    <col min="8217" max="8217" width="10.5546875" style="77" customWidth="1"/>
    <col min="8218" max="8218" width="8.109375" style="77" customWidth="1"/>
    <col min="8219" max="8219" width="10.5546875" style="77" customWidth="1"/>
    <col min="8220" max="8220" width="7.6640625" style="77" customWidth="1"/>
    <col min="8221" max="8221" width="26.109375" style="77" customWidth="1"/>
    <col min="8222" max="8223" width="12.5546875" style="77"/>
    <col min="8224" max="8224" width="13.44140625" style="77" customWidth="1"/>
    <col min="8225" max="8225" width="12.5546875" style="77"/>
    <col min="8226" max="8226" width="14.6640625" style="77" bestFit="1" customWidth="1"/>
    <col min="8227" max="8442" width="12.5546875" style="77"/>
    <col min="8443" max="8472" width="3.6640625" style="77" customWidth="1"/>
    <col min="8473" max="8473" width="10.5546875" style="77" customWidth="1"/>
    <col min="8474" max="8474" width="8.109375" style="77" customWidth="1"/>
    <col min="8475" max="8475" width="10.5546875" style="77" customWidth="1"/>
    <col min="8476" max="8476" width="7.6640625" style="77" customWidth="1"/>
    <col min="8477" max="8477" width="26.109375" style="77" customWidth="1"/>
    <col min="8478" max="8479" width="12.5546875" style="77"/>
    <col min="8480" max="8480" width="13.44140625" style="77" customWidth="1"/>
    <col min="8481" max="8481" width="12.5546875" style="77"/>
    <col min="8482" max="8482" width="14.6640625" style="77" bestFit="1" customWidth="1"/>
    <col min="8483" max="8698" width="12.5546875" style="77"/>
    <col min="8699" max="8728" width="3.6640625" style="77" customWidth="1"/>
    <col min="8729" max="8729" width="10.5546875" style="77" customWidth="1"/>
    <col min="8730" max="8730" width="8.109375" style="77" customWidth="1"/>
    <col min="8731" max="8731" width="10.5546875" style="77" customWidth="1"/>
    <col min="8732" max="8732" width="7.6640625" style="77" customWidth="1"/>
    <col min="8733" max="8733" width="26.109375" style="77" customWidth="1"/>
    <col min="8734" max="8735" width="12.5546875" style="77"/>
    <col min="8736" max="8736" width="13.44140625" style="77" customWidth="1"/>
    <col min="8737" max="8737" width="12.5546875" style="77"/>
    <col min="8738" max="8738" width="14.6640625" style="77" bestFit="1" customWidth="1"/>
    <col min="8739" max="8954" width="12.5546875" style="77"/>
    <col min="8955" max="8984" width="3.6640625" style="77" customWidth="1"/>
    <col min="8985" max="8985" width="10.5546875" style="77" customWidth="1"/>
    <col min="8986" max="8986" width="8.109375" style="77" customWidth="1"/>
    <col min="8987" max="8987" width="10.5546875" style="77" customWidth="1"/>
    <col min="8988" max="8988" width="7.6640625" style="77" customWidth="1"/>
    <col min="8989" max="8989" width="26.109375" style="77" customWidth="1"/>
    <col min="8990" max="8991" width="12.5546875" style="77"/>
    <col min="8992" max="8992" width="13.44140625" style="77" customWidth="1"/>
    <col min="8993" max="8993" width="12.5546875" style="77"/>
    <col min="8994" max="8994" width="14.6640625" style="77" bestFit="1" customWidth="1"/>
    <col min="8995" max="9210" width="12.5546875" style="77"/>
    <col min="9211" max="9240" width="3.6640625" style="77" customWidth="1"/>
    <col min="9241" max="9241" width="10.5546875" style="77" customWidth="1"/>
    <col min="9242" max="9242" width="8.109375" style="77" customWidth="1"/>
    <col min="9243" max="9243" width="10.5546875" style="77" customWidth="1"/>
    <col min="9244" max="9244" width="7.6640625" style="77" customWidth="1"/>
    <col min="9245" max="9245" width="26.109375" style="77" customWidth="1"/>
    <col min="9246" max="9247" width="12.5546875" style="77"/>
    <col min="9248" max="9248" width="13.44140625" style="77" customWidth="1"/>
    <col min="9249" max="9249" width="12.5546875" style="77"/>
    <col min="9250" max="9250" width="14.6640625" style="77" bestFit="1" customWidth="1"/>
    <col min="9251" max="9466" width="12.5546875" style="77"/>
    <col min="9467" max="9496" width="3.6640625" style="77" customWidth="1"/>
    <col min="9497" max="9497" width="10.5546875" style="77" customWidth="1"/>
    <col min="9498" max="9498" width="8.109375" style="77" customWidth="1"/>
    <col min="9499" max="9499" width="10.5546875" style="77" customWidth="1"/>
    <col min="9500" max="9500" width="7.6640625" style="77" customWidth="1"/>
    <col min="9501" max="9501" width="26.109375" style="77" customWidth="1"/>
    <col min="9502" max="9503" width="12.5546875" style="77"/>
    <col min="9504" max="9504" width="13.44140625" style="77" customWidth="1"/>
    <col min="9505" max="9505" width="12.5546875" style="77"/>
    <col min="9506" max="9506" width="14.6640625" style="77" bestFit="1" customWidth="1"/>
    <col min="9507" max="9722" width="12.5546875" style="77"/>
    <col min="9723" max="9752" width="3.6640625" style="77" customWidth="1"/>
    <col min="9753" max="9753" width="10.5546875" style="77" customWidth="1"/>
    <col min="9754" max="9754" width="8.109375" style="77" customWidth="1"/>
    <col min="9755" max="9755" width="10.5546875" style="77" customWidth="1"/>
    <col min="9756" max="9756" width="7.6640625" style="77" customWidth="1"/>
    <col min="9757" max="9757" width="26.109375" style="77" customWidth="1"/>
    <col min="9758" max="9759" width="12.5546875" style="77"/>
    <col min="9760" max="9760" width="13.44140625" style="77" customWidth="1"/>
    <col min="9761" max="9761" width="12.5546875" style="77"/>
    <col min="9762" max="9762" width="14.6640625" style="77" bestFit="1" customWidth="1"/>
    <col min="9763" max="9978" width="12.5546875" style="77"/>
    <col min="9979" max="10008" width="3.6640625" style="77" customWidth="1"/>
    <col min="10009" max="10009" width="10.5546875" style="77" customWidth="1"/>
    <col min="10010" max="10010" width="8.109375" style="77" customWidth="1"/>
    <col min="10011" max="10011" width="10.5546875" style="77" customWidth="1"/>
    <col min="10012" max="10012" width="7.6640625" style="77" customWidth="1"/>
    <col min="10013" max="10013" width="26.109375" style="77" customWidth="1"/>
    <col min="10014" max="10015" width="12.5546875" style="77"/>
    <col min="10016" max="10016" width="13.44140625" style="77" customWidth="1"/>
    <col min="10017" max="10017" width="12.5546875" style="77"/>
    <col min="10018" max="10018" width="14.6640625" style="77" bestFit="1" customWidth="1"/>
    <col min="10019" max="10234" width="12.5546875" style="77"/>
    <col min="10235" max="10264" width="3.6640625" style="77" customWidth="1"/>
    <col min="10265" max="10265" width="10.5546875" style="77" customWidth="1"/>
    <col min="10266" max="10266" width="8.109375" style="77" customWidth="1"/>
    <col min="10267" max="10267" width="10.5546875" style="77" customWidth="1"/>
    <col min="10268" max="10268" width="7.6640625" style="77" customWidth="1"/>
    <col min="10269" max="10269" width="26.109375" style="77" customWidth="1"/>
    <col min="10270" max="10271" width="12.5546875" style="77"/>
    <col min="10272" max="10272" width="13.44140625" style="77" customWidth="1"/>
    <col min="10273" max="10273" width="12.5546875" style="77"/>
    <col min="10274" max="10274" width="14.6640625" style="77" bestFit="1" customWidth="1"/>
    <col min="10275" max="10490" width="12.5546875" style="77"/>
    <col min="10491" max="10520" width="3.6640625" style="77" customWidth="1"/>
    <col min="10521" max="10521" width="10.5546875" style="77" customWidth="1"/>
    <col min="10522" max="10522" width="8.109375" style="77" customWidth="1"/>
    <col min="10523" max="10523" width="10.5546875" style="77" customWidth="1"/>
    <col min="10524" max="10524" width="7.6640625" style="77" customWidth="1"/>
    <col min="10525" max="10525" width="26.109375" style="77" customWidth="1"/>
    <col min="10526" max="10527" width="12.5546875" style="77"/>
    <col min="10528" max="10528" width="13.44140625" style="77" customWidth="1"/>
    <col min="10529" max="10529" width="12.5546875" style="77"/>
    <col min="10530" max="10530" width="14.6640625" style="77" bestFit="1" customWidth="1"/>
    <col min="10531" max="10746" width="12.5546875" style="77"/>
    <col min="10747" max="10776" width="3.6640625" style="77" customWidth="1"/>
    <col min="10777" max="10777" width="10.5546875" style="77" customWidth="1"/>
    <col min="10778" max="10778" width="8.109375" style="77" customWidth="1"/>
    <col min="10779" max="10779" width="10.5546875" style="77" customWidth="1"/>
    <col min="10780" max="10780" width="7.6640625" style="77" customWidth="1"/>
    <col min="10781" max="10781" width="26.109375" style="77" customWidth="1"/>
    <col min="10782" max="10783" width="12.5546875" style="77"/>
    <col min="10784" max="10784" width="13.44140625" style="77" customWidth="1"/>
    <col min="10785" max="10785" width="12.5546875" style="77"/>
    <col min="10786" max="10786" width="14.6640625" style="77" bestFit="1" customWidth="1"/>
    <col min="10787" max="11002" width="12.5546875" style="77"/>
    <col min="11003" max="11032" width="3.6640625" style="77" customWidth="1"/>
    <col min="11033" max="11033" width="10.5546875" style="77" customWidth="1"/>
    <col min="11034" max="11034" width="8.109375" style="77" customWidth="1"/>
    <col min="11035" max="11035" width="10.5546875" style="77" customWidth="1"/>
    <col min="11036" max="11036" width="7.6640625" style="77" customWidth="1"/>
    <col min="11037" max="11037" width="26.109375" style="77" customWidth="1"/>
    <col min="11038" max="11039" width="12.5546875" style="77"/>
    <col min="11040" max="11040" width="13.44140625" style="77" customWidth="1"/>
    <col min="11041" max="11041" width="12.5546875" style="77"/>
    <col min="11042" max="11042" width="14.6640625" style="77" bestFit="1" customWidth="1"/>
    <col min="11043" max="11258" width="12.5546875" style="77"/>
    <col min="11259" max="11288" width="3.6640625" style="77" customWidth="1"/>
    <col min="11289" max="11289" width="10.5546875" style="77" customWidth="1"/>
    <col min="11290" max="11290" width="8.109375" style="77" customWidth="1"/>
    <col min="11291" max="11291" width="10.5546875" style="77" customWidth="1"/>
    <col min="11292" max="11292" width="7.6640625" style="77" customWidth="1"/>
    <col min="11293" max="11293" width="26.109375" style="77" customWidth="1"/>
    <col min="11294" max="11295" width="12.5546875" style="77"/>
    <col min="11296" max="11296" width="13.44140625" style="77" customWidth="1"/>
    <col min="11297" max="11297" width="12.5546875" style="77"/>
    <col min="11298" max="11298" width="14.6640625" style="77" bestFit="1" customWidth="1"/>
    <col min="11299" max="11514" width="12.5546875" style="77"/>
    <col min="11515" max="11544" width="3.6640625" style="77" customWidth="1"/>
    <col min="11545" max="11545" width="10.5546875" style="77" customWidth="1"/>
    <col min="11546" max="11546" width="8.109375" style="77" customWidth="1"/>
    <col min="11547" max="11547" width="10.5546875" style="77" customWidth="1"/>
    <col min="11548" max="11548" width="7.6640625" style="77" customWidth="1"/>
    <col min="11549" max="11549" width="26.109375" style="77" customWidth="1"/>
    <col min="11550" max="11551" width="12.5546875" style="77"/>
    <col min="11552" max="11552" width="13.44140625" style="77" customWidth="1"/>
    <col min="11553" max="11553" width="12.5546875" style="77"/>
    <col min="11554" max="11554" width="14.6640625" style="77" bestFit="1" customWidth="1"/>
    <col min="11555" max="11770" width="12.5546875" style="77"/>
    <col min="11771" max="11800" width="3.6640625" style="77" customWidth="1"/>
    <col min="11801" max="11801" width="10.5546875" style="77" customWidth="1"/>
    <col min="11802" max="11802" width="8.109375" style="77" customWidth="1"/>
    <col min="11803" max="11803" width="10.5546875" style="77" customWidth="1"/>
    <col min="11804" max="11804" width="7.6640625" style="77" customWidth="1"/>
    <col min="11805" max="11805" width="26.109375" style="77" customWidth="1"/>
    <col min="11806" max="11807" width="12.5546875" style="77"/>
    <col min="11808" max="11808" width="13.44140625" style="77" customWidth="1"/>
    <col min="11809" max="11809" width="12.5546875" style="77"/>
    <col min="11810" max="11810" width="14.6640625" style="77" bestFit="1" customWidth="1"/>
    <col min="11811" max="12026" width="12.5546875" style="77"/>
    <col min="12027" max="12056" width="3.6640625" style="77" customWidth="1"/>
    <col min="12057" max="12057" width="10.5546875" style="77" customWidth="1"/>
    <col min="12058" max="12058" width="8.109375" style="77" customWidth="1"/>
    <col min="12059" max="12059" width="10.5546875" style="77" customWidth="1"/>
    <col min="12060" max="12060" width="7.6640625" style="77" customWidth="1"/>
    <col min="12061" max="12061" width="26.109375" style="77" customWidth="1"/>
    <col min="12062" max="12063" width="12.5546875" style="77"/>
    <col min="12064" max="12064" width="13.44140625" style="77" customWidth="1"/>
    <col min="12065" max="12065" width="12.5546875" style="77"/>
    <col min="12066" max="12066" width="14.6640625" style="77" bestFit="1" customWidth="1"/>
    <col min="12067" max="12282" width="12.5546875" style="77"/>
    <col min="12283" max="12312" width="3.6640625" style="77" customWidth="1"/>
    <col min="12313" max="12313" width="10.5546875" style="77" customWidth="1"/>
    <col min="12314" max="12314" width="8.109375" style="77" customWidth="1"/>
    <col min="12315" max="12315" width="10.5546875" style="77" customWidth="1"/>
    <col min="12316" max="12316" width="7.6640625" style="77" customWidth="1"/>
    <col min="12317" max="12317" width="26.109375" style="77" customWidth="1"/>
    <col min="12318" max="12319" width="12.5546875" style="77"/>
    <col min="12320" max="12320" width="13.44140625" style="77" customWidth="1"/>
    <col min="12321" max="12321" width="12.5546875" style="77"/>
    <col min="12322" max="12322" width="14.6640625" style="77" bestFit="1" customWidth="1"/>
    <col min="12323" max="12538" width="12.5546875" style="77"/>
    <col min="12539" max="12568" width="3.6640625" style="77" customWidth="1"/>
    <col min="12569" max="12569" width="10.5546875" style="77" customWidth="1"/>
    <col min="12570" max="12570" width="8.109375" style="77" customWidth="1"/>
    <col min="12571" max="12571" width="10.5546875" style="77" customWidth="1"/>
    <col min="12572" max="12572" width="7.6640625" style="77" customWidth="1"/>
    <col min="12573" max="12573" width="26.109375" style="77" customWidth="1"/>
    <col min="12574" max="12575" width="12.5546875" style="77"/>
    <col min="12576" max="12576" width="13.44140625" style="77" customWidth="1"/>
    <col min="12577" max="12577" width="12.5546875" style="77"/>
    <col min="12578" max="12578" width="14.6640625" style="77" bestFit="1" customWidth="1"/>
    <col min="12579" max="12794" width="12.5546875" style="77"/>
    <col min="12795" max="12824" width="3.6640625" style="77" customWidth="1"/>
    <col min="12825" max="12825" width="10.5546875" style="77" customWidth="1"/>
    <col min="12826" max="12826" width="8.109375" style="77" customWidth="1"/>
    <col min="12827" max="12827" width="10.5546875" style="77" customWidth="1"/>
    <col min="12828" max="12828" width="7.6640625" style="77" customWidth="1"/>
    <col min="12829" max="12829" width="26.109375" style="77" customWidth="1"/>
    <col min="12830" max="12831" width="12.5546875" style="77"/>
    <col min="12832" max="12832" width="13.44140625" style="77" customWidth="1"/>
    <col min="12833" max="12833" width="12.5546875" style="77"/>
    <col min="12834" max="12834" width="14.6640625" style="77" bestFit="1" customWidth="1"/>
    <col min="12835" max="13050" width="12.5546875" style="77"/>
    <col min="13051" max="13080" width="3.6640625" style="77" customWidth="1"/>
    <col min="13081" max="13081" width="10.5546875" style="77" customWidth="1"/>
    <col min="13082" max="13082" width="8.109375" style="77" customWidth="1"/>
    <col min="13083" max="13083" width="10.5546875" style="77" customWidth="1"/>
    <col min="13084" max="13084" width="7.6640625" style="77" customWidth="1"/>
    <col min="13085" max="13085" width="26.109375" style="77" customWidth="1"/>
    <col min="13086" max="13087" width="12.5546875" style="77"/>
    <col min="13088" max="13088" width="13.44140625" style="77" customWidth="1"/>
    <col min="13089" max="13089" width="12.5546875" style="77"/>
    <col min="13090" max="13090" width="14.6640625" style="77" bestFit="1" customWidth="1"/>
    <col min="13091" max="13306" width="12.5546875" style="77"/>
    <col min="13307" max="13336" width="3.6640625" style="77" customWidth="1"/>
    <col min="13337" max="13337" width="10.5546875" style="77" customWidth="1"/>
    <col min="13338" max="13338" width="8.109375" style="77" customWidth="1"/>
    <col min="13339" max="13339" width="10.5546875" style="77" customWidth="1"/>
    <col min="13340" max="13340" width="7.6640625" style="77" customWidth="1"/>
    <col min="13341" max="13341" width="26.109375" style="77" customWidth="1"/>
    <col min="13342" max="13343" width="12.5546875" style="77"/>
    <col min="13344" max="13344" width="13.44140625" style="77" customWidth="1"/>
    <col min="13345" max="13345" width="12.5546875" style="77"/>
    <col min="13346" max="13346" width="14.6640625" style="77" bestFit="1" customWidth="1"/>
    <col min="13347" max="13562" width="12.5546875" style="77"/>
    <col min="13563" max="13592" width="3.6640625" style="77" customWidth="1"/>
    <col min="13593" max="13593" width="10.5546875" style="77" customWidth="1"/>
    <col min="13594" max="13594" width="8.109375" style="77" customWidth="1"/>
    <col min="13595" max="13595" width="10.5546875" style="77" customWidth="1"/>
    <col min="13596" max="13596" width="7.6640625" style="77" customWidth="1"/>
    <col min="13597" max="13597" width="26.109375" style="77" customWidth="1"/>
    <col min="13598" max="13599" width="12.5546875" style="77"/>
    <col min="13600" max="13600" width="13.44140625" style="77" customWidth="1"/>
    <col min="13601" max="13601" width="12.5546875" style="77"/>
    <col min="13602" max="13602" width="14.6640625" style="77" bestFit="1" customWidth="1"/>
    <col min="13603" max="13818" width="12.5546875" style="77"/>
    <col min="13819" max="13848" width="3.6640625" style="77" customWidth="1"/>
    <col min="13849" max="13849" width="10.5546875" style="77" customWidth="1"/>
    <col min="13850" max="13850" width="8.109375" style="77" customWidth="1"/>
    <col min="13851" max="13851" width="10.5546875" style="77" customWidth="1"/>
    <col min="13852" max="13852" width="7.6640625" style="77" customWidth="1"/>
    <col min="13853" max="13853" width="26.109375" style="77" customWidth="1"/>
    <col min="13854" max="13855" width="12.5546875" style="77"/>
    <col min="13856" max="13856" width="13.44140625" style="77" customWidth="1"/>
    <col min="13857" max="13857" width="12.5546875" style="77"/>
    <col min="13858" max="13858" width="14.6640625" style="77" bestFit="1" customWidth="1"/>
    <col min="13859" max="14074" width="12.5546875" style="77"/>
    <col min="14075" max="14104" width="3.6640625" style="77" customWidth="1"/>
    <col min="14105" max="14105" width="10.5546875" style="77" customWidth="1"/>
    <col min="14106" max="14106" width="8.109375" style="77" customWidth="1"/>
    <col min="14107" max="14107" width="10.5546875" style="77" customWidth="1"/>
    <col min="14108" max="14108" width="7.6640625" style="77" customWidth="1"/>
    <col min="14109" max="14109" width="26.109375" style="77" customWidth="1"/>
    <col min="14110" max="14111" width="12.5546875" style="77"/>
    <col min="14112" max="14112" width="13.44140625" style="77" customWidth="1"/>
    <col min="14113" max="14113" width="12.5546875" style="77"/>
    <col min="14114" max="14114" width="14.6640625" style="77" bestFit="1" customWidth="1"/>
    <col min="14115" max="14330" width="12.5546875" style="77"/>
    <col min="14331" max="14360" width="3.6640625" style="77" customWidth="1"/>
    <col min="14361" max="14361" width="10.5546875" style="77" customWidth="1"/>
    <col min="14362" max="14362" width="8.109375" style="77" customWidth="1"/>
    <col min="14363" max="14363" width="10.5546875" style="77" customWidth="1"/>
    <col min="14364" max="14364" width="7.6640625" style="77" customWidth="1"/>
    <col min="14365" max="14365" width="26.109375" style="77" customWidth="1"/>
    <col min="14366" max="14367" width="12.5546875" style="77"/>
    <col min="14368" max="14368" width="13.44140625" style="77" customWidth="1"/>
    <col min="14369" max="14369" width="12.5546875" style="77"/>
    <col min="14370" max="14370" width="14.6640625" style="77" bestFit="1" customWidth="1"/>
    <col min="14371" max="14586" width="12.5546875" style="77"/>
    <col min="14587" max="14616" width="3.6640625" style="77" customWidth="1"/>
    <col min="14617" max="14617" width="10.5546875" style="77" customWidth="1"/>
    <col min="14618" max="14618" width="8.109375" style="77" customWidth="1"/>
    <col min="14619" max="14619" width="10.5546875" style="77" customWidth="1"/>
    <col min="14620" max="14620" width="7.6640625" style="77" customWidth="1"/>
    <col min="14621" max="14621" width="26.109375" style="77" customWidth="1"/>
    <col min="14622" max="14623" width="12.5546875" style="77"/>
    <col min="14624" max="14624" width="13.44140625" style="77" customWidth="1"/>
    <col min="14625" max="14625" width="12.5546875" style="77"/>
    <col min="14626" max="14626" width="14.6640625" style="77" bestFit="1" customWidth="1"/>
    <col min="14627" max="14842" width="12.5546875" style="77"/>
    <col min="14843" max="14872" width="3.6640625" style="77" customWidth="1"/>
    <col min="14873" max="14873" width="10.5546875" style="77" customWidth="1"/>
    <col min="14874" max="14874" width="8.109375" style="77" customWidth="1"/>
    <col min="14875" max="14875" width="10.5546875" style="77" customWidth="1"/>
    <col min="14876" max="14876" width="7.6640625" style="77" customWidth="1"/>
    <col min="14877" max="14877" width="26.109375" style="77" customWidth="1"/>
    <col min="14878" max="14879" width="12.5546875" style="77"/>
    <col min="14880" max="14880" width="13.44140625" style="77" customWidth="1"/>
    <col min="14881" max="14881" width="12.5546875" style="77"/>
    <col min="14882" max="14882" width="14.6640625" style="77" bestFit="1" customWidth="1"/>
    <col min="14883" max="15098" width="12.5546875" style="77"/>
    <col min="15099" max="15128" width="3.6640625" style="77" customWidth="1"/>
    <col min="15129" max="15129" width="10.5546875" style="77" customWidth="1"/>
    <col min="15130" max="15130" width="8.109375" style="77" customWidth="1"/>
    <col min="15131" max="15131" width="10.5546875" style="77" customWidth="1"/>
    <col min="15132" max="15132" width="7.6640625" style="77" customWidth="1"/>
    <col min="15133" max="15133" width="26.109375" style="77" customWidth="1"/>
    <col min="15134" max="15135" width="12.5546875" style="77"/>
    <col min="15136" max="15136" width="13.44140625" style="77" customWidth="1"/>
    <col min="15137" max="15137" width="12.5546875" style="77"/>
    <col min="15138" max="15138" width="14.6640625" style="77" bestFit="1" customWidth="1"/>
    <col min="15139" max="15354" width="12.5546875" style="77"/>
    <col min="15355" max="15384" width="3.6640625" style="77" customWidth="1"/>
    <col min="15385" max="15385" width="10.5546875" style="77" customWidth="1"/>
    <col min="15386" max="15386" width="8.109375" style="77" customWidth="1"/>
    <col min="15387" max="15387" width="10.5546875" style="77" customWidth="1"/>
    <col min="15388" max="15388" width="7.6640625" style="77" customWidth="1"/>
    <col min="15389" max="15389" width="26.109375" style="77" customWidth="1"/>
    <col min="15390" max="15391" width="12.5546875" style="77"/>
    <col min="15392" max="15392" width="13.44140625" style="77" customWidth="1"/>
    <col min="15393" max="15393" width="12.5546875" style="77"/>
    <col min="15394" max="15394" width="14.6640625" style="77" bestFit="1" customWidth="1"/>
    <col min="15395" max="15610" width="12.5546875" style="77"/>
    <col min="15611" max="15640" width="3.6640625" style="77" customWidth="1"/>
    <col min="15641" max="15641" width="10.5546875" style="77" customWidth="1"/>
    <col min="15642" max="15642" width="8.109375" style="77" customWidth="1"/>
    <col min="15643" max="15643" width="10.5546875" style="77" customWidth="1"/>
    <col min="15644" max="15644" width="7.6640625" style="77" customWidth="1"/>
    <col min="15645" max="15645" width="26.109375" style="77" customWidth="1"/>
    <col min="15646" max="15647" width="12.5546875" style="77"/>
    <col min="15648" max="15648" width="13.44140625" style="77" customWidth="1"/>
    <col min="15649" max="15649" width="12.5546875" style="77"/>
    <col min="15650" max="15650" width="14.6640625" style="77" bestFit="1" customWidth="1"/>
    <col min="15651" max="15866" width="12.5546875" style="77"/>
    <col min="15867" max="15896" width="3.6640625" style="77" customWidth="1"/>
    <col min="15897" max="15897" width="10.5546875" style="77" customWidth="1"/>
    <col min="15898" max="15898" width="8.109375" style="77" customWidth="1"/>
    <col min="15899" max="15899" width="10.5546875" style="77" customWidth="1"/>
    <col min="15900" max="15900" width="7.6640625" style="77" customWidth="1"/>
    <col min="15901" max="15901" width="26.109375" style="77" customWidth="1"/>
    <col min="15902" max="15903" width="12.5546875" style="77"/>
    <col min="15904" max="15904" width="13.44140625" style="77" customWidth="1"/>
    <col min="15905" max="15905" width="12.5546875" style="77"/>
    <col min="15906" max="15906" width="14.6640625" style="77" bestFit="1" customWidth="1"/>
    <col min="15907" max="16122" width="12.5546875" style="77"/>
    <col min="16123" max="16152" width="3.6640625" style="77" customWidth="1"/>
    <col min="16153" max="16153" width="10.5546875" style="77" customWidth="1"/>
    <col min="16154" max="16154" width="8.109375" style="77" customWidth="1"/>
    <col min="16155" max="16155" width="10.5546875" style="77" customWidth="1"/>
    <col min="16156" max="16156" width="7.6640625" style="77" customWidth="1"/>
    <col min="16157" max="16157" width="26.109375" style="77" customWidth="1"/>
    <col min="16158" max="16159" width="12.5546875" style="77"/>
    <col min="16160" max="16160" width="13.44140625" style="77" customWidth="1"/>
    <col min="16161" max="16161" width="12.5546875" style="77"/>
    <col min="16162" max="16162" width="14.6640625" style="77" bestFit="1" customWidth="1"/>
    <col min="16163" max="16378" width="12.5546875" style="77"/>
    <col min="16379" max="16384" width="12.5546875" style="77" customWidth="1"/>
  </cols>
  <sheetData>
    <row r="1" spans="1:42" ht="25.2" customHeight="1">
      <c r="A1" s="239"/>
      <c r="B1" s="240"/>
      <c r="C1" s="240"/>
      <c r="D1" s="240"/>
      <c r="E1" s="240"/>
      <c r="F1" s="240"/>
      <c r="G1" s="240"/>
      <c r="H1" s="241"/>
      <c r="I1" s="245" t="s">
        <v>350</v>
      </c>
      <c r="J1" s="246"/>
      <c r="K1" s="246"/>
      <c r="L1" s="246"/>
      <c r="M1" s="246"/>
      <c r="N1" s="246"/>
      <c r="O1" s="246"/>
      <c r="P1" s="246"/>
      <c r="Q1" s="246"/>
      <c r="R1" s="246"/>
      <c r="S1" s="246"/>
      <c r="T1" s="246"/>
      <c r="U1" s="246"/>
      <c r="V1" s="246"/>
      <c r="W1" s="246"/>
      <c r="X1" s="246"/>
      <c r="Y1" s="246"/>
      <c r="Z1" s="246"/>
      <c r="AA1" s="246"/>
      <c r="AB1" s="246"/>
      <c r="AC1" s="246"/>
      <c r="AD1" s="246"/>
      <c r="AE1" s="246"/>
      <c r="AF1" s="246"/>
      <c r="AG1" s="246"/>
      <c r="AH1" s="246"/>
      <c r="AI1" s="246"/>
      <c r="AJ1" s="246"/>
      <c r="AK1" s="247"/>
      <c r="AL1" s="263" t="s">
        <v>351</v>
      </c>
      <c r="AM1" s="264"/>
      <c r="AN1" s="265"/>
    </row>
    <row r="2" spans="1:42" ht="25.2" customHeight="1">
      <c r="A2" s="242"/>
      <c r="B2" s="243"/>
      <c r="C2" s="243"/>
      <c r="D2" s="243"/>
      <c r="E2" s="243"/>
      <c r="F2" s="243"/>
      <c r="G2" s="243"/>
      <c r="H2" s="244"/>
      <c r="I2" s="248"/>
      <c r="J2" s="249"/>
      <c r="K2" s="249"/>
      <c r="L2" s="249"/>
      <c r="M2" s="249"/>
      <c r="N2" s="249"/>
      <c r="O2" s="249"/>
      <c r="P2" s="249"/>
      <c r="Q2" s="249"/>
      <c r="R2" s="249"/>
      <c r="S2" s="249"/>
      <c r="T2" s="249"/>
      <c r="U2" s="249"/>
      <c r="V2" s="249"/>
      <c r="W2" s="249"/>
      <c r="X2" s="249"/>
      <c r="Y2" s="249"/>
      <c r="Z2" s="249"/>
      <c r="AA2" s="249"/>
      <c r="AB2" s="249"/>
      <c r="AC2" s="249"/>
      <c r="AD2" s="249"/>
      <c r="AE2" s="249"/>
      <c r="AF2" s="249"/>
      <c r="AG2" s="249"/>
      <c r="AH2" s="249"/>
      <c r="AI2" s="249"/>
      <c r="AJ2" s="249"/>
      <c r="AK2" s="250"/>
      <c r="AL2" s="266" t="s">
        <v>352</v>
      </c>
      <c r="AM2" s="267"/>
      <c r="AN2" s="268"/>
    </row>
    <row r="3" spans="1:42" ht="25.2" customHeight="1">
      <c r="A3" s="242"/>
      <c r="B3" s="243"/>
      <c r="C3" s="243"/>
      <c r="D3" s="243"/>
      <c r="E3" s="243"/>
      <c r="F3" s="243"/>
      <c r="G3" s="243"/>
      <c r="H3" s="244"/>
      <c r="I3" s="269" t="s">
        <v>353</v>
      </c>
      <c r="J3" s="270"/>
      <c r="K3" s="270"/>
      <c r="L3" s="270"/>
      <c r="M3" s="270"/>
      <c r="N3" s="270"/>
      <c r="O3" s="270"/>
      <c r="P3" s="270"/>
      <c r="Q3" s="270"/>
      <c r="R3" s="270"/>
      <c r="S3" s="270"/>
      <c r="T3" s="270"/>
      <c r="U3" s="270"/>
      <c r="V3" s="270"/>
      <c r="W3" s="270"/>
      <c r="X3" s="270"/>
      <c r="Y3" s="270"/>
      <c r="Z3" s="270"/>
      <c r="AA3" s="270"/>
      <c r="AB3" s="270"/>
      <c r="AC3" s="270"/>
      <c r="AD3" s="270"/>
      <c r="AE3" s="270"/>
      <c r="AF3" s="270"/>
      <c r="AG3" s="270"/>
      <c r="AH3" s="270"/>
      <c r="AI3" s="270"/>
      <c r="AJ3" s="270"/>
      <c r="AK3" s="271"/>
      <c r="AL3" s="272" t="s">
        <v>354</v>
      </c>
      <c r="AM3" s="360"/>
      <c r="AN3" s="273"/>
    </row>
    <row r="4" spans="1:42" s="83" customFormat="1" ht="21.45" customHeight="1">
      <c r="A4" s="253" t="s">
        <v>312</v>
      </c>
      <c r="B4" s="254"/>
      <c r="C4" s="254"/>
      <c r="D4" s="254"/>
      <c r="E4" s="254"/>
      <c r="F4" s="254" t="s">
        <v>355</v>
      </c>
      <c r="G4" s="254"/>
      <c r="H4" s="251"/>
      <c r="I4" s="251"/>
      <c r="J4" s="254" t="s">
        <v>356</v>
      </c>
      <c r="K4" s="254"/>
      <c r="L4" s="251"/>
      <c r="M4" s="251"/>
      <c r="N4" s="254" t="s">
        <v>357</v>
      </c>
      <c r="O4" s="254"/>
      <c r="P4" s="251">
        <v>2025</v>
      </c>
      <c r="Q4" s="251"/>
      <c r="R4" s="81"/>
      <c r="S4" s="81"/>
      <c r="T4" s="81"/>
      <c r="U4" s="254" t="s">
        <v>358</v>
      </c>
      <c r="V4" s="254"/>
      <c r="W4" s="254"/>
      <c r="X4" s="254"/>
      <c r="Y4" s="254"/>
      <c r="Z4" s="255"/>
      <c r="AA4" s="255"/>
      <c r="AB4" s="255"/>
      <c r="AC4" s="255"/>
      <c r="AD4" s="255"/>
      <c r="AE4" s="255"/>
      <c r="AF4" s="255"/>
      <c r="AG4" s="254" t="s">
        <v>359</v>
      </c>
      <c r="AH4" s="254"/>
      <c r="AI4" s="254"/>
      <c r="AJ4" s="251" t="s">
        <v>360</v>
      </c>
      <c r="AK4" s="251"/>
      <c r="AL4" s="251"/>
      <c r="AM4" s="251"/>
      <c r="AN4" s="252"/>
    </row>
    <row r="5" spans="1:42" ht="40.65" customHeight="1">
      <c r="A5" s="259" t="s">
        <v>361</v>
      </c>
      <c r="B5" s="260"/>
      <c r="C5" s="260"/>
      <c r="D5" s="260"/>
      <c r="E5" s="260"/>
      <c r="F5" s="260"/>
      <c r="G5" s="260"/>
      <c r="H5" s="260"/>
      <c r="I5" s="261" t="s">
        <v>362</v>
      </c>
      <c r="J5" s="359"/>
      <c r="K5" s="359"/>
      <c r="L5" s="359"/>
      <c r="M5" s="359"/>
      <c r="N5" s="359"/>
      <c r="O5" s="359"/>
      <c r="P5" s="359"/>
      <c r="Q5" s="359"/>
      <c r="R5" s="359"/>
      <c r="S5" s="359"/>
      <c r="T5" s="359"/>
      <c r="U5" s="359"/>
      <c r="V5" s="359"/>
      <c r="W5" s="359"/>
      <c r="X5" s="359"/>
      <c r="Y5" s="359"/>
      <c r="Z5" s="359"/>
      <c r="AA5" s="359"/>
      <c r="AB5" s="359"/>
      <c r="AC5" s="359"/>
      <c r="AD5" s="359"/>
      <c r="AE5" s="359"/>
      <c r="AF5" s="359"/>
      <c r="AG5" s="359"/>
      <c r="AH5" s="359"/>
      <c r="AI5" s="359"/>
      <c r="AJ5" s="359"/>
      <c r="AK5" s="359"/>
      <c r="AL5" s="359"/>
      <c r="AM5" s="359"/>
      <c r="AN5" s="262"/>
    </row>
    <row r="6" spans="1:42" ht="15.6">
      <c r="A6" s="253" t="s">
        <v>363</v>
      </c>
      <c r="B6" s="254"/>
      <c r="C6" s="254"/>
      <c r="D6" s="254"/>
      <c r="E6" s="254"/>
      <c r="F6" s="254"/>
      <c r="G6" s="254"/>
      <c r="H6" s="254"/>
      <c r="I6" s="255"/>
      <c r="J6" s="255"/>
      <c r="K6" s="255"/>
      <c r="L6" s="255"/>
      <c r="M6" s="255"/>
      <c r="N6" s="255"/>
      <c r="O6" s="255"/>
      <c r="P6" s="255"/>
      <c r="Q6" s="255"/>
      <c r="R6" s="255"/>
      <c r="S6" s="255"/>
      <c r="T6" s="255"/>
      <c r="U6" s="255"/>
      <c r="V6" s="255"/>
      <c r="W6" s="255"/>
      <c r="X6" s="255"/>
      <c r="Y6" s="255"/>
      <c r="Z6" s="255"/>
      <c r="AA6" s="255"/>
      <c r="AB6" s="255"/>
      <c r="AC6" s="255"/>
      <c r="AD6" s="255"/>
      <c r="AE6" s="256" t="s">
        <v>364</v>
      </c>
      <c r="AF6" s="357"/>
      <c r="AG6" s="357"/>
      <c r="AH6" s="358"/>
      <c r="AI6" s="85"/>
      <c r="AJ6" s="256" t="s">
        <v>365</v>
      </c>
      <c r="AK6" s="357"/>
      <c r="AL6" s="358"/>
      <c r="AM6" s="257"/>
      <c r="AN6" s="258"/>
    </row>
    <row r="7" spans="1:42" ht="15.6">
      <c r="A7" s="253" t="s">
        <v>366</v>
      </c>
      <c r="B7" s="254"/>
      <c r="C7" s="254"/>
      <c r="D7" s="254"/>
      <c r="E7" s="254"/>
      <c r="F7" s="254"/>
      <c r="G7" s="254"/>
      <c r="H7" s="254"/>
      <c r="I7" s="255"/>
      <c r="J7" s="255"/>
      <c r="K7" s="255"/>
      <c r="L7" s="255"/>
      <c r="M7" s="255"/>
      <c r="N7" s="255"/>
      <c r="O7" s="255"/>
      <c r="P7" s="255"/>
      <c r="Q7" s="255"/>
      <c r="R7" s="255"/>
      <c r="S7" s="255"/>
      <c r="T7" s="255"/>
      <c r="U7" s="255"/>
      <c r="V7" s="255"/>
      <c r="W7" s="255"/>
      <c r="X7" s="255"/>
      <c r="Y7" s="255"/>
      <c r="Z7" s="255"/>
      <c r="AA7" s="255"/>
      <c r="AB7" s="255"/>
      <c r="AC7" s="255"/>
      <c r="AD7" s="255"/>
      <c r="AE7" s="256" t="s">
        <v>364</v>
      </c>
      <c r="AF7" s="357"/>
      <c r="AG7" s="357"/>
      <c r="AH7" s="358"/>
      <c r="AI7" s="85"/>
      <c r="AJ7" s="256" t="s">
        <v>367</v>
      </c>
      <c r="AK7" s="357"/>
      <c r="AL7" s="358"/>
      <c r="AM7" s="257"/>
      <c r="AN7" s="258"/>
    </row>
    <row r="8" spans="1:42" ht="16.2" thickBot="1">
      <c r="A8" s="82"/>
      <c r="AI8" s="102"/>
      <c r="AJ8" s="102"/>
      <c r="AK8" s="102"/>
      <c r="AL8" s="102"/>
      <c r="AM8" s="103"/>
      <c r="AN8" s="80"/>
    </row>
    <row r="9" spans="1:42" ht="42.75" customHeight="1" thickBot="1">
      <c r="A9" s="296" t="s">
        <v>408</v>
      </c>
      <c r="B9" s="297"/>
      <c r="C9" s="297"/>
      <c r="D9" s="297"/>
      <c r="E9" s="297"/>
      <c r="F9" s="297"/>
      <c r="G9" s="297"/>
      <c r="H9" s="298" t="s">
        <v>409</v>
      </c>
      <c r="I9" s="299"/>
      <c r="J9" s="299"/>
      <c r="K9" s="299"/>
      <c r="L9" s="299"/>
      <c r="M9" s="299"/>
      <c r="N9" s="299"/>
      <c r="O9" s="299"/>
      <c r="P9" s="299"/>
      <c r="Q9" s="299"/>
      <c r="R9" s="299"/>
      <c r="S9" s="299"/>
      <c r="T9" s="300"/>
      <c r="U9" s="297" t="s">
        <v>6</v>
      </c>
      <c r="V9" s="297"/>
      <c r="W9" s="297"/>
      <c r="X9" s="297"/>
      <c r="Y9" s="297"/>
      <c r="Z9" s="297"/>
      <c r="AA9" s="297"/>
      <c r="AB9" s="297"/>
      <c r="AC9" s="297"/>
      <c r="AD9" s="297"/>
      <c r="AE9" s="301" t="s">
        <v>404</v>
      </c>
      <c r="AF9" s="302"/>
      <c r="AG9" s="302"/>
      <c r="AH9" s="302"/>
      <c r="AI9" s="303"/>
      <c r="AJ9" s="84" t="s">
        <v>8</v>
      </c>
      <c r="AK9" s="111" t="s">
        <v>39</v>
      </c>
      <c r="AL9" s="84" t="s">
        <v>368</v>
      </c>
      <c r="AM9" s="276" t="s">
        <v>360</v>
      </c>
      <c r="AN9" s="277"/>
    </row>
    <row r="10" spans="1:42" ht="15.75" customHeight="1">
      <c r="A10" s="278"/>
      <c r="B10" s="279"/>
      <c r="C10" s="279"/>
      <c r="D10" s="279"/>
      <c r="E10" s="279"/>
      <c r="F10" s="279"/>
      <c r="G10" s="279"/>
      <c r="H10" s="279"/>
      <c r="I10" s="279"/>
      <c r="J10" s="279"/>
      <c r="K10" s="279"/>
      <c r="L10" s="279"/>
      <c r="M10" s="279"/>
      <c r="N10" s="279"/>
      <c r="O10" s="279"/>
      <c r="P10" s="279"/>
      <c r="Q10" s="279"/>
      <c r="R10" s="279"/>
      <c r="S10" s="279"/>
      <c r="T10" s="279"/>
      <c r="U10" s="279"/>
      <c r="V10" s="279"/>
      <c r="W10" s="279"/>
      <c r="X10" s="279"/>
      <c r="Y10" s="279"/>
      <c r="Z10" s="279"/>
      <c r="AA10" s="279"/>
      <c r="AB10" s="279"/>
      <c r="AC10" s="279"/>
      <c r="AD10" s="279"/>
      <c r="AE10" s="279"/>
      <c r="AF10" s="280"/>
      <c r="AG10" s="287" t="s">
        <v>369</v>
      </c>
      <c r="AH10" s="288"/>
      <c r="AI10" s="291" t="s">
        <v>370</v>
      </c>
      <c r="AJ10" s="292" t="s">
        <v>371</v>
      </c>
      <c r="AK10" s="293"/>
      <c r="AL10" s="293"/>
      <c r="AM10" s="294"/>
      <c r="AN10" s="295" t="s">
        <v>372</v>
      </c>
    </row>
    <row r="11" spans="1:42" ht="16.5" customHeight="1" thickBot="1">
      <c r="A11" s="281"/>
      <c r="B11" s="282"/>
      <c r="C11" s="282"/>
      <c r="D11" s="282"/>
      <c r="E11" s="282"/>
      <c r="F11" s="282"/>
      <c r="G11" s="282"/>
      <c r="H11" s="282"/>
      <c r="I11" s="282"/>
      <c r="J11" s="282"/>
      <c r="K11" s="282"/>
      <c r="L11" s="282"/>
      <c r="M11" s="282"/>
      <c r="N11" s="282"/>
      <c r="O11" s="282"/>
      <c r="P11" s="282"/>
      <c r="Q11" s="282"/>
      <c r="R11" s="282"/>
      <c r="S11" s="282"/>
      <c r="T11" s="282"/>
      <c r="U11" s="282"/>
      <c r="V11" s="282"/>
      <c r="W11" s="282"/>
      <c r="X11" s="282"/>
      <c r="Y11" s="282"/>
      <c r="Z11" s="282"/>
      <c r="AA11" s="282"/>
      <c r="AB11" s="282"/>
      <c r="AC11" s="282"/>
      <c r="AD11" s="282"/>
      <c r="AE11" s="282"/>
      <c r="AF11" s="283"/>
      <c r="AG11" s="289"/>
      <c r="AH11" s="290"/>
      <c r="AI11" s="355"/>
      <c r="AJ11" s="139" t="s">
        <v>373</v>
      </c>
      <c r="AK11" s="139" t="s">
        <v>374</v>
      </c>
      <c r="AL11" s="139" t="s">
        <v>375</v>
      </c>
      <c r="AM11" s="139" t="s">
        <v>379</v>
      </c>
      <c r="AN11" s="356"/>
    </row>
    <row r="12" spans="1:42">
      <c r="A12" s="281"/>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304">
        <v>1</v>
      </c>
      <c r="AH12" s="305"/>
      <c r="AI12" s="112" t="s">
        <v>410</v>
      </c>
      <c r="AJ12" s="113">
        <v>12</v>
      </c>
      <c r="AK12" s="113"/>
      <c r="AL12" s="113"/>
      <c r="AM12" s="113"/>
      <c r="AN12" s="114">
        <f>+AJ12</f>
        <v>12</v>
      </c>
    </row>
    <row r="13" spans="1:42" ht="15.75" customHeight="1">
      <c r="A13" s="281"/>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74"/>
      <c r="AH13" s="275"/>
      <c r="AI13" s="115"/>
      <c r="AJ13" s="98"/>
      <c r="AK13" s="98"/>
      <c r="AL13" s="98"/>
      <c r="AM13" s="98"/>
      <c r="AN13" s="99"/>
    </row>
    <row r="14" spans="1:42">
      <c r="A14" s="281"/>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74"/>
      <c r="AH14" s="275"/>
      <c r="AI14" s="115"/>
      <c r="AJ14" s="98"/>
      <c r="AK14" s="98"/>
      <c r="AL14" s="98"/>
      <c r="AM14" s="98"/>
      <c r="AN14" s="99"/>
    </row>
    <row r="15" spans="1:42">
      <c r="A15" s="281"/>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74"/>
      <c r="AH15" s="275"/>
      <c r="AI15" s="115"/>
      <c r="AJ15" s="98"/>
      <c r="AK15" s="98"/>
      <c r="AL15" s="98"/>
      <c r="AM15" s="98"/>
      <c r="AN15" s="99"/>
      <c r="AP15" s="79"/>
    </row>
    <row r="16" spans="1:42" ht="15.75" customHeight="1">
      <c r="A16" s="281"/>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74"/>
      <c r="AH16" s="275"/>
      <c r="AI16" s="115"/>
      <c r="AJ16" s="98"/>
      <c r="AK16" s="98"/>
      <c r="AL16" s="98"/>
      <c r="AM16" s="98"/>
      <c r="AN16" s="99"/>
    </row>
    <row r="17" spans="1:41" ht="15.75" customHeight="1">
      <c r="A17" s="281"/>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74"/>
      <c r="AH17" s="275"/>
      <c r="AI17" s="115"/>
      <c r="AJ17" s="98"/>
      <c r="AK17" s="98"/>
      <c r="AL17" s="98"/>
      <c r="AM17" s="98"/>
      <c r="AN17" s="99"/>
      <c r="AO17" s="78"/>
    </row>
    <row r="18" spans="1:41" ht="15.75" customHeight="1">
      <c r="A18" s="281"/>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74"/>
      <c r="AH18" s="275"/>
      <c r="AI18" s="115"/>
      <c r="AJ18" s="98"/>
      <c r="AK18" s="98"/>
      <c r="AL18" s="98"/>
      <c r="AM18" s="98"/>
      <c r="AN18" s="99"/>
    </row>
    <row r="19" spans="1:41" ht="15.75" customHeight="1">
      <c r="A19" s="281"/>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74"/>
      <c r="AH19" s="275"/>
      <c r="AI19" s="115"/>
      <c r="AJ19" s="98"/>
      <c r="AK19" s="117"/>
      <c r="AL19" s="117"/>
      <c r="AM19" s="98"/>
      <c r="AN19" s="99"/>
    </row>
    <row r="20" spans="1:41" ht="15.75" customHeight="1">
      <c r="A20" s="281"/>
      <c r="B20" s="282"/>
      <c r="C20" s="282"/>
      <c r="D20" s="282"/>
      <c r="E20" s="282"/>
      <c r="F20" s="282"/>
      <c r="G20" s="282"/>
      <c r="H20" s="282"/>
      <c r="I20" s="282"/>
      <c r="J20" s="282"/>
      <c r="K20" s="282"/>
      <c r="L20" s="282"/>
      <c r="M20" s="282"/>
      <c r="N20" s="282"/>
      <c r="O20" s="282"/>
      <c r="P20" s="282"/>
      <c r="Q20" s="282"/>
      <c r="R20" s="282"/>
      <c r="S20" s="282"/>
      <c r="T20" s="282"/>
      <c r="U20" s="282"/>
      <c r="V20" s="282"/>
      <c r="W20" s="282"/>
      <c r="X20" s="282"/>
      <c r="Y20" s="282"/>
      <c r="Z20" s="282"/>
      <c r="AA20" s="282"/>
      <c r="AB20" s="282"/>
      <c r="AC20" s="282"/>
      <c r="AD20" s="282"/>
      <c r="AE20" s="282"/>
      <c r="AF20" s="282"/>
      <c r="AG20" s="274"/>
      <c r="AH20" s="275"/>
      <c r="AI20" s="115"/>
      <c r="AJ20" s="98"/>
      <c r="AK20" s="98"/>
      <c r="AL20" s="98"/>
      <c r="AM20" s="98"/>
      <c r="AN20" s="99"/>
    </row>
    <row r="21" spans="1:41">
      <c r="A21" s="281"/>
      <c r="B21" s="282"/>
      <c r="C21" s="282"/>
      <c r="D21" s="282"/>
      <c r="E21" s="282"/>
      <c r="F21" s="282"/>
      <c r="G21" s="282"/>
      <c r="H21" s="282"/>
      <c r="I21" s="282"/>
      <c r="J21" s="282"/>
      <c r="K21" s="282"/>
      <c r="L21" s="282"/>
      <c r="M21" s="282"/>
      <c r="N21" s="282"/>
      <c r="O21" s="282"/>
      <c r="P21" s="282"/>
      <c r="Q21" s="282"/>
      <c r="R21" s="282"/>
      <c r="S21" s="282"/>
      <c r="T21" s="282"/>
      <c r="U21" s="282"/>
      <c r="V21" s="282"/>
      <c r="W21" s="282"/>
      <c r="X21" s="282"/>
      <c r="Y21" s="282"/>
      <c r="Z21" s="282"/>
      <c r="AA21" s="282"/>
      <c r="AB21" s="282"/>
      <c r="AC21" s="282"/>
      <c r="AD21" s="282"/>
      <c r="AE21" s="282"/>
      <c r="AF21" s="282"/>
      <c r="AG21" s="274"/>
      <c r="AH21" s="275"/>
      <c r="AI21" s="115"/>
      <c r="AJ21" s="98"/>
      <c r="AK21" s="98"/>
      <c r="AL21" s="98"/>
      <c r="AM21" s="98"/>
      <c r="AN21" s="99"/>
    </row>
    <row r="22" spans="1:41">
      <c r="A22" s="281"/>
      <c r="B22" s="282"/>
      <c r="C22" s="282"/>
      <c r="D22" s="282"/>
      <c r="E22" s="282"/>
      <c r="F22" s="282"/>
      <c r="G22" s="282"/>
      <c r="H22" s="282"/>
      <c r="I22" s="282"/>
      <c r="J22" s="282"/>
      <c r="K22" s="282"/>
      <c r="L22" s="282"/>
      <c r="M22" s="282"/>
      <c r="N22" s="282"/>
      <c r="O22" s="282"/>
      <c r="P22" s="282"/>
      <c r="Q22" s="282"/>
      <c r="R22" s="282"/>
      <c r="S22" s="282"/>
      <c r="T22" s="282"/>
      <c r="U22" s="282"/>
      <c r="V22" s="282"/>
      <c r="W22" s="282"/>
      <c r="X22" s="282"/>
      <c r="Y22" s="282"/>
      <c r="Z22" s="282"/>
      <c r="AA22" s="282"/>
      <c r="AB22" s="282"/>
      <c r="AC22" s="282"/>
      <c r="AD22" s="282"/>
      <c r="AE22" s="282"/>
      <c r="AF22" s="282"/>
      <c r="AG22" s="274"/>
      <c r="AH22" s="275"/>
      <c r="AI22" s="115"/>
      <c r="AJ22" s="98"/>
      <c r="AK22" s="117"/>
      <c r="AL22" s="117"/>
      <c r="AM22" s="98"/>
      <c r="AN22" s="99"/>
    </row>
    <row r="23" spans="1:41" ht="15.75" customHeight="1">
      <c r="A23" s="281"/>
      <c r="B23" s="282"/>
      <c r="C23" s="282"/>
      <c r="D23" s="282"/>
      <c r="E23" s="282"/>
      <c r="F23" s="282"/>
      <c r="G23" s="282"/>
      <c r="H23" s="282"/>
      <c r="I23" s="282"/>
      <c r="J23" s="282"/>
      <c r="K23" s="282"/>
      <c r="L23" s="282"/>
      <c r="M23" s="282"/>
      <c r="N23" s="282"/>
      <c r="O23" s="282"/>
      <c r="P23" s="282"/>
      <c r="Q23" s="282"/>
      <c r="R23" s="282"/>
      <c r="S23" s="282"/>
      <c r="T23" s="282"/>
      <c r="U23" s="282"/>
      <c r="V23" s="282"/>
      <c r="W23" s="282"/>
      <c r="X23" s="282"/>
      <c r="Y23" s="282"/>
      <c r="Z23" s="282"/>
      <c r="AA23" s="282"/>
      <c r="AB23" s="282"/>
      <c r="AC23" s="282"/>
      <c r="AD23" s="282"/>
      <c r="AE23" s="282"/>
      <c r="AF23" s="282"/>
      <c r="AG23" s="306"/>
      <c r="AH23" s="255"/>
      <c r="AI23" s="115"/>
      <c r="AJ23" s="98"/>
      <c r="AK23" s="98"/>
      <c r="AL23" s="98"/>
      <c r="AM23" s="98"/>
      <c r="AN23" s="99"/>
    </row>
    <row r="24" spans="1:41" ht="15.75" customHeight="1">
      <c r="A24" s="281"/>
      <c r="B24" s="282"/>
      <c r="C24" s="282"/>
      <c r="D24" s="282"/>
      <c r="E24" s="282"/>
      <c r="F24" s="282"/>
      <c r="G24" s="282"/>
      <c r="H24" s="282"/>
      <c r="I24" s="282"/>
      <c r="J24" s="282"/>
      <c r="K24" s="282"/>
      <c r="L24" s="282"/>
      <c r="M24" s="282"/>
      <c r="N24" s="282"/>
      <c r="O24" s="282"/>
      <c r="P24" s="282"/>
      <c r="Q24" s="282"/>
      <c r="R24" s="282"/>
      <c r="S24" s="282"/>
      <c r="T24" s="282"/>
      <c r="U24" s="282"/>
      <c r="V24" s="282"/>
      <c r="W24" s="282"/>
      <c r="X24" s="282"/>
      <c r="Y24" s="282"/>
      <c r="Z24" s="282"/>
      <c r="AA24" s="282"/>
      <c r="AB24" s="282"/>
      <c r="AC24" s="282"/>
      <c r="AD24" s="282"/>
      <c r="AE24" s="282"/>
      <c r="AF24" s="282"/>
      <c r="AG24" s="306"/>
      <c r="AH24" s="255"/>
      <c r="AI24" s="115"/>
      <c r="AJ24" s="98"/>
      <c r="AK24" s="98"/>
      <c r="AL24" s="98"/>
      <c r="AM24" s="98"/>
      <c r="AN24" s="99"/>
    </row>
    <row r="25" spans="1:41" ht="15.75" customHeight="1">
      <c r="A25" s="281"/>
      <c r="B25" s="282"/>
      <c r="C25" s="282"/>
      <c r="D25" s="282"/>
      <c r="E25" s="282"/>
      <c r="F25" s="282"/>
      <c r="G25" s="282"/>
      <c r="H25" s="282"/>
      <c r="I25" s="282"/>
      <c r="J25" s="282"/>
      <c r="K25" s="282"/>
      <c r="L25" s="282"/>
      <c r="M25" s="282"/>
      <c r="N25" s="282"/>
      <c r="O25" s="282"/>
      <c r="P25" s="282"/>
      <c r="Q25" s="282"/>
      <c r="R25" s="282"/>
      <c r="S25" s="282"/>
      <c r="T25" s="282"/>
      <c r="U25" s="282"/>
      <c r="V25" s="282"/>
      <c r="W25" s="282"/>
      <c r="X25" s="282"/>
      <c r="Y25" s="282"/>
      <c r="Z25" s="282"/>
      <c r="AA25" s="282"/>
      <c r="AB25" s="282"/>
      <c r="AC25" s="282"/>
      <c r="AD25" s="282"/>
      <c r="AE25" s="282"/>
      <c r="AF25" s="282"/>
      <c r="AG25" s="306"/>
      <c r="AH25" s="255"/>
      <c r="AI25" s="115"/>
      <c r="AJ25" s="98"/>
      <c r="AK25" s="98"/>
      <c r="AL25" s="98"/>
      <c r="AM25" s="98"/>
      <c r="AN25" s="99"/>
    </row>
    <row r="26" spans="1:41" ht="15.75" customHeight="1">
      <c r="A26" s="281"/>
      <c r="B26" s="282"/>
      <c r="C26" s="282"/>
      <c r="D26" s="282"/>
      <c r="E26" s="282"/>
      <c r="F26" s="282"/>
      <c r="G26" s="282"/>
      <c r="H26" s="282"/>
      <c r="I26" s="282"/>
      <c r="J26" s="282"/>
      <c r="K26" s="282"/>
      <c r="L26" s="282"/>
      <c r="M26" s="282"/>
      <c r="N26" s="282"/>
      <c r="O26" s="282"/>
      <c r="P26" s="282"/>
      <c r="Q26" s="282"/>
      <c r="R26" s="282"/>
      <c r="S26" s="282"/>
      <c r="T26" s="282"/>
      <c r="U26" s="282"/>
      <c r="V26" s="282"/>
      <c r="W26" s="282"/>
      <c r="X26" s="282"/>
      <c r="Y26" s="282"/>
      <c r="Z26" s="282"/>
      <c r="AA26" s="282"/>
      <c r="AB26" s="282"/>
      <c r="AC26" s="282"/>
      <c r="AD26" s="282"/>
      <c r="AE26" s="282"/>
      <c r="AF26" s="282"/>
      <c r="AG26" s="306"/>
      <c r="AH26" s="255"/>
      <c r="AI26" s="115"/>
      <c r="AJ26" s="98"/>
      <c r="AK26" s="98"/>
      <c r="AL26" s="98"/>
      <c r="AM26" s="98"/>
      <c r="AN26" s="99"/>
    </row>
    <row r="27" spans="1:41" ht="15.75" customHeight="1">
      <c r="A27" s="281"/>
      <c r="B27" s="282"/>
      <c r="C27" s="282"/>
      <c r="D27" s="282"/>
      <c r="E27" s="282"/>
      <c r="F27" s="282"/>
      <c r="G27" s="282"/>
      <c r="H27" s="282"/>
      <c r="I27" s="282"/>
      <c r="J27" s="282"/>
      <c r="K27" s="282"/>
      <c r="L27" s="282"/>
      <c r="M27" s="282"/>
      <c r="N27" s="282"/>
      <c r="O27" s="282"/>
      <c r="P27" s="282"/>
      <c r="Q27" s="282"/>
      <c r="R27" s="282"/>
      <c r="S27" s="282"/>
      <c r="T27" s="282"/>
      <c r="U27" s="282"/>
      <c r="V27" s="282"/>
      <c r="W27" s="282"/>
      <c r="X27" s="282"/>
      <c r="Y27" s="282"/>
      <c r="Z27" s="282"/>
      <c r="AA27" s="282"/>
      <c r="AB27" s="282"/>
      <c r="AC27" s="282"/>
      <c r="AD27" s="282"/>
      <c r="AE27" s="282"/>
      <c r="AF27" s="282"/>
      <c r="AG27" s="306"/>
      <c r="AH27" s="255"/>
      <c r="AI27" s="115"/>
      <c r="AJ27" s="98"/>
      <c r="AK27" s="98"/>
      <c r="AL27" s="98"/>
      <c r="AM27" s="98"/>
      <c r="AN27" s="99"/>
    </row>
    <row r="28" spans="1:41" ht="15.75" customHeight="1">
      <c r="A28" s="281"/>
      <c r="B28" s="282"/>
      <c r="C28" s="282"/>
      <c r="D28" s="282"/>
      <c r="E28" s="282"/>
      <c r="F28" s="282"/>
      <c r="G28" s="282"/>
      <c r="H28" s="282"/>
      <c r="I28" s="282"/>
      <c r="J28" s="282"/>
      <c r="K28" s="282"/>
      <c r="L28" s="282"/>
      <c r="M28" s="282"/>
      <c r="N28" s="282"/>
      <c r="O28" s="282"/>
      <c r="P28" s="282"/>
      <c r="Q28" s="282"/>
      <c r="R28" s="282"/>
      <c r="S28" s="282"/>
      <c r="T28" s="282"/>
      <c r="U28" s="282"/>
      <c r="V28" s="282"/>
      <c r="W28" s="282"/>
      <c r="X28" s="282"/>
      <c r="Y28" s="282"/>
      <c r="Z28" s="282"/>
      <c r="AA28" s="282"/>
      <c r="AB28" s="282"/>
      <c r="AC28" s="282"/>
      <c r="AD28" s="282"/>
      <c r="AE28" s="282"/>
      <c r="AF28" s="282"/>
      <c r="AG28" s="306"/>
      <c r="AH28" s="255"/>
      <c r="AI28" s="115"/>
      <c r="AJ28" s="98"/>
      <c r="AK28" s="98"/>
      <c r="AL28" s="98"/>
      <c r="AM28" s="98"/>
      <c r="AN28" s="99"/>
    </row>
    <row r="29" spans="1:41" ht="15.75" customHeight="1">
      <c r="A29" s="281"/>
      <c r="B29" s="282"/>
      <c r="C29" s="282"/>
      <c r="D29" s="282"/>
      <c r="E29" s="282"/>
      <c r="F29" s="282"/>
      <c r="G29" s="282"/>
      <c r="H29" s="282"/>
      <c r="I29" s="282"/>
      <c r="J29" s="282"/>
      <c r="K29" s="282"/>
      <c r="L29" s="282"/>
      <c r="M29" s="282"/>
      <c r="N29" s="282"/>
      <c r="O29" s="282"/>
      <c r="P29" s="282"/>
      <c r="Q29" s="282"/>
      <c r="R29" s="282"/>
      <c r="S29" s="282"/>
      <c r="T29" s="282"/>
      <c r="U29" s="282"/>
      <c r="V29" s="282"/>
      <c r="W29" s="282"/>
      <c r="X29" s="282"/>
      <c r="Y29" s="282"/>
      <c r="Z29" s="282"/>
      <c r="AA29" s="282"/>
      <c r="AB29" s="282"/>
      <c r="AC29" s="282"/>
      <c r="AD29" s="282"/>
      <c r="AE29" s="282"/>
      <c r="AF29" s="282"/>
      <c r="AG29" s="306"/>
      <c r="AH29" s="255"/>
      <c r="AI29" s="115"/>
      <c r="AJ29" s="98"/>
      <c r="AK29" s="98"/>
      <c r="AL29" s="98"/>
      <c r="AM29" s="98"/>
      <c r="AN29" s="99"/>
    </row>
    <row r="30" spans="1:41" ht="15.75" customHeight="1">
      <c r="A30" s="281"/>
      <c r="B30" s="282"/>
      <c r="C30" s="282"/>
      <c r="D30" s="282"/>
      <c r="E30" s="282"/>
      <c r="F30" s="282"/>
      <c r="G30" s="282"/>
      <c r="H30" s="282"/>
      <c r="I30" s="282"/>
      <c r="J30" s="282"/>
      <c r="K30" s="282"/>
      <c r="L30" s="282"/>
      <c r="M30" s="282"/>
      <c r="N30" s="282"/>
      <c r="O30" s="282"/>
      <c r="P30" s="282"/>
      <c r="Q30" s="282"/>
      <c r="R30" s="282"/>
      <c r="S30" s="282"/>
      <c r="T30" s="282"/>
      <c r="U30" s="282"/>
      <c r="V30" s="282"/>
      <c r="W30" s="282"/>
      <c r="X30" s="282"/>
      <c r="Y30" s="282"/>
      <c r="Z30" s="282"/>
      <c r="AA30" s="282"/>
      <c r="AB30" s="282"/>
      <c r="AC30" s="282"/>
      <c r="AD30" s="282"/>
      <c r="AE30" s="282"/>
      <c r="AF30" s="282"/>
      <c r="AG30" s="306"/>
      <c r="AH30" s="255"/>
      <c r="AI30" s="115"/>
      <c r="AJ30" s="98"/>
      <c r="AK30" s="98"/>
      <c r="AL30" s="98"/>
      <c r="AM30" s="98"/>
      <c r="AN30" s="99"/>
    </row>
    <row r="31" spans="1:41" ht="15.75" customHeight="1">
      <c r="A31" s="281"/>
      <c r="B31" s="282"/>
      <c r="C31" s="282"/>
      <c r="D31" s="282"/>
      <c r="E31" s="282"/>
      <c r="F31" s="282"/>
      <c r="G31" s="282"/>
      <c r="H31" s="282"/>
      <c r="I31" s="282"/>
      <c r="J31" s="282"/>
      <c r="K31" s="282"/>
      <c r="L31" s="282"/>
      <c r="M31" s="282"/>
      <c r="N31" s="282"/>
      <c r="O31" s="282"/>
      <c r="P31" s="282"/>
      <c r="Q31" s="282"/>
      <c r="R31" s="282"/>
      <c r="S31" s="282"/>
      <c r="T31" s="282"/>
      <c r="U31" s="282"/>
      <c r="V31" s="282"/>
      <c r="W31" s="282"/>
      <c r="X31" s="282"/>
      <c r="Y31" s="282"/>
      <c r="Z31" s="282"/>
      <c r="AA31" s="282"/>
      <c r="AB31" s="282"/>
      <c r="AC31" s="282"/>
      <c r="AD31" s="282"/>
      <c r="AE31" s="282"/>
      <c r="AF31" s="282"/>
      <c r="AG31" s="306"/>
      <c r="AH31" s="255"/>
      <c r="AI31" s="115"/>
      <c r="AJ31" s="98"/>
      <c r="AK31" s="98"/>
      <c r="AL31" s="98"/>
      <c r="AM31" s="98"/>
      <c r="AN31" s="99"/>
    </row>
    <row r="32" spans="1:41" ht="15.75" customHeight="1">
      <c r="A32" s="281"/>
      <c r="B32" s="282"/>
      <c r="C32" s="282"/>
      <c r="D32" s="282"/>
      <c r="E32" s="282"/>
      <c r="F32" s="282"/>
      <c r="G32" s="282"/>
      <c r="H32" s="282"/>
      <c r="I32" s="282"/>
      <c r="J32" s="282"/>
      <c r="K32" s="282"/>
      <c r="L32" s="282"/>
      <c r="M32" s="282"/>
      <c r="N32" s="282"/>
      <c r="O32" s="282"/>
      <c r="P32" s="282"/>
      <c r="Q32" s="282"/>
      <c r="R32" s="282"/>
      <c r="S32" s="282"/>
      <c r="T32" s="282"/>
      <c r="U32" s="282"/>
      <c r="V32" s="282"/>
      <c r="W32" s="282"/>
      <c r="X32" s="282"/>
      <c r="Y32" s="282"/>
      <c r="Z32" s="282"/>
      <c r="AA32" s="282"/>
      <c r="AB32" s="282"/>
      <c r="AC32" s="282"/>
      <c r="AD32" s="282"/>
      <c r="AE32" s="282"/>
      <c r="AF32" s="282"/>
      <c r="AG32" s="306"/>
      <c r="AH32" s="255"/>
      <c r="AI32" s="115"/>
      <c r="AJ32" s="98"/>
      <c r="AK32" s="98"/>
      <c r="AL32" s="98"/>
      <c r="AM32" s="98"/>
      <c r="AN32" s="99"/>
    </row>
    <row r="33" spans="1:40" ht="15.75" customHeight="1">
      <c r="A33" s="281"/>
      <c r="B33" s="282"/>
      <c r="C33" s="282"/>
      <c r="D33" s="282"/>
      <c r="E33" s="282"/>
      <c r="F33" s="282"/>
      <c r="G33" s="282"/>
      <c r="H33" s="282"/>
      <c r="I33" s="282"/>
      <c r="J33" s="282"/>
      <c r="K33" s="282"/>
      <c r="L33" s="282"/>
      <c r="M33" s="282"/>
      <c r="N33" s="282"/>
      <c r="O33" s="282"/>
      <c r="P33" s="282"/>
      <c r="Q33" s="282"/>
      <c r="R33" s="282"/>
      <c r="S33" s="282"/>
      <c r="T33" s="282"/>
      <c r="U33" s="282"/>
      <c r="V33" s="282"/>
      <c r="W33" s="282"/>
      <c r="X33" s="282"/>
      <c r="Y33" s="282"/>
      <c r="Z33" s="282"/>
      <c r="AA33" s="282"/>
      <c r="AB33" s="282"/>
      <c r="AC33" s="282"/>
      <c r="AD33" s="282"/>
      <c r="AE33" s="282"/>
      <c r="AF33" s="282"/>
      <c r="AG33" s="306"/>
      <c r="AH33" s="255"/>
      <c r="AI33" s="115"/>
      <c r="AJ33" s="98"/>
      <c r="AK33" s="98"/>
      <c r="AL33" s="98"/>
      <c r="AM33" s="98"/>
      <c r="AN33" s="99"/>
    </row>
    <row r="34" spans="1:40" ht="15.75" customHeight="1">
      <c r="A34" s="281"/>
      <c r="B34" s="282"/>
      <c r="C34" s="282"/>
      <c r="D34" s="282"/>
      <c r="E34" s="282"/>
      <c r="F34" s="282"/>
      <c r="G34" s="282"/>
      <c r="H34" s="282"/>
      <c r="I34" s="282"/>
      <c r="J34" s="282"/>
      <c r="K34" s="282"/>
      <c r="L34" s="282"/>
      <c r="M34" s="282"/>
      <c r="N34" s="282"/>
      <c r="O34" s="282"/>
      <c r="P34" s="282"/>
      <c r="Q34" s="282"/>
      <c r="R34" s="282"/>
      <c r="S34" s="282"/>
      <c r="T34" s="282"/>
      <c r="U34" s="282"/>
      <c r="V34" s="282"/>
      <c r="W34" s="282"/>
      <c r="X34" s="282"/>
      <c r="Y34" s="282"/>
      <c r="Z34" s="282"/>
      <c r="AA34" s="282"/>
      <c r="AB34" s="282"/>
      <c r="AC34" s="282"/>
      <c r="AD34" s="282"/>
      <c r="AE34" s="282"/>
      <c r="AF34" s="282"/>
      <c r="AG34" s="306"/>
      <c r="AH34" s="255"/>
      <c r="AI34" s="115"/>
      <c r="AJ34" s="98"/>
      <c r="AK34" s="98"/>
      <c r="AL34" s="98"/>
      <c r="AM34" s="98"/>
      <c r="AN34" s="99"/>
    </row>
    <row r="35" spans="1:40" ht="15.75" customHeight="1">
      <c r="A35" s="281"/>
      <c r="B35" s="282"/>
      <c r="C35" s="282"/>
      <c r="D35" s="282"/>
      <c r="E35" s="282"/>
      <c r="F35" s="282"/>
      <c r="G35" s="282"/>
      <c r="H35" s="282"/>
      <c r="I35" s="282"/>
      <c r="J35" s="282"/>
      <c r="K35" s="282"/>
      <c r="L35" s="282"/>
      <c r="M35" s="282"/>
      <c r="N35" s="282"/>
      <c r="O35" s="282"/>
      <c r="P35" s="282"/>
      <c r="Q35" s="282"/>
      <c r="R35" s="282"/>
      <c r="S35" s="282"/>
      <c r="T35" s="282"/>
      <c r="U35" s="282"/>
      <c r="V35" s="282"/>
      <c r="W35" s="282"/>
      <c r="X35" s="282"/>
      <c r="Y35" s="282"/>
      <c r="Z35" s="282"/>
      <c r="AA35" s="282"/>
      <c r="AB35" s="282"/>
      <c r="AC35" s="282"/>
      <c r="AD35" s="282"/>
      <c r="AE35" s="282"/>
      <c r="AF35" s="282"/>
      <c r="AG35" s="306"/>
      <c r="AH35" s="255"/>
      <c r="AI35" s="108"/>
      <c r="AJ35" s="98"/>
      <c r="AK35" s="98"/>
      <c r="AL35" s="98"/>
      <c r="AM35" s="98"/>
      <c r="AN35" s="99"/>
    </row>
    <row r="36" spans="1:40" ht="15.75" customHeight="1">
      <c r="A36" s="281"/>
      <c r="B36" s="282"/>
      <c r="C36" s="282"/>
      <c r="D36" s="282"/>
      <c r="E36" s="282"/>
      <c r="F36" s="282"/>
      <c r="G36" s="282"/>
      <c r="H36" s="282"/>
      <c r="I36" s="282"/>
      <c r="J36" s="282"/>
      <c r="K36" s="282"/>
      <c r="L36" s="282"/>
      <c r="M36" s="282"/>
      <c r="N36" s="282"/>
      <c r="O36" s="282"/>
      <c r="P36" s="282"/>
      <c r="Q36" s="282"/>
      <c r="R36" s="282"/>
      <c r="S36" s="282"/>
      <c r="T36" s="282"/>
      <c r="U36" s="282"/>
      <c r="V36" s="282"/>
      <c r="W36" s="282"/>
      <c r="X36" s="282"/>
      <c r="Y36" s="282"/>
      <c r="Z36" s="282"/>
      <c r="AA36" s="282"/>
      <c r="AB36" s="282"/>
      <c r="AC36" s="282"/>
      <c r="AD36" s="282"/>
      <c r="AE36" s="282"/>
      <c r="AF36" s="282"/>
      <c r="AG36" s="306"/>
      <c r="AH36" s="255"/>
      <c r="AI36" s="108"/>
      <c r="AJ36" s="98"/>
      <c r="AK36" s="98"/>
      <c r="AL36" s="98"/>
      <c r="AM36" s="98"/>
      <c r="AN36" s="99"/>
    </row>
    <row r="37" spans="1:40" ht="15.75" customHeight="1">
      <c r="A37" s="281"/>
      <c r="B37" s="282"/>
      <c r="C37" s="282"/>
      <c r="D37" s="282"/>
      <c r="E37" s="282"/>
      <c r="F37" s="282"/>
      <c r="G37" s="282"/>
      <c r="H37" s="282"/>
      <c r="I37" s="282"/>
      <c r="J37" s="282"/>
      <c r="K37" s="282"/>
      <c r="L37" s="282"/>
      <c r="M37" s="282"/>
      <c r="N37" s="282"/>
      <c r="O37" s="282"/>
      <c r="P37" s="282"/>
      <c r="Q37" s="282"/>
      <c r="R37" s="282"/>
      <c r="S37" s="282"/>
      <c r="T37" s="282"/>
      <c r="U37" s="282"/>
      <c r="V37" s="282"/>
      <c r="W37" s="282"/>
      <c r="X37" s="282"/>
      <c r="Y37" s="282"/>
      <c r="Z37" s="282"/>
      <c r="AA37" s="282"/>
      <c r="AB37" s="282"/>
      <c r="AC37" s="282"/>
      <c r="AD37" s="282"/>
      <c r="AE37" s="282"/>
      <c r="AF37" s="282"/>
      <c r="AG37" s="306"/>
      <c r="AH37" s="255"/>
      <c r="AI37" s="108"/>
      <c r="AJ37" s="98"/>
      <c r="AK37" s="98"/>
      <c r="AL37" s="98"/>
      <c r="AM37" s="98"/>
      <c r="AN37" s="99"/>
    </row>
    <row r="38" spans="1:40" ht="15.75" customHeight="1">
      <c r="A38" s="281"/>
      <c r="B38" s="282"/>
      <c r="C38" s="282"/>
      <c r="D38" s="282"/>
      <c r="E38" s="282"/>
      <c r="F38" s="282"/>
      <c r="G38" s="282"/>
      <c r="H38" s="282"/>
      <c r="I38" s="282"/>
      <c r="J38" s="282"/>
      <c r="K38" s="282"/>
      <c r="L38" s="282"/>
      <c r="M38" s="282"/>
      <c r="N38" s="282"/>
      <c r="O38" s="282"/>
      <c r="P38" s="282"/>
      <c r="Q38" s="282"/>
      <c r="R38" s="282"/>
      <c r="S38" s="282"/>
      <c r="T38" s="282"/>
      <c r="U38" s="282"/>
      <c r="V38" s="282"/>
      <c r="W38" s="282"/>
      <c r="X38" s="282"/>
      <c r="Y38" s="282"/>
      <c r="Z38" s="282"/>
      <c r="AA38" s="282"/>
      <c r="AB38" s="282"/>
      <c r="AC38" s="282"/>
      <c r="AD38" s="282"/>
      <c r="AE38" s="282"/>
      <c r="AF38" s="282"/>
      <c r="AG38" s="306"/>
      <c r="AH38" s="255"/>
      <c r="AI38" s="108"/>
      <c r="AJ38" s="98"/>
      <c r="AK38" s="98"/>
      <c r="AL38" s="98"/>
      <c r="AM38" s="98"/>
      <c r="AN38" s="99"/>
    </row>
    <row r="39" spans="1:40" ht="15.75" customHeight="1">
      <c r="A39" s="281"/>
      <c r="B39" s="282"/>
      <c r="C39" s="282"/>
      <c r="D39" s="282"/>
      <c r="E39" s="282"/>
      <c r="F39" s="282"/>
      <c r="G39" s="282"/>
      <c r="H39" s="282"/>
      <c r="I39" s="282"/>
      <c r="J39" s="282"/>
      <c r="K39" s="282"/>
      <c r="L39" s="282"/>
      <c r="M39" s="282"/>
      <c r="N39" s="282"/>
      <c r="O39" s="282"/>
      <c r="P39" s="282"/>
      <c r="Q39" s="282"/>
      <c r="R39" s="282"/>
      <c r="S39" s="282"/>
      <c r="T39" s="282"/>
      <c r="U39" s="282"/>
      <c r="V39" s="282"/>
      <c r="W39" s="282"/>
      <c r="X39" s="282"/>
      <c r="Y39" s="282"/>
      <c r="Z39" s="282"/>
      <c r="AA39" s="282"/>
      <c r="AB39" s="282"/>
      <c r="AC39" s="282"/>
      <c r="AD39" s="282"/>
      <c r="AE39" s="282"/>
      <c r="AF39" s="282"/>
      <c r="AG39" s="306"/>
      <c r="AH39" s="255"/>
      <c r="AI39" s="108"/>
      <c r="AJ39" s="98"/>
      <c r="AK39" s="98"/>
      <c r="AL39" s="98"/>
      <c r="AM39" s="98"/>
      <c r="AN39" s="99"/>
    </row>
    <row r="40" spans="1:40" ht="15.75" customHeight="1">
      <c r="A40" s="281"/>
      <c r="B40" s="282"/>
      <c r="C40" s="282"/>
      <c r="D40" s="282"/>
      <c r="E40" s="282"/>
      <c r="F40" s="282"/>
      <c r="G40" s="282"/>
      <c r="H40" s="282"/>
      <c r="I40" s="282"/>
      <c r="J40" s="282"/>
      <c r="K40" s="282"/>
      <c r="L40" s="282"/>
      <c r="M40" s="282"/>
      <c r="N40" s="282"/>
      <c r="O40" s="282"/>
      <c r="P40" s="282"/>
      <c r="Q40" s="282"/>
      <c r="R40" s="282"/>
      <c r="S40" s="282"/>
      <c r="T40" s="282"/>
      <c r="U40" s="282"/>
      <c r="V40" s="282"/>
      <c r="W40" s="282"/>
      <c r="X40" s="282"/>
      <c r="Y40" s="282"/>
      <c r="Z40" s="282"/>
      <c r="AA40" s="282"/>
      <c r="AB40" s="282"/>
      <c r="AC40" s="282"/>
      <c r="AD40" s="282"/>
      <c r="AE40" s="282"/>
      <c r="AF40" s="282"/>
      <c r="AG40" s="306"/>
      <c r="AH40" s="255"/>
      <c r="AI40" s="108"/>
      <c r="AJ40" s="98"/>
      <c r="AK40" s="98"/>
      <c r="AL40" s="98"/>
      <c r="AM40" s="98"/>
      <c r="AN40" s="99"/>
    </row>
    <row r="41" spans="1:40" ht="15.75" customHeight="1">
      <c r="A41" s="281"/>
      <c r="B41" s="282"/>
      <c r="C41" s="282"/>
      <c r="D41" s="282"/>
      <c r="E41" s="282"/>
      <c r="F41" s="282"/>
      <c r="G41" s="282"/>
      <c r="H41" s="282"/>
      <c r="I41" s="282"/>
      <c r="J41" s="282"/>
      <c r="K41" s="282"/>
      <c r="L41" s="282"/>
      <c r="M41" s="282"/>
      <c r="N41" s="282"/>
      <c r="O41" s="282"/>
      <c r="P41" s="282"/>
      <c r="Q41" s="282"/>
      <c r="R41" s="282"/>
      <c r="S41" s="282"/>
      <c r="T41" s="282"/>
      <c r="U41" s="282"/>
      <c r="V41" s="282"/>
      <c r="W41" s="282"/>
      <c r="X41" s="282"/>
      <c r="Y41" s="282"/>
      <c r="Z41" s="282"/>
      <c r="AA41" s="282"/>
      <c r="AB41" s="282"/>
      <c r="AC41" s="282"/>
      <c r="AD41" s="282"/>
      <c r="AE41" s="282"/>
      <c r="AF41" s="282"/>
      <c r="AG41" s="306"/>
      <c r="AH41" s="255"/>
      <c r="AI41" s="108"/>
      <c r="AJ41" s="98"/>
      <c r="AK41" s="98"/>
      <c r="AL41" s="98"/>
      <c r="AM41" s="98"/>
      <c r="AN41" s="99"/>
    </row>
    <row r="42" spans="1:40" ht="15.75" customHeight="1">
      <c r="A42" s="281"/>
      <c r="B42" s="282"/>
      <c r="C42" s="282"/>
      <c r="D42" s="282"/>
      <c r="E42" s="282"/>
      <c r="F42" s="282"/>
      <c r="G42" s="282"/>
      <c r="H42" s="282"/>
      <c r="I42" s="282"/>
      <c r="J42" s="282"/>
      <c r="K42" s="282"/>
      <c r="L42" s="282"/>
      <c r="M42" s="282"/>
      <c r="N42" s="282"/>
      <c r="O42" s="282"/>
      <c r="P42" s="282"/>
      <c r="Q42" s="282"/>
      <c r="R42" s="282"/>
      <c r="S42" s="282"/>
      <c r="T42" s="282"/>
      <c r="U42" s="282"/>
      <c r="V42" s="282"/>
      <c r="W42" s="282"/>
      <c r="X42" s="282"/>
      <c r="Y42" s="282"/>
      <c r="Z42" s="282"/>
      <c r="AA42" s="282"/>
      <c r="AB42" s="282"/>
      <c r="AC42" s="282"/>
      <c r="AD42" s="282"/>
      <c r="AE42" s="282"/>
      <c r="AF42" s="282"/>
      <c r="AG42" s="306"/>
      <c r="AH42" s="255"/>
      <c r="AI42" s="108"/>
      <c r="AJ42" s="98"/>
      <c r="AK42" s="98"/>
      <c r="AL42" s="98"/>
      <c r="AM42" s="98"/>
      <c r="AN42" s="99"/>
    </row>
    <row r="43" spans="1:40" ht="15.75" customHeight="1">
      <c r="A43" s="281"/>
      <c r="B43" s="282"/>
      <c r="C43" s="282"/>
      <c r="D43" s="282"/>
      <c r="E43" s="282"/>
      <c r="F43" s="282"/>
      <c r="G43" s="282"/>
      <c r="H43" s="282"/>
      <c r="I43" s="282"/>
      <c r="J43" s="282"/>
      <c r="K43" s="282"/>
      <c r="L43" s="282"/>
      <c r="M43" s="282"/>
      <c r="N43" s="282"/>
      <c r="O43" s="282"/>
      <c r="P43" s="282"/>
      <c r="Q43" s="282"/>
      <c r="R43" s="282"/>
      <c r="S43" s="282"/>
      <c r="T43" s="282"/>
      <c r="U43" s="282"/>
      <c r="V43" s="282"/>
      <c r="W43" s="282"/>
      <c r="X43" s="282"/>
      <c r="Y43" s="282"/>
      <c r="Z43" s="282"/>
      <c r="AA43" s="282"/>
      <c r="AB43" s="282"/>
      <c r="AC43" s="282"/>
      <c r="AD43" s="282"/>
      <c r="AE43" s="282"/>
      <c r="AF43" s="282"/>
      <c r="AG43" s="306"/>
      <c r="AH43" s="255"/>
      <c r="AI43" s="108"/>
      <c r="AJ43" s="98"/>
      <c r="AK43" s="98"/>
      <c r="AL43" s="98"/>
      <c r="AM43" s="98"/>
      <c r="AN43" s="99"/>
    </row>
    <row r="44" spans="1:40" ht="15.75" customHeight="1">
      <c r="A44" s="281"/>
      <c r="B44" s="282"/>
      <c r="C44" s="282"/>
      <c r="D44" s="282"/>
      <c r="E44" s="282"/>
      <c r="F44" s="282"/>
      <c r="G44" s="282"/>
      <c r="H44" s="282"/>
      <c r="I44" s="282"/>
      <c r="J44" s="282"/>
      <c r="K44" s="282"/>
      <c r="L44" s="282"/>
      <c r="M44" s="282"/>
      <c r="N44" s="282"/>
      <c r="O44" s="282"/>
      <c r="P44" s="282"/>
      <c r="Q44" s="282"/>
      <c r="R44" s="282"/>
      <c r="S44" s="282"/>
      <c r="T44" s="282"/>
      <c r="U44" s="282"/>
      <c r="V44" s="282"/>
      <c r="W44" s="282"/>
      <c r="X44" s="282"/>
      <c r="Y44" s="282"/>
      <c r="Z44" s="282"/>
      <c r="AA44" s="282"/>
      <c r="AB44" s="282"/>
      <c r="AC44" s="282"/>
      <c r="AD44" s="282"/>
      <c r="AE44" s="282"/>
      <c r="AF44" s="282"/>
      <c r="AG44" s="306"/>
      <c r="AH44" s="255"/>
      <c r="AI44" s="108"/>
      <c r="AJ44" s="98"/>
      <c r="AK44" s="98"/>
      <c r="AL44" s="98"/>
      <c r="AM44" s="98"/>
      <c r="AN44" s="99"/>
    </row>
    <row r="45" spans="1:40" ht="15.75" customHeight="1">
      <c r="A45" s="281"/>
      <c r="B45" s="282"/>
      <c r="C45" s="282"/>
      <c r="D45" s="282"/>
      <c r="E45" s="282"/>
      <c r="F45" s="282"/>
      <c r="G45" s="282"/>
      <c r="H45" s="282"/>
      <c r="I45" s="282"/>
      <c r="J45" s="282"/>
      <c r="K45" s="282"/>
      <c r="L45" s="282"/>
      <c r="M45" s="282"/>
      <c r="N45" s="282"/>
      <c r="O45" s="282"/>
      <c r="P45" s="282"/>
      <c r="Q45" s="282"/>
      <c r="R45" s="282"/>
      <c r="S45" s="282"/>
      <c r="T45" s="282"/>
      <c r="U45" s="282"/>
      <c r="V45" s="282"/>
      <c r="W45" s="282"/>
      <c r="X45" s="282"/>
      <c r="Y45" s="282"/>
      <c r="Z45" s="282"/>
      <c r="AA45" s="282"/>
      <c r="AB45" s="282"/>
      <c r="AC45" s="282"/>
      <c r="AD45" s="282"/>
      <c r="AE45" s="282"/>
      <c r="AF45" s="282"/>
      <c r="AG45" s="306"/>
      <c r="AH45" s="255"/>
      <c r="AI45" s="108"/>
      <c r="AJ45" s="98"/>
      <c r="AK45" s="98"/>
      <c r="AL45" s="98"/>
      <c r="AM45" s="98"/>
      <c r="AN45" s="99"/>
    </row>
    <row r="46" spans="1:40" ht="15.75" customHeight="1">
      <c r="A46" s="281"/>
      <c r="B46" s="282"/>
      <c r="C46" s="282"/>
      <c r="D46" s="282"/>
      <c r="E46" s="282"/>
      <c r="F46" s="282"/>
      <c r="G46" s="282"/>
      <c r="H46" s="282"/>
      <c r="I46" s="282"/>
      <c r="J46" s="282"/>
      <c r="K46" s="282"/>
      <c r="L46" s="282"/>
      <c r="M46" s="282"/>
      <c r="N46" s="282"/>
      <c r="O46" s="282"/>
      <c r="P46" s="282"/>
      <c r="Q46" s="282"/>
      <c r="R46" s="282"/>
      <c r="S46" s="282"/>
      <c r="T46" s="282"/>
      <c r="U46" s="282"/>
      <c r="V46" s="282"/>
      <c r="W46" s="282"/>
      <c r="X46" s="282"/>
      <c r="Y46" s="282"/>
      <c r="Z46" s="282"/>
      <c r="AA46" s="282"/>
      <c r="AB46" s="282"/>
      <c r="AC46" s="282"/>
      <c r="AD46" s="282"/>
      <c r="AE46" s="282"/>
      <c r="AF46" s="282"/>
      <c r="AG46" s="306"/>
      <c r="AH46" s="255"/>
      <c r="AI46" s="108"/>
      <c r="AJ46" s="98"/>
      <c r="AK46" s="98"/>
      <c r="AL46" s="98"/>
      <c r="AM46" s="98"/>
      <c r="AN46" s="99"/>
    </row>
    <row r="47" spans="1:40" ht="15.75" customHeight="1">
      <c r="A47" s="281"/>
      <c r="B47" s="282"/>
      <c r="C47" s="282"/>
      <c r="D47" s="282"/>
      <c r="E47" s="282"/>
      <c r="F47" s="282"/>
      <c r="G47" s="282"/>
      <c r="H47" s="282"/>
      <c r="I47" s="282"/>
      <c r="J47" s="282"/>
      <c r="K47" s="282"/>
      <c r="L47" s="282"/>
      <c r="M47" s="282"/>
      <c r="N47" s="282"/>
      <c r="O47" s="282"/>
      <c r="P47" s="282"/>
      <c r="Q47" s="282"/>
      <c r="R47" s="282"/>
      <c r="S47" s="282"/>
      <c r="T47" s="282"/>
      <c r="U47" s="282"/>
      <c r="V47" s="282"/>
      <c r="W47" s="282"/>
      <c r="X47" s="282"/>
      <c r="Y47" s="282"/>
      <c r="Z47" s="282"/>
      <c r="AA47" s="282"/>
      <c r="AB47" s="282"/>
      <c r="AC47" s="282"/>
      <c r="AD47" s="282"/>
      <c r="AE47" s="282"/>
      <c r="AF47" s="282"/>
      <c r="AG47" s="306"/>
      <c r="AH47" s="255"/>
      <c r="AI47" s="108"/>
      <c r="AJ47" s="98"/>
      <c r="AK47" s="98"/>
      <c r="AL47" s="98"/>
      <c r="AM47" s="98"/>
      <c r="AN47" s="99"/>
    </row>
    <row r="48" spans="1:40" ht="15.75" customHeight="1">
      <c r="A48" s="281"/>
      <c r="B48" s="282"/>
      <c r="C48" s="282"/>
      <c r="D48" s="282"/>
      <c r="E48" s="282"/>
      <c r="F48" s="282"/>
      <c r="G48" s="282"/>
      <c r="H48" s="282"/>
      <c r="I48" s="282"/>
      <c r="J48" s="282"/>
      <c r="K48" s="282"/>
      <c r="L48" s="282"/>
      <c r="M48" s="282"/>
      <c r="N48" s="282"/>
      <c r="O48" s="282"/>
      <c r="P48" s="282"/>
      <c r="Q48" s="282"/>
      <c r="R48" s="282"/>
      <c r="S48" s="282"/>
      <c r="T48" s="282"/>
      <c r="U48" s="282"/>
      <c r="V48" s="282"/>
      <c r="W48" s="282"/>
      <c r="X48" s="282"/>
      <c r="Y48" s="282"/>
      <c r="Z48" s="282"/>
      <c r="AA48" s="282"/>
      <c r="AB48" s="282"/>
      <c r="AC48" s="282"/>
      <c r="AD48" s="282"/>
      <c r="AE48" s="282"/>
      <c r="AF48" s="282"/>
      <c r="AG48" s="306"/>
      <c r="AH48" s="255"/>
      <c r="AI48" s="108"/>
      <c r="AJ48" s="98"/>
      <c r="AK48" s="98"/>
      <c r="AL48" s="98"/>
      <c r="AM48" s="98"/>
      <c r="AN48" s="99"/>
    </row>
    <row r="49" spans="1:40" ht="15.75" customHeight="1">
      <c r="A49" s="281"/>
      <c r="B49" s="282"/>
      <c r="C49" s="282"/>
      <c r="D49" s="282"/>
      <c r="E49" s="282"/>
      <c r="F49" s="282"/>
      <c r="G49" s="282"/>
      <c r="H49" s="282"/>
      <c r="I49" s="282"/>
      <c r="J49" s="282"/>
      <c r="K49" s="282"/>
      <c r="L49" s="282"/>
      <c r="M49" s="282"/>
      <c r="N49" s="282"/>
      <c r="O49" s="282"/>
      <c r="P49" s="282"/>
      <c r="Q49" s="282"/>
      <c r="R49" s="282"/>
      <c r="S49" s="282"/>
      <c r="T49" s="282"/>
      <c r="U49" s="282"/>
      <c r="V49" s="282"/>
      <c r="W49" s="282"/>
      <c r="X49" s="282"/>
      <c r="Y49" s="282"/>
      <c r="Z49" s="282"/>
      <c r="AA49" s="282"/>
      <c r="AB49" s="282"/>
      <c r="AC49" s="282"/>
      <c r="AD49" s="282"/>
      <c r="AE49" s="282"/>
      <c r="AF49" s="282"/>
      <c r="AG49" s="306"/>
      <c r="AH49" s="255"/>
      <c r="AI49" s="108"/>
      <c r="AJ49" s="98"/>
      <c r="AK49" s="98"/>
      <c r="AL49" s="98"/>
      <c r="AM49" s="98"/>
      <c r="AN49" s="99"/>
    </row>
    <row r="50" spans="1:40" ht="16.5" customHeight="1" thickBot="1">
      <c r="A50" s="281"/>
      <c r="B50" s="282"/>
      <c r="C50" s="282"/>
      <c r="D50" s="282"/>
      <c r="E50" s="282"/>
      <c r="F50" s="282"/>
      <c r="G50" s="282"/>
      <c r="H50" s="282"/>
      <c r="I50" s="282"/>
      <c r="J50" s="282"/>
      <c r="K50" s="282"/>
      <c r="L50" s="282"/>
      <c r="M50" s="282"/>
      <c r="N50" s="282"/>
      <c r="O50" s="282"/>
      <c r="P50" s="282"/>
      <c r="Q50" s="282"/>
      <c r="R50" s="282"/>
      <c r="S50" s="282"/>
      <c r="T50" s="282"/>
      <c r="U50" s="282"/>
      <c r="V50" s="282"/>
      <c r="W50" s="282"/>
      <c r="X50" s="282"/>
      <c r="Y50" s="282"/>
      <c r="Z50" s="282"/>
      <c r="AA50" s="282"/>
      <c r="AB50" s="282"/>
      <c r="AC50" s="282"/>
      <c r="AD50" s="282"/>
      <c r="AE50" s="282"/>
      <c r="AF50" s="282"/>
      <c r="AG50" s="331"/>
      <c r="AH50" s="332"/>
      <c r="AI50" s="109"/>
      <c r="AJ50" s="100"/>
      <c r="AK50" s="100"/>
      <c r="AL50" s="100"/>
      <c r="AM50" s="100"/>
      <c r="AN50" s="101"/>
    </row>
    <row r="51" spans="1:40" ht="15" customHeight="1">
      <c r="A51" s="281"/>
      <c r="B51" s="282"/>
      <c r="C51" s="282"/>
      <c r="D51" s="282"/>
      <c r="E51" s="282"/>
      <c r="F51" s="282"/>
      <c r="G51" s="282"/>
      <c r="H51" s="282"/>
      <c r="I51" s="282"/>
      <c r="J51" s="282"/>
      <c r="K51" s="282"/>
      <c r="L51" s="282"/>
      <c r="M51" s="282"/>
      <c r="N51" s="282"/>
      <c r="O51" s="282"/>
      <c r="P51" s="282"/>
      <c r="Q51" s="282"/>
      <c r="R51" s="282"/>
      <c r="S51" s="282"/>
      <c r="T51" s="282"/>
      <c r="U51" s="282"/>
      <c r="V51" s="282"/>
      <c r="W51" s="282"/>
      <c r="X51" s="282"/>
      <c r="Y51" s="282"/>
      <c r="Z51" s="282"/>
      <c r="AA51" s="282"/>
      <c r="AB51" s="282"/>
      <c r="AC51" s="282"/>
      <c r="AD51" s="282"/>
      <c r="AE51" s="282"/>
      <c r="AF51" s="283"/>
      <c r="AG51" s="333" t="s">
        <v>322</v>
      </c>
      <c r="AH51" s="334"/>
      <c r="AI51" s="334"/>
      <c r="AJ51" s="334"/>
      <c r="AK51" s="334"/>
      <c r="AL51" s="334"/>
      <c r="AM51" s="335"/>
      <c r="AN51" s="110">
        <f>SUM(AN12:AN50)</f>
        <v>12</v>
      </c>
    </row>
    <row r="52" spans="1:40" ht="15" customHeight="1">
      <c r="A52" s="281"/>
      <c r="B52" s="282"/>
      <c r="C52" s="282"/>
      <c r="D52" s="282"/>
      <c r="E52" s="282"/>
      <c r="F52" s="282"/>
      <c r="G52" s="282"/>
      <c r="H52" s="282"/>
      <c r="I52" s="282"/>
      <c r="J52" s="282"/>
      <c r="K52" s="282"/>
      <c r="L52" s="282"/>
      <c r="M52" s="282"/>
      <c r="N52" s="282"/>
      <c r="O52" s="282"/>
      <c r="P52" s="282"/>
      <c r="Q52" s="282"/>
      <c r="R52" s="282"/>
      <c r="S52" s="282"/>
      <c r="T52" s="282"/>
      <c r="U52" s="282"/>
      <c r="V52" s="282"/>
      <c r="W52" s="282"/>
      <c r="X52" s="282"/>
      <c r="Y52" s="282"/>
      <c r="Z52" s="282"/>
      <c r="AA52" s="282"/>
      <c r="AB52" s="282"/>
      <c r="AC52" s="282"/>
      <c r="AD52" s="282"/>
      <c r="AE52" s="282"/>
      <c r="AF52" s="283"/>
      <c r="AG52" s="307"/>
      <c r="AH52" s="308"/>
      <c r="AI52" s="308"/>
      <c r="AJ52" s="308"/>
      <c r="AK52" s="308"/>
      <c r="AL52" s="308"/>
      <c r="AM52" s="309"/>
      <c r="AN52" s="87"/>
    </row>
    <row r="53" spans="1:40" ht="18" thickBot="1">
      <c r="A53" s="284"/>
      <c r="B53" s="285"/>
      <c r="C53" s="285"/>
      <c r="D53" s="285"/>
      <c r="E53" s="285"/>
      <c r="F53" s="285"/>
      <c r="G53" s="285"/>
      <c r="H53" s="285"/>
      <c r="I53" s="285"/>
      <c r="J53" s="285"/>
      <c r="K53" s="285"/>
      <c r="L53" s="285"/>
      <c r="M53" s="285"/>
      <c r="N53" s="285"/>
      <c r="O53" s="285"/>
      <c r="P53" s="285"/>
      <c r="Q53" s="285"/>
      <c r="R53" s="285"/>
      <c r="S53" s="285"/>
      <c r="T53" s="285"/>
      <c r="U53" s="285"/>
      <c r="V53" s="285"/>
      <c r="W53" s="285"/>
      <c r="X53" s="285"/>
      <c r="Y53" s="285"/>
      <c r="Z53" s="285"/>
      <c r="AA53" s="285"/>
      <c r="AB53" s="285"/>
      <c r="AC53" s="285"/>
      <c r="AD53" s="285"/>
      <c r="AE53" s="285"/>
      <c r="AF53" s="286"/>
      <c r="AG53" s="310" t="s">
        <v>372</v>
      </c>
      <c r="AH53" s="311"/>
      <c r="AI53" s="311"/>
      <c r="AJ53" s="311"/>
      <c r="AK53" s="311"/>
      <c r="AL53" s="311"/>
      <c r="AM53" s="312"/>
      <c r="AN53" s="88">
        <f>+AN51</f>
        <v>12</v>
      </c>
    </row>
    <row r="54" spans="1:40" ht="15.75" customHeight="1">
      <c r="A54" s="89"/>
      <c r="B54" s="90"/>
      <c r="C54" s="91"/>
      <c r="D54" s="91"/>
      <c r="E54" s="91"/>
      <c r="F54" s="91"/>
      <c r="G54" s="91"/>
      <c r="H54" s="92"/>
      <c r="I54" s="91"/>
      <c r="J54" s="91"/>
      <c r="K54" s="91"/>
      <c r="L54" s="91"/>
      <c r="M54" s="91"/>
      <c r="N54" s="91"/>
      <c r="O54" s="91"/>
      <c r="P54" s="91"/>
      <c r="Q54" s="91"/>
      <c r="R54" s="91"/>
      <c r="S54" s="318"/>
      <c r="T54" s="318"/>
      <c r="U54" s="318"/>
      <c r="V54" s="318"/>
      <c r="W54" s="318"/>
      <c r="X54" s="318"/>
      <c r="Y54" s="318"/>
      <c r="Z54" s="318"/>
      <c r="AA54" s="318"/>
      <c r="AB54" s="318"/>
      <c r="AC54" s="318"/>
      <c r="AD54" s="318"/>
      <c r="AE54" s="318"/>
      <c r="AF54" s="318"/>
      <c r="AG54" s="318"/>
      <c r="AH54" s="318"/>
      <c r="AI54" s="93"/>
      <c r="AJ54" s="94"/>
      <c r="AK54" s="92"/>
      <c r="AL54" s="91"/>
      <c r="AM54" s="91"/>
      <c r="AN54" s="95"/>
    </row>
    <row r="55" spans="1:40" ht="15.75" customHeight="1">
      <c r="A55" s="96"/>
      <c r="B55" s="104"/>
      <c r="H55" s="105"/>
      <c r="S55" s="319"/>
      <c r="T55" s="319"/>
      <c r="U55" s="319"/>
      <c r="V55" s="319"/>
      <c r="W55" s="319"/>
      <c r="X55" s="319"/>
      <c r="Y55" s="319"/>
      <c r="Z55" s="319"/>
      <c r="AA55" s="319"/>
      <c r="AB55" s="319"/>
      <c r="AC55" s="319"/>
      <c r="AD55" s="319"/>
      <c r="AE55" s="319"/>
      <c r="AF55" s="319"/>
      <c r="AG55" s="319"/>
      <c r="AH55" s="319"/>
      <c r="AI55" s="106"/>
      <c r="AJ55" s="107"/>
      <c r="AK55" s="105"/>
      <c r="AN55" s="97"/>
    </row>
    <row r="56" spans="1:40" ht="15" customHeight="1">
      <c r="A56" s="96"/>
      <c r="B56" s="104"/>
      <c r="H56" s="105"/>
      <c r="S56" s="319"/>
      <c r="T56" s="319"/>
      <c r="U56" s="319"/>
      <c r="V56" s="319"/>
      <c r="W56" s="319"/>
      <c r="X56" s="319"/>
      <c r="Y56" s="319"/>
      <c r="Z56" s="319"/>
      <c r="AA56" s="319"/>
      <c r="AB56" s="319"/>
      <c r="AC56" s="319"/>
      <c r="AD56" s="319"/>
      <c r="AE56" s="319"/>
      <c r="AF56" s="319"/>
      <c r="AG56" s="319"/>
      <c r="AH56" s="319"/>
      <c r="AI56" s="106"/>
      <c r="AJ56" s="107"/>
      <c r="AK56" s="105"/>
      <c r="AN56" s="97"/>
    </row>
    <row r="57" spans="1:40" ht="13.2" customHeight="1">
      <c r="A57" s="96"/>
      <c r="B57" s="104"/>
      <c r="H57" s="105"/>
      <c r="S57" s="319"/>
      <c r="T57" s="319"/>
      <c r="U57" s="319"/>
      <c r="V57" s="319"/>
      <c r="W57" s="319"/>
      <c r="X57" s="319"/>
      <c r="Y57" s="319"/>
      <c r="Z57" s="319"/>
      <c r="AA57" s="319"/>
      <c r="AB57" s="319"/>
      <c r="AC57" s="319"/>
      <c r="AD57" s="319"/>
      <c r="AE57" s="319"/>
      <c r="AF57" s="319"/>
      <c r="AG57" s="319"/>
      <c r="AH57" s="319"/>
      <c r="AI57" s="321"/>
      <c r="AJ57" s="322"/>
      <c r="AK57" s="322"/>
      <c r="AL57" s="322"/>
      <c r="AM57" s="322"/>
      <c r="AN57" s="323"/>
    </row>
    <row r="58" spans="1:40" ht="13.2" customHeight="1">
      <c r="A58" s="326"/>
      <c r="B58" s="327"/>
      <c r="C58" s="327"/>
      <c r="D58" s="327"/>
      <c r="E58" s="327"/>
      <c r="F58" s="327"/>
      <c r="G58" s="327"/>
      <c r="H58" s="327"/>
      <c r="I58" s="327"/>
      <c r="J58" s="327"/>
      <c r="K58" s="327"/>
      <c r="L58" s="327"/>
      <c r="M58" s="327"/>
      <c r="N58" s="327"/>
      <c r="O58" s="327"/>
      <c r="P58" s="327"/>
      <c r="Q58" s="327"/>
      <c r="R58" s="327"/>
      <c r="S58" s="319"/>
      <c r="T58" s="319"/>
      <c r="U58" s="319"/>
      <c r="V58" s="319"/>
      <c r="W58" s="319"/>
      <c r="X58" s="319"/>
      <c r="Y58" s="319"/>
      <c r="Z58" s="319"/>
      <c r="AA58" s="319"/>
      <c r="AB58" s="319"/>
      <c r="AC58" s="319"/>
      <c r="AD58" s="319"/>
      <c r="AE58" s="319"/>
      <c r="AF58" s="319"/>
      <c r="AG58" s="319"/>
      <c r="AH58" s="319"/>
      <c r="AI58" s="324" t="s">
        <v>376</v>
      </c>
      <c r="AJ58" s="324"/>
      <c r="AK58" s="324"/>
      <c r="AL58" s="324"/>
      <c r="AM58" s="324"/>
      <c r="AN58" s="325"/>
    </row>
    <row r="59" spans="1:40" ht="13.8">
      <c r="A59" s="326"/>
      <c r="B59" s="327"/>
      <c r="C59" s="327"/>
      <c r="D59" s="327"/>
      <c r="E59" s="327"/>
      <c r="F59" s="327"/>
      <c r="G59" s="327"/>
      <c r="H59" s="327"/>
      <c r="I59" s="327"/>
      <c r="J59" s="327"/>
      <c r="K59" s="327"/>
      <c r="L59" s="327"/>
      <c r="M59" s="327"/>
      <c r="N59" s="327"/>
      <c r="O59" s="327"/>
      <c r="P59" s="327"/>
      <c r="Q59" s="327"/>
      <c r="R59" s="327"/>
      <c r="S59" s="319"/>
      <c r="T59" s="319"/>
      <c r="U59" s="319"/>
      <c r="V59" s="319"/>
      <c r="W59" s="319"/>
      <c r="X59" s="319"/>
      <c r="Y59" s="319"/>
      <c r="Z59" s="319"/>
      <c r="AA59" s="319"/>
      <c r="AB59" s="319"/>
      <c r="AC59" s="319"/>
      <c r="AD59" s="319"/>
      <c r="AE59" s="319"/>
      <c r="AF59" s="319"/>
      <c r="AG59" s="319"/>
      <c r="AH59" s="319"/>
      <c r="AI59" s="328" t="s">
        <v>377</v>
      </c>
      <c r="AJ59" s="329"/>
      <c r="AK59" s="329"/>
      <c r="AL59" s="329"/>
      <c r="AM59" s="329"/>
      <c r="AN59" s="330"/>
    </row>
    <row r="60" spans="1:40" ht="14.4" thickBot="1">
      <c r="A60" s="313"/>
      <c r="B60" s="314"/>
      <c r="C60" s="314"/>
      <c r="D60" s="314"/>
      <c r="E60" s="314"/>
      <c r="F60" s="314"/>
      <c r="G60" s="314"/>
      <c r="H60" s="314"/>
      <c r="I60" s="314"/>
      <c r="J60" s="314"/>
      <c r="K60" s="314"/>
      <c r="L60" s="314"/>
      <c r="M60" s="314"/>
      <c r="N60" s="314"/>
      <c r="O60" s="314"/>
      <c r="P60" s="314"/>
      <c r="Q60" s="314"/>
      <c r="R60" s="314"/>
      <c r="S60" s="320"/>
      <c r="T60" s="320"/>
      <c r="U60" s="320"/>
      <c r="V60" s="320"/>
      <c r="W60" s="320"/>
      <c r="X60" s="320"/>
      <c r="Y60" s="320"/>
      <c r="Z60" s="320"/>
      <c r="AA60" s="320"/>
      <c r="AB60" s="320"/>
      <c r="AC60" s="320"/>
      <c r="AD60" s="320"/>
      <c r="AE60" s="320"/>
      <c r="AF60" s="320"/>
      <c r="AG60" s="320"/>
      <c r="AH60" s="320"/>
      <c r="AI60" s="315" t="s">
        <v>378</v>
      </c>
      <c r="AJ60" s="316"/>
      <c r="AK60" s="316"/>
      <c r="AL60" s="316"/>
      <c r="AM60" s="316"/>
      <c r="AN60" s="317"/>
    </row>
  </sheetData>
  <mergeCells count="89">
    <mergeCell ref="S54:AH60"/>
    <mergeCell ref="AI57:AN57"/>
    <mergeCell ref="A58:R58"/>
    <mergeCell ref="AI58:AN58"/>
    <mergeCell ref="A59:R59"/>
    <mergeCell ref="AI59:AN59"/>
    <mergeCell ref="A60:R60"/>
    <mergeCell ref="AI60:AN60"/>
    <mergeCell ref="AG53:AM53"/>
    <mergeCell ref="AG36:AH36"/>
    <mergeCell ref="AG37:AH37"/>
    <mergeCell ref="AG38:AH38"/>
    <mergeCell ref="AG39:AH39"/>
    <mergeCell ref="AG40:AH40"/>
    <mergeCell ref="AG41:AH41"/>
    <mergeCell ref="AG48:AH48"/>
    <mergeCell ref="AG49:AH49"/>
    <mergeCell ref="AG50:AH50"/>
    <mergeCell ref="AG51:AM51"/>
    <mergeCell ref="AG52:AM52"/>
    <mergeCell ref="AG42:AH42"/>
    <mergeCell ref="AG43:AH43"/>
    <mergeCell ref="AG44:AH44"/>
    <mergeCell ref="AG45:AH45"/>
    <mergeCell ref="AG22:AH22"/>
    <mergeCell ref="AG35:AH35"/>
    <mergeCell ref="AG24:AH24"/>
    <mergeCell ref="AG25:AH25"/>
    <mergeCell ref="AG26:AH26"/>
    <mergeCell ref="AG27:AH27"/>
    <mergeCell ref="AG28:AH28"/>
    <mergeCell ref="AG29:AH29"/>
    <mergeCell ref="AG30:AH30"/>
    <mergeCell ref="AG31:AH31"/>
    <mergeCell ref="AG32:AH32"/>
    <mergeCell ref="AG33:AH33"/>
    <mergeCell ref="AG34:AH34"/>
    <mergeCell ref="A9:G9"/>
    <mergeCell ref="H9:T9"/>
    <mergeCell ref="U9:AD9"/>
    <mergeCell ref="AE9:AI9"/>
    <mergeCell ref="AM9:AN9"/>
    <mergeCell ref="A10:AF53"/>
    <mergeCell ref="AG10:AH11"/>
    <mergeCell ref="AI10:AI11"/>
    <mergeCell ref="AJ10:AM10"/>
    <mergeCell ref="AN10:AN11"/>
    <mergeCell ref="AG23:AH23"/>
    <mergeCell ref="AG12:AH12"/>
    <mergeCell ref="AG13:AH13"/>
    <mergeCell ref="AG14:AH14"/>
    <mergeCell ref="AG15:AH15"/>
    <mergeCell ref="AG16:AH16"/>
    <mergeCell ref="AG17:AH17"/>
    <mergeCell ref="AG18:AH18"/>
    <mergeCell ref="AG19:AH19"/>
    <mergeCell ref="AG20:AH20"/>
    <mergeCell ref="AG21:AH21"/>
    <mergeCell ref="A6:H6"/>
    <mergeCell ref="I6:AD6"/>
    <mergeCell ref="AE6:AH6"/>
    <mergeCell ref="AJ6:AL6"/>
    <mergeCell ref="AM6:AN6"/>
    <mergeCell ref="A7:H7"/>
    <mergeCell ref="I7:AD7"/>
    <mergeCell ref="AE7:AH7"/>
    <mergeCell ref="AJ7:AL7"/>
    <mergeCell ref="AM7:AN7"/>
    <mergeCell ref="P4:Q4"/>
    <mergeCell ref="U4:Y4"/>
    <mergeCell ref="Z4:AF4"/>
    <mergeCell ref="AG4:AI4"/>
    <mergeCell ref="AJ4:AN4"/>
    <mergeCell ref="AG46:AH46"/>
    <mergeCell ref="AG47:AH47"/>
    <mergeCell ref="A1:H3"/>
    <mergeCell ref="I1:AK2"/>
    <mergeCell ref="AL1:AN1"/>
    <mergeCell ref="AL2:AN2"/>
    <mergeCell ref="I3:AK3"/>
    <mergeCell ref="AL3:AN3"/>
    <mergeCell ref="A5:H5"/>
    <mergeCell ref="I5:AN5"/>
    <mergeCell ref="A4:E4"/>
    <mergeCell ref="F4:G4"/>
    <mergeCell ref="H4:I4"/>
    <mergeCell ref="J4:K4"/>
    <mergeCell ref="L4:M4"/>
    <mergeCell ref="N4:O4"/>
  </mergeCells>
  <printOptions horizontalCentered="1"/>
  <pageMargins left="0.51181102362204722" right="0.51181102362204722" top="0.55118110236220474" bottom="0.74803149606299213" header="0.31496062992125984" footer="0.31496062992125984"/>
  <pageSetup scale="50" fitToHeight="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9238C7-75CC-486F-BBD1-5ACB0FF2309D}">
  <sheetPr codeName="Hoja210">
    <tabColor rgb="FF3333FF"/>
  </sheetPr>
  <dimension ref="B1:K46"/>
  <sheetViews>
    <sheetView view="pageBreakPreview" zoomScale="110" zoomScaleNormal="130" zoomScaleSheetLayoutView="110" workbookViewId="0">
      <selection activeCell="A5" sqref="A5:H5"/>
    </sheetView>
  </sheetViews>
  <sheetFormatPr baseColWidth="10" defaultColWidth="11.44140625" defaultRowHeight="13.8"/>
  <cols>
    <col min="1" max="1" width="1.5546875" customWidth="1"/>
    <col min="2" max="2" width="17.109375" style="16" customWidth="1"/>
    <col min="3" max="3" width="12.6640625" style="16" customWidth="1"/>
    <col min="4" max="4" width="10.44140625" style="16" customWidth="1"/>
    <col min="5" max="5" width="11.33203125" style="16" customWidth="1"/>
    <col min="6" max="6" width="11.109375" style="16" customWidth="1"/>
    <col min="7" max="7" width="12.5546875" style="16" customWidth="1"/>
    <col min="8" max="8" width="0" style="16" hidden="1" customWidth="1"/>
    <col min="9" max="9" width="14.6640625" style="18" customWidth="1"/>
  </cols>
  <sheetData>
    <row r="1" spans="2:9" ht="18.600000000000001" thickBot="1">
      <c r="B1" s="210" t="s">
        <v>309</v>
      </c>
      <c r="C1" s="211"/>
      <c r="D1" s="211"/>
      <c r="E1" s="211"/>
      <c r="F1" s="211"/>
      <c r="G1" s="211"/>
      <c r="H1" s="211"/>
      <c r="I1" s="212"/>
    </row>
    <row r="2" spans="2:9" ht="15" thickBot="1">
      <c r="B2" s="20" t="s">
        <v>310</v>
      </c>
      <c r="C2" s="213" t="s">
        <v>311</v>
      </c>
      <c r="D2" s="213"/>
      <c r="E2" s="213"/>
      <c r="F2" s="214"/>
      <c r="G2" s="20" t="s">
        <v>312</v>
      </c>
      <c r="H2" s="21"/>
      <c r="I2" s="22">
        <v>45689</v>
      </c>
    </row>
    <row r="3" spans="2:9" thickBot="1">
      <c r="B3" s="215" t="s">
        <v>313</v>
      </c>
      <c r="C3" s="216"/>
      <c r="D3" s="217"/>
      <c r="E3" s="218" t="s">
        <v>7</v>
      </c>
      <c r="F3" s="219"/>
      <c r="G3" s="219"/>
      <c r="H3" s="219"/>
      <c r="I3" s="220"/>
    </row>
    <row r="4" spans="2:9" ht="36.9" customHeight="1" thickBot="1">
      <c r="B4" s="221" t="s">
        <v>314</v>
      </c>
      <c r="C4" s="222"/>
      <c r="D4" s="223"/>
      <c r="E4" s="224" t="s">
        <v>411</v>
      </c>
      <c r="F4" s="225"/>
      <c r="G4" s="225"/>
      <c r="H4" s="225"/>
      <c r="I4" s="226"/>
    </row>
    <row r="5" spans="2:9" thickBot="1">
      <c r="B5" s="1" t="s">
        <v>382</v>
      </c>
      <c r="C5" s="215" t="s">
        <v>412</v>
      </c>
      <c r="D5" s="217"/>
      <c r="E5" s="227"/>
      <c r="F5" s="228"/>
      <c r="G5" s="228"/>
      <c r="H5" s="228"/>
      <c r="I5" s="229"/>
    </row>
    <row r="6" spans="2:9" thickBot="1">
      <c r="B6" s="218" t="s">
        <v>315</v>
      </c>
      <c r="C6" s="220"/>
      <c r="D6" s="35"/>
      <c r="E6" s="230"/>
      <c r="F6" s="231"/>
      <c r="G6" s="231"/>
      <c r="H6" s="231"/>
      <c r="I6" s="232"/>
    </row>
    <row r="7" spans="2:9" ht="13.2">
      <c r="B7" s="233" t="s">
        <v>316</v>
      </c>
      <c r="C7" s="234"/>
      <c r="D7" s="234"/>
      <c r="E7" s="234"/>
      <c r="F7" s="234"/>
      <c r="G7" s="234"/>
      <c r="H7" s="234"/>
      <c r="I7" s="235"/>
    </row>
    <row r="8" spans="2:9" ht="13.2">
      <c r="B8" s="7" t="s">
        <v>317</v>
      </c>
      <c r="C8" s="8"/>
      <c r="D8" s="236"/>
      <c r="E8" s="236"/>
      <c r="F8" s="236"/>
      <c r="G8" s="236"/>
      <c r="H8" s="236"/>
      <c r="I8" s="237"/>
    </row>
    <row r="9" spans="2:9" ht="13.2">
      <c r="B9" s="190" t="s">
        <v>318</v>
      </c>
      <c r="C9" s="362"/>
      <c r="D9" s="39" t="s">
        <v>8</v>
      </c>
      <c r="E9" s="39" t="s">
        <v>319</v>
      </c>
      <c r="F9" s="39" t="s">
        <v>320</v>
      </c>
      <c r="G9" s="39" t="s">
        <v>321</v>
      </c>
      <c r="H9" s="39"/>
      <c r="I9" s="40" t="s">
        <v>322</v>
      </c>
    </row>
    <row r="10" spans="2:9" ht="13.2">
      <c r="B10" s="201" t="s">
        <v>323</v>
      </c>
      <c r="C10" s="202"/>
      <c r="D10" s="23" t="s">
        <v>324</v>
      </c>
      <c r="E10" s="30">
        <f>+I32</f>
        <v>34434.108527131779</v>
      </c>
      <c r="F10" s="27">
        <v>0.05</v>
      </c>
      <c r="G10" s="30">
        <f>E10*F10</f>
        <v>1721.705426356589</v>
      </c>
      <c r="H10" s="46"/>
      <c r="I10" s="26">
        <f>+G10</f>
        <v>1721.705426356589</v>
      </c>
    </row>
    <row r="11" spans="2:9" ht="12.75" customHeight="1">
      <c r="B11" s="337"/>
      <c r="C11" s="338"/>
      <c r="D11" s="45"/>
      <c r="E11" s="47"/>
      <c r="F11" s="27"/>
      <c r="G11" s="30"/>
      <c r="H11" s="46"/>
      <c r="I11" s="26"/>
    </row>
    <row r="12" spans="2:9" ht="12.75" customHeight="1">
      <c r="B12" s="347"/>
      <c r="C12" s="363"/>
      <c r="D12" s="45"/>
      <c r="E12" s="29"/>
      <c r="F12" s="49"/>
      <c r="G12" s="30"/>
      <c r="H12" s="46"/>
      <c r="I12" s="26"/>
    </row>
    <row r="13" spans="2:9" ht="13.2">
      <c r="B13" s="205" t="s">
        <v>325</v>
      </c>
      <c r="C13" s="206"/>
      <c r="D13" s="206"/>
      <c r="E13" s="206"/>
      <c r="F13" s="206"/>
      <c r="G13" s="206"/>
      <c r="H13" s="6"/>
      <c r="I13" s="36">
        <f>SUM(I10:I12)</f>
        <v>1721.705426356589</v>
      </c>
    </row>
    <row r="14" spans="2:9" ht="13.2">
      <c r="B14" s="196" t="s">
        <v>326</v>
      </c>
      <c r="C14" s="197"/>
      <c r="D14" s="197"/>
      <c r="E14" s="197"/>
      <c r="F14" s="197"/>
      <c r="G14" s="197"/>
      <c r="H14" s="197"/>
      <c r="I14" s="198"/>
    </row>
    <row r="15" spans="2:9" ht="13.2">
      <c r="B15" s="190" t="s">
        <v>318</v>
      </c>
      <c r="C15" s="362"/>
      <c r="D15" s="39" t="s">
        <v>8</v>
      </c>
      <c r="E15" s="39" t="s">
        <v>327</v>
      </c>
      <c r="F15" s="39" t="s">
        <v>328</v>
      </c>
      <c r="G15" s="39" t="s">
        <v>321</v>
      </c>
      <c r="H15" s="41"/>
      <c r="I15" s="40" t="s">
        <v>322</v>
      </c>
    </row>
    <row r="16" spans="2:9" ht="12.75" customHeight="1">
      <c r="B16" s="201" t="s">
        <v>413</v>
      </c>
      <c r="C16" s="202"/>
      <c r="D16" s="23" t="s">
        <v>39</v>
      </c>
      <c r="E16" s="30">
        <v>18297.049283333334</v>
      </c>
      <c r="F16" s="27">
        <v>1</v>
      </c>
      <c r="G16" s="30">
        <f>E16*F16</f>
        <v>18297.049283333334</v>
      </c>
      <c r="H16" s="48"/>
      <c r="I16" s="31">
        <f t="shared" ref="I16:I18" si="0">+G16</f>
        <v>18297.049283333334</v>
      </c>
    </row>
    <row r="17" spans="2:9" ht="12.75" customHeight="1">
      <c r="B17" s="201" t="s">
        <v>414</v>
      </c>
      <c r="C17" s="202"/>
      <c r="D17" s="23" t="s">
        <v>18</v>
      </c>
      <c r="E17" s="30">
        <v>3933.8068000000007</v>
      </c>
      <c r="F17" s="27">
        <v>0.3</v>
      </c>
      <c r="G17" s="30">
        <f t="shared" ref="G17:G18" si="1">E17*F17</f>
        <v>1180.1420400000002</v>
      </c>
      <c r="H17" s="48"/>
      <c r="I17" s="31">
        <f t="shared" si="0"/>
        <v>1180.1420400000002</v>
      </c>
    </row>
    <row r="18" spans="2:9" ht="13.2">
      <c r="B18" s="201" t="s">
        <v>390</v>
      </c>
      <c r="C18" s="202"/>
      <c r="D18" s="23" t="s">
        <v>385</v>
      </c>
      <c r="E18" s="30">
        <v>150368.75700000001</v>
      </c>
      <c r="F18" s="27">
        <v>0.02</v>
      </c>
      <c r="G18" s="30">
        <f t="shared" si="1"/>
        <v>3007.3751400000001</v>
      </c>
      <c r="H18" s="48"/>
      <c r="I18" s="31">
        <f t="shared" si="0"/>
        <v>3007.3751400000001</v>
      </c>
    </row>
    <row r="19" spans="2:9" ht="13.2">
      <c r="B19" s="201"/>
      <c r="C19" s="202"/>
      <c r="D19" s="23"/>
      <c r="E19" s="30"/>
      <c r="F19" s="27"/>
      <c r="G19" s="30"/>
      <c r="H19" s="10"/>
      <c r="I19" s="31"/>
    </row>
    <row r="20" spans="2:9" ht="13.2">
      <c r="B20" s="201"/>
      <c r="C20" s="202"/>
      <c r="D20" s="23"/>
      <c r="E20" s="30"/>
      <c r="F20" s="27"/>
      <c r="G20" s="30"/>
      <c r="H20" s="10"/>
      <c r="I20" s="31"/>
    </row>
    <row r="21" spans="2:9" ht="13.2">
      <c r="B21" s="205" t="s">
        <v>329</v>
      </c>
      <c r="C21" s="206"/>
      <c r="D21" s="206"/>
      <c r="E21" s="206"/>
      <c r="F21" s="206"/>
      <c r="G21" s="207"/>
      <c r="H21" s="137"/>
      <c r="I21" s="25">
        <f>SUM(I16:I20)</f>
        <v>22484.566463333333</v>
      </c>
    </row>
    <row r="22" spans="2:9" ht="15" customHeight="1">
      <c r="B22" s="196" t="s">
        <v>330</v>
      </c>
      <c r="C22" s="197"/>
      <c r="D22" s="197"/>
      <c r="E22" s="197"/>
      <c r="F22" s="197"/>
      <c r="G22" s="197"/>
      <c r="H22" s="197"/>
      <c r="I22" s="198"/>
    </row>
    <row r="23" spans="2:9" ht="13.2">
      <c r="B23" s="199" t="s">
        <v>318</v>
      </c>
      <c r="C23" s="200"/>
      <c r="D23" s="39" t="s">
        <v>8</v>
      </c>
      <c r="E23" s="39" t="s">
        <v>9</v>
      </c>
      <c r="F23" s="39" t="s">
        <v>319</v>
      </c>
      <c r="G23" s="39" t="s">
        <v>321</v>
      </c>
      <c r="H23" s="39"/>
      <c r="I23" s="40" t="s">
        <v>322</v>
      </c>
    </row>
    <row r="24" spans="2:9">
      <c r="B24" s="238" t="s">
        <v>383</v>
      </c>
      <c r="C24" s="366"/>
      <c r="D24" s="23" t="s">
        <v>331</v>
      </c>
      <c r="E24" s="24">
        <v>1</v>
      </c>
      <c r="F24" s="30">
        <v>1900</v>
      </c>
      <c r="G24" s="30">
        <f>E24*F24</f>
        <v>1900</v>
      </c>
      <c r="H24" s="3"/>
      <c r="I24" s="31">
        <f>+G24</f>
        <v>1900</v>
      </c>
    </row>
    <row r="25" spans="2:9" ht="13.2">
      <c r="B25" s="348"/>
      <c r="C25" s="349"/>
      <c r="D25" s="23"/>
      <c r="E25" s="24"/>
      <c r="F25" s="38"/>
      <c r="G25" s="38"/>
      <c r="H25" s="4"/>
      <c r="I25" s="37"/>
    </row>
    <row r="26" spans="2:9">
      <c r="B26" s="12"/>
      <c r="C26" s="6"/>
      <c r="D26" s="6"/>
      <c r="E26" s="6"/>
      <c r="G26" s="33" t="s">
        <v>332</v>
      </c>
      <c r="H26" s="6"/>
      <c r="I26" s="36">
        <f>SUM(I24:I25)</f>
        <v>1900</v>
      </c>
    </row>
    <row r="27" spans="2:9" ht="15" customHeight="1">
      <c r="B27" s="196" t="s">
        <v>333</v>
      </c>
      <c r="C27" s="197"/>
      <c r="D27" s="197"/>
      <c r="E27" s="197"/>
      <c r="F27" s="197"/>
      <c r="G27" s="197"/>
      <c r="H27" s="197"/>
      <c r="I27" s="198"/>
    </row>
    <row r="28" spans="2:9" ht="13.2">
      <c r="B28" s="190" t="s">
        <v>318</v>
      </c>
      <c r="C28" s="362"/>
      <c r="D28" s="39" t="s">
        <v>334</v>
      </c>
      <c r="E28" s="39" t="s">
        <v>335</v>
      </c>
      <c r="F28" s="39" t="s">
        <v>336</v>
      </c>
      <c r="G28" s="39" t="s">
        <v>321</v>
      </c>
      <c r="H28" s="41"/>
      <c r="I28" s="40" t="s">
        <v>322</v>
      </c>
    </row>
    <row r="29" spans="2:9" ht="13.2">
      <c r="B29" s="191" t="s">
        <v>337</v>
      </c>
      <c r="C29" s="192"/>
      <c r="D29" s="28">
        <f>120000</f>
        <v>120000</v>
      </c>
      <c r="E29" s="30">
        <f>D29*1.52</f>
        <v>182400</v>
      </c>
      <c r="F29" s="34">
        <v>12.9</v>
      </c>
      <c r="G29" s="30">
        <f>E29/F29</f>
        <v>14139.534883720929</v>
      </c>
      <c r="H29" s="13"/>
      <c r="I29" s="26">
        <f>+G29</f>
        <v>14139.534883720929</v>
      </c>
    </row>
    <row r="30" spans="2:9" ht="13.2">
      <c r="B30" s="191" t="s">
        <v>384</v>
      </c>
      <c r="C30" s="192"/>
      <c r="D30" s="29">
        <f>77000*2</f>
        <v>154000</v>
      </c>
      <c r="E30" s="30">
        <f>D30*1.7</f>
        <v>261800</v>
      </c>
      <c r="F30" s="34">
        <v>12.9</v>
      </c>
      <c r="G30" s="30">
        <f>E30/F30</f>
        <v>20294.573643410851</v>
      </c>
      <c r="H30" s="13"/>
      <c r="I30" s="26">
        <f>+G30</f>
        <v>20294.573643410851</v>
      </c>
    </row>
    <row r="31" spans="2:9" ht="13.2">
      <c r="B31" s="193"/>
      <c r="C31" s="354"/>
      <c r="D31" s="2"/>
      <c r="E31" s="2"/>
      <c r="F31" s="11"/>
      <c r="G31" s="13"/>
      <c r="H31" s="13"/>
      <c r="I31" s="26"/>
    </row>
    <row r="32" spans="2:9" ht="13.2">
      <c r="B32" s="367" t="s">
        <v>338</v>
      </c>
      <c r="C32" s="368"/>
      <c r="D32" s="368"/>
      <c r="E32" s="368"/>
      <c r="F32" s="368"/>
      <c r="G32" s="368"/>
      <c r="H32" s="6"/>
      <c r="I32" s="25">
        <f>SUM(I29:I31)</f>
        <v>34434.108527131779</v>
      </c>
    </row>
    <row r="33" spans="2:11" ht="13.2">
      <c r="B33" s="12"/>
      <c r="C33" s="6"/>
      <c r="D33" s="6"/>
      <c r="E33" s="6"/>
      <c r="F33" s="5"/>
      <c r="G33" s="6"/>
      <c r="H33" s="6"/>
      <c r="I33" s="9"/>
      <c r="K33" s="50"/>
    </row>
    <row r="34" spans="2:11">
      <c r="B34" s="208" t="s">
        <v>339</v>
      </c>
      <c r="C34" s="209"/>
      <c r="D34" s="209"/>
      <c r="E34" s="209"/>
      <c r="F34" s="209"/>
      <c r="G34" s="209"/>
      <c r="H34" s="14"/>
      <c r="I34" s="138">
        <f>SUM(I13+I21+I26+I32)</f>
        <v>60540.380416821703</v>
      </c>
    </row>
    <row r="35" spans="2:11" ht="15.75" customHeight="1">
      <c r="B35" s="194" t="s">
        <v>340</v>
      </c>
      <c r="C35" s="351"/>
      <c r="D35" s="351"/>
      <c r="E35" s="351"/>
      <c r="F35" s="351"/>
      <c r="G35" s="351"/>
      <c r="H35" s="351"/>
      <c r="I35" s="195"/>
    </row>
    <row r="36" spans="2:11" ht="13.2">
      <c r="B36" s="177" t="s">
        <v>341</v>
      </c>
      <c r="C36" s="178"/>
      <c r="D36" s="181" t="s">
        <v>342</v>
      </c>
      <c r="E36" s="182"/>
      <c r="F36" s="42" t="s">
        <v>343</v>
      </c>
      <c r="G36" s="43" t="s">
        <v>344</v>
      </c>
      <c r="H36" s="3"/>
      <c r="I36" s="183"/>
    </row>
    <row r="37" spans="2:11" ht="13.2">
      <c r="B37" s="177"/>
      <c r="C37" s="178"/>
      <c r="D37" s="352" t="s">
        <v>345</v>
      </c>
      <c r="E37" s="184"/>
      <c r="F37" s="32">
        <v>0.25</v>
      </c>
      <c r="G37" s="29">
        <f>I34*F37</f>
        <v>15135.095104205426</v>
      </c>
      <c r="H37" s="15"/>
      <c r="I37" s="183"/>
    </row>
    <row r="38" spans="2:11" ht="13.2">
      <c r="B38" s="177"/>
      <c r="C38" s="178"/>
      <c r="D38" s="352" t="s">
        <v>346</v>
      </c>
      <c r="E38" s="184"/>
      <c r="F38" s="32">
        <v>0.05</v>
      </c>
      <c r="G38" s="29">
        <f>I34*F38</f>
        <v>3027.0190208410854</v>
      </c>
      <c r="H38" s="15"/>
      <c r="I38" s="183"/>
    </row>
    <row r="39" spans="2:11" ht="13.2">
      <c r="B39" s="177"/>
      <c r="C39" s="178"/>
      <c r="D39" s="353" t="s">
        <v>347</v>
      </c>
      <c r="E39" s="352"/>
      <c r="F39" s="32">
        <v>0.3</v>
      </c>
      <c r="G39" s="29">
        <f>SUM(G37:G38)</f>
        <v>18162.114125046512</v>
      </c>
      <c r="H39" s="15"/>
      <c r="I39" s="183"/>
    </row>
    <row r="40" spans="2:11" ht="15.75" customHeight="1" thickBot="1">
      <c r="B40" s="177"/>
      <c r="C40" s="178"/>
      <c r="D40" s="185" t="s">
        <v>348</v>
      </c>
      <c r="E40" s="186"/>
      <c r="F40" s="186"/>
      <c r="G40" s="187"/>
      <c r="H40" s="14"/>
      <c r="I40" s="138">
        <f>SUM(G39:G39)</f>
        <v>18162.114125046512</v>
      </c>
    </row>
    <row r="41" spans="2:11" ht="16.5" customHeight="1" thickBot="1">
      <c r="B41" s="179"/>
      <c r="C41" s="180"/>
      <c r="D41" s="188" t="s">
        <v>349</v>
      </c>
      <c r="E41" s="189"/>
      <c r="F41" s="189"/>
      <c r="G41" s="189"/>
      <c r="H41" s="19"/>
      <c r="I41" s="44">
        <f>SUM(I34+I40)</f>
        <v>78702.494541868218</v>
      </c>
    </row>
    <row r="42" spans="2:11">
      <c r="F42" s="17"/>
    </row>
    <row r="43" spans="2:11">
      <c r="F43" s="17"/>
    </row>
    <row r="44" spans="2:11">
      <c r="F44" s="17"/>
    </row>
    <row r="45" spans="2:11" s="16" customFormat="1">
      <c r="F45" s="17"/>
      <c r="I45" s="18"/>
    </row>
    <row r="46" spans="2:11" s="16" customFormat="1">
      <c r="F46" s="17"/>
      <c r="I46" s="18"/>
    </row>
  </sheetData>
  <mergeCells count="43">
    <mergeCell ref="D41:G41"/>
    <mergeCell ref="B32:G32"/>
    <mergeCell ref="B34:G34"/>
    <mergeCell ref="B35:I35"/>
    <mergeCell ref="B36:C41"/>
    <mergeCell ref="D36:E36"/>
    <mergeCell ref="I36:I39"/>
    <mergeCell ref="D37:E37"/>
    <mergeCell ref="D38:E38"/>
    <mergeCell ref="D39:E39"/>
    <mergeCell ref="D40:G40"/>
    <mergeCell ref="B31:C31"/>
    <mergeCell ref="B19:C19"/>
    <mergeCell ref="B20:C20"/>
    <mergeCell ref="B21:G21"/>
    <mergeCell ref="B22:I22"/>
    <mergeCell ref="B23:C23"/>
    <mergeCell ref="B24:C24"/>
    <mergeCell ref="B25:C25"/>
    <mergeCell ref="B27:I27"/>
    <mergeCell ref="B28:C28"/>
    <mergeCell ref="B29:C29"/>
    <mergeCell ref="B30:C30"/>
    <mergeCell ref="B18:C18"/>
    <mergeCell ref="B7:I7"/>
    <mergeCell ref="D8:I8"/>
    <mergeCell ref="B9:C9"/>
    <mergeCell ref="B10:C10"/>
    <mergeCell ref="B11:C11"/>
    <mergeCell ref="B12:C12"/>
    <mergeCell ref="B13:G13"/>
    <mergeCell ref="B14:I14"/>
    <mergeCell ref="B15:C15"/>
    <mergeCell ref="B16:C16"/>
    <mergeCell ref="B17:C17"/>
    <mergeCell ref="B1:I1"/>
    <mergeCell ref="C2:F2"/>
    <mergeCell ref="B3:D3"/>
    <mergeCell ref="E3:I3"/>
    <mergeCell ref="B4:D4"/>
    <mergeCell ref="E4:I6"/>
    <mergeCell ref="C5:D5"/>
    <mergeCell ref="B6:C6"/>
  </mergeCells>
  <pageMargins left="0.52" right="0.4"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4A798F-F996-41E0-8716-0551D8CAEA75}">
  <sheetPr codeName="Hoja211">
    <tabColor rgb="FF00B050"/>
  </sheetPr>
  <dimension ref="A1:AP60"/>
  <sheetViews>
    <sheetView view="pageBreakPreview" zoomScale="70" zoomScaleNormal="55" zoomScaleSheetLayoutView="70" workbookViewId="0">
      <selection activeCell="A5" sqref="A5:H5"/>
    </sheetView>
  </sheetViews>
  <sheetFormatPr baseColWidth="10" defaultColWidth="12.5546875" defaultRowHeight="13.2"/>
  <cols>
    <col min="1" max="30" width="3.6640625" style="81" customWidth="1"/>
    <col min="31" max="31" width="10.5546875" style="81" customWidth="1"/>
    <col min="32" max="32" width="8.109375" style="81" customWidth="1"/>
    <col min="33" max="33" width="10.5546875" style="81" customWidth="1"/>
    <col min="34" max="34" width="7.6640625" style="81" customWidth="1"/>
    <col min="35" max="35" width="38.5546875" style="81" customWidth="1"/>
    <col min="36" max="40" width="13.6640625" style="81" customWidth="1"/>
    <col min="41" max="250" width="12.5546875" style="77"/>
    <col min="251" max="280" width="3.6640625" style="77" customWidth="1"/>
    <col min="281" max="281" width="10.5546875" style="77" customWidth="1"/>
    <col min="282" max="282" width="8.109375" style="77" customWidth="1"/>
    <col min="283" max="283" width="10.5546875" style="77" customWidth="1"/>
    <col min="284" max="284" width="7.6640625" style="77" customWidth="1"/>
    <col min="285" max="285" width="26.109375" style="77" customWidth="1"/>
    <col min="286" max="287" width="12.5546875" style="77"/>
    <col min="288" max="288" width="13.44140625" style="77" customWidth="1"/>
    <col min="289" max="289" width="12.5546875" style="77"/>
    <col min="290" max="290" width="14.6640625" style="77" bestFit="1" customWidth="1"/>
    <col min="291" max="506" width="12.5546875" style="77"/>
    <col min="507" max="536" width="3.6640625" style="77" customWidth="1"/>
    <col min="537" max="537" width="10.5546875" style="77" customWidth="1"/>
    <col min="538" max="538" width="8.109375" style="77" customWidth="1"/>
    <col min="539" max="539" width="10.5546875" style="77" customWidth="1"/>
    <col min="540" max="540" width="7.6640625" style="77" customWidth="1"/>
    <col min="541" max="541" width="26.109375" style="77" customWidth="1"/>
    <col min="542" max="543" width="12.5546875" style="77"/>
    <col min="544" max="544" width="13.44140625" style="77" customWidth="1"/>
    <col min="545" max="545" width="12.5546875" style="77"/>
    <col min="546" max="546" width="14.6640625" style="77" bestFit="1" customWidth="1"/>
    <col min="547" max="762" width="12.5546875" style="77"/>
    <col min="763" max="792" width="3.6640625" style="77" customWidth="1"/>
    <col min="793" max="793" width="10.5546875" style="77" customWidth="1"/>
    <col min="794" max="794" width="8.109375" style="77" customWidth="1"/>
    <col min="795" max="795" width="10.5546875" style="77" customWidth="1"/>
    <col min="796" max="796" width="7.6640625" style="77" customWidth="1"/>
    <col min="797" max="797" width="26.109375" style="77" customWidth="1"/>
    <col min="798" max="799" width="12.5546875" style="77"/>
    <col min="800" max="800" width="13.44140625" style="77" customWidth="1"/>
    <col min="801" max="801" width="12.5546875" style="77"/>
    <col min="802" max="802" width="14.6640625" style="77" bestFit="1" customWidth="1"/>
    <col min="803" max="1018" width="12.5546875" style="77"/>
    <col min="1019" max="1048" width="3.6640625" style="77" customWidth="1"/>
    <col min="1049" max="1049" width="10.5546875" style="77" customWidth="1"/>
    <col min="1050" max="1050" width="8.109375" style="77" customWidth="1"/>
    <col min="1051" max="1051" width="10.5546875" style="77" customWidth="1"/>
    <col min="1052" max="1052" width="7.6640625" style="77" customWidth="1"/>
    <col min="1053" max="1053" width="26.109375" style="77" customWidth="1"/>
    <col min="1054" max="1055" width="12.5546875" style="77"/>
    <col min="1056" max="1056" width="13.44140625" style="77" customWidth="1"/>
    <col min="1057" max="1057" width="12.5546875" style="77"/>
    <col min="1058" max="1058" width="14.6640625" style="77" bestFit="1" customWidth="1"/>
    <col min="1059" max="1274" width="12.5546875" style="77"/>
    <col min="1275" max="1304" width="3.6640625" style="77" customWidth="1"/>
    <col min="1305" max="1305" width="10.5546875" style="77" customWidth="1"/>
    <col min="1306" max="1306" width="8.109375" style="77" customWidth="1"/>
    <col min="1307" max="1307" width="10.5546875" style="77" customWidth="1"/>
    <col min="1308" max="1308" width="7.6640625" style="77" customWidth="1"/>
    <col min="1309" max="1309" width="26.109375" style="77" customWidth="1"/>
    <col min="1310" max="1311" width="12.5546875" style="77"/>
    <col min="1312" max="1312" width="13.44140625" style="77" customWidth="1"/>
    <col min="1313" max="1313" width="12.5546875" style="77"/>
    <col min="1314" max="1314" width="14.6640625" style="77" bestFit="1" customWidth="1"/>
    <col min="1315" max="1530" width="12.5546875" style="77"/>
    <col min="1531" max="1560" width="3.6640625" style="77" customWidth="1"/>
    <col min="1561" max="1561" width="10.5546875" style="77" customWidth="1"/>
    <col min="1562" max="1562" width="8.109375" style="77" customWidth="1"/>
    <col min="1563" max="1563" width="10.5546875" style="77" customWidth="1"/>
    <col min="1564" max="1564" width="7.6640625" style="77" customWidth="1"/>
    <col min="1565" max="1565" width="26.109375" style="77" customWidth="1"/>
    <col min="1566" max="1567" width="12.5546875" style="77"/>
    <col min="1568" max="1568" width="13.44140625" style="77" customWidth="1"/>
    <col min="1569" max="1569" width="12.5546875" style="77"/>
    <col min="1570" max="1570" width="14.6640625" style="77" bestFit="1" customWidth="1"/>
    <col min="1571" max="1786" width="12.5546875" style="77"/>
    <col min="1787" max="1816" width="3.6640625" style="77" customWidth="1"/>
    <col min="1817" max="1817" width="10.5546875" style="77" customWidth="1"/>
    <col min="1818" max="1818" width="8.109375" style="77" customWidth="1"/>
    <col min="1819" max="1819" width="10.5546875" style="77" customWidth="1"/>
    <col min="1820" max="1820" width="7.6640625" style="77" customWidth="1"/>
    <col min="1821" max="1821" width="26.109375" style="77" customWidth="1"/>
    <col min="1822" max="1823" width="12.5546875" style="77"/>
    <col min="1824" max="1824" width="13.44140625" style="77" customWidth="1"/>
    <col min="1825" max="1825" width="12.5546875" style="77"/>
    <col min="1826" max="1826" width="14.6640625" style="77" bestFit="1" customWidth="1"/>
    <col min="1827" max="2042" width="12.5546875" style="77"/>
    <col min="2043" max="2072" width="3.6640625" style="77" customWidth="1"/>
    <col min="2073" max="2073" width="10.5546875" style="77" customWidth="1"/>
    <col min="2074" max="2074" width="8.109375" style="77" customWidth="1"/>
    <col min="2075" max="2075" width="10.5546875" style="77" customWidth="1"/>
    <col min="2076" max="2076" width="7.6640625" style="77" customWidth="1"/>
    <col min="2077" max="2077" width="26.109375" style="77" customWidth="1"/>
    <col min="2078" max="2079" width="12.5546875" style="77"/>
    <col min="2080" max="2080" width="13.44140625" style="77" customWidth="1"/>
    <col min="2081" max="2081" width="12.5546875" style="77"/>
    <col min="2082" max="2082" width="14.6640625" style="77" bestFit="1" customWidth="1"/>
    <col min="2083" max="2298" width="12.5546875" style="77"/>
    <col min="2299" max="2328" width="3.6640625" style="77" customWidth="1"/>
    <col min="2329" max="2329" width="10.5546875" style="77" customWidth="1"/>
    <col min="2330" max="2330" width="8.109375" style="77" customWidth="1"/>
    <col min="2331" max="2331" width="10.5546875" style="77" customWidth="1"/>
    <col min="2332" max="2332" width="7.6640625" style="77" customWidth="1"/>
    <col min="2333" max="2333" width="26.109375" style="77" customWidth="1"/>
    <col min="2334" max="2335" width="12.5546875" style="77"/>
    <col min="2336" max="2336" width="13.44140625" style="77" customWidth="1"/>
    <col min="2337" max="2337" width="12.5546875" style="77"/>
    <col min="2338" max="2338" width="14.6640625" style="77" bestFit="1" customWidth="1"/>
    <col min="2339" max="2554" width="12.5546875" style="77"/>
    <col min="2555" max="2584" width="3.6640625" style="77" customWidth="1"/>
    <col min="2585" max="2585" width="10.5546875" style="77" customWidth="1"/>
    <col min="2586" max="2586" width="8.109375" style="77" customWidth="1"/>
    <col min="2587" max="2587" width="10.5546875" style="77" customWidth="1"/>
    <col min="2588" max="2588" width="7.6640625" style="77" customWidth="1"/>
    <col min="2589" max="2589" width="26.109375" style="77" customWidth="1"/>
    <col min="2590" max="2591" width="12.5546875" style="77"/>
    <col min="2592" max="2592" width="13.44140625" style="77" customWidth="1"/>
    <col min="2593" max="2593" width="12.5546875" style="77"/>
    <col min="2594" max="2594" width="14.6640625" style="77" bestFit="1" customWidth="1"/>
    <col min="2595" max="2810" width="12.5546875" style="77"/>
    <col min="2811" max="2840" width="3.6640625" style="77" customWidth="1"/>
    <col min="2841" max="2841" width="10.5546875" style="77" customWidth="1"/>
    <col min="2842" max="2842" width="8.109375" style="77" customWidth="1"/>
    <col min="2843" max="2843" width="10.5546875" style="77" customWidth="1"/>
    <col min="2844" max="2844" width="7.6640625" style="77" customWidth="1"/>
    <col min="2845" max="2845" width="26.109375" style="77" customWidth="1"/>
    <col min="2846" max="2847" width="12.5546875" style="77"/>
    <col min="2848" max="2848" width="13.44140625" style="77" customWidth="1"/>
    <col min="2849" max="2849" width="12.5546875" style="77"/>
    <col min="2850" max="2850" width="14.6640625" style="77" bestFit="1" customWidth="1"/>
    <col min="2851" max="3066" width="12.5546875" style="77"/>
    <col min="3067" max="3096" width="3.6640625" style="77" customWidth="1"/>
    <col min="3097" max="3097" width="10.5546875" style="77" customWidth="1"/>
    <col min="3098" max="3098" width="8.109375" style="77" customWidth="1"/>
    <col min="3099" max="3099" width="10.5546875" style="77" customWidth="1"/>
    <col min="3100" max="3100" width="7.6640625" style="77" customWidth="1"/>
    <col min="3101" max="3101" width="26.109375" style="77" customWidth="1"/>
    <col min="3102" max="3103" width="12.5546875" style="77"/>
    <col min="3104" max="3104" width="13.44140625" style="77" customWidth="1"/>
    <col min="3105" max="3105" width="12.5546875" style="77"/>
    <col min="3106" max="3106" width="14.6640625" style="77" bestFit="1" customWidth="1"/>
    <col min="3107" max="3322" width="12.5546875" style="77"/>
    <col min="3323" max="3352" width="3.6640625" style="77" customWidth="1"/>
    <col min="3353" max="3353" width="10.5546875" style="77" customWidth="1"/>
    <col min="3354" max="3354" width="8.109375" style="77" customWidth="1"/>
    <col min="3355" max="3355" width="10.5546875" style="77" customWidth="1"/>
    <col min="3356" max="3356" width="7.6640625" style="77" customWidth="1"/>
    <col min="3357" max="3357" width="26.109375" style="77" customWidth="1"/>
    <col min="3358" max="3359" width="12.5546875" style="77"/>
    <col min="3360" max="3360" width="13.44140625" style="77" customWidth="1"/>
    <col min="3361" max="3361" width="12.5546875" style="77"/>
    <col min="3362" max="3362" width="14.6640625" style="77" bestFit="1" customWidth="1"/>
    <col min="3363" max="3578" width="12.5546875" style="77"/>
    <col min="3579" max="3608" width="3.6640625" style="77" customWidth="1"/>
    <col min="3609" max="3609" width="10.5546875" style="77" customWidth="1"/>
    <col min="3610" max="3610" width="8.109375" style="77" customWidth="1"/>
    <col min="3611" max="3611" width="10.5546875" style="77" customWidth="1"/>
    <col min="3612" max="3612" width="7.6640625" style="77" customWidth="1"/>
    <col min="3613" max="3613" width="26.109375" style="77" customWidth="1"/>
    <col min="3614" max="3615" width="12.5546875" style="77"/>
    <col min="3616" max="3616" width="13.44140625" style="77" customWidth="1"/>
    <col min="3617" max="3617" width="12.5546875" style="77"/>
    <col min="3618" max="3618" width="14.6640625" style="77" bestFit="1" customWidth="1"/>
    <col min="3619" max="3834" width="12.5546875" style="77"/>
    <col min="3835" max="3864" width="3.6640625" style="77" customWidth="1"/>
    <col min="3865" max="3865" width="10.5546875" style="77" customWidth="1"/>
    <col min="3866" max="3866" width="8.109375" style="77" customWidth="1"/>
    <col min="3867" max="3867" width="10.5546875" style="77" customWidth="1"/>
    <col min="3868" max="3868" width="7.6640625" style="77" customWidth="1"/>
    <col min="3869" max="3869" width="26.109375" style="77" customWidth="1"/>
    <col min="3870" max="3871" width="12.5546875" style="77"/>
    <col min="3872" max="3872" width="13.44140625" style="77" customWidth="1"/>
    <col min="3873" max="3873" width="12.5546875" style="77"/>
    <col min="3874" max="3874" width="14.6640625" style="77" bestFit="1" customWidth="1"/>
    <col min="3875" max="4090" width="12.5546875" style="77"/>
    <col min="4091" max="4120" width="3.6640625" style="77" customWidth="1"/>
    <col min="4121" max="4121" width="10.5546875" style="77" customWidth="1"/>
    <col min="4122" max="4122" width="8.109375" style="77" customWidth="1"/>
    <col min="4123" max="4123" width="10.5546875" style="77" customWidth="1"/>
    <col min="4124" max="4124" width="7.6640625" style="77" customWidth="1"/>
    <col min="4125" max="4125" width="26.109375" style="77" customWidth="1"/>
    <col min="4126" max="4127" width="12.5546875" style="77"/>
    <col min="4128" max="4128" width="13.44140625" style="77" customWidth="1"/>
    <col min="4129" max="4129" width="12.5546875" style="77"/>
    <col min="4130" max="4130" width="14.6640625" style="77" bestFit="1" customWidth="1"/>
    <col min="4131" max="4346" width="12.5546875" style="77"/>
    <col min="4347" max="4376" width="3.6640625" style="77" customWidth="1"/>
    <col min="4377" max="4377" width="10.5546875" style="77" customWidth="1"/>
    <col min="4378" max="4378" width="8.109375" style="77" customWidth="1"/>
    <col min="4379" max="4379" width="10.5546875" style="77" customWidth="1"/>
    <col min="4380" max="4380" width="7.6640625" style="77" customWidth="1"/>
    <col min="4381" max="4381" width="26.109375" style="77" customWidth="1"/>
    <col min="4382" max="4383" width="12.5546875" style="77"/>
    <col min="4384" max="4384" width="13.44140625" style="77" customWidth="1"/>
    <col min="4385" max="4385" width="12.5546875" style="77"/>
    <col min="4386" max="4386" width="14.6640625" style="77" bestFit="1" customWidth="1"/>
    <col min="4387" max="4602" width="12.5546875" style="77"/>
    <col min="4603" max="4632" width="3.6640625" style="77" customWidth="1"/>
    <col min="4633" max="4633" width="10.5546875" style="77" customWidth="1"/>
    <col min="4634" max="4634" width="8.109375" style="77" customWidth="1"/>
    <col min="4635" max="4635" width="10.5546875" style="77" customWidth="1"/>
    <col min="4636" max="4636" width="7.6640625" style="77" customWidth="1"/>
    <col min="4637" max="4637" width="26.109375" style="77" customWidth="1"/>
    <col min="4638" max="4639" width="12.5546875" style="77"/>
    <col min="4640" max="4640" width="13.44140625" style="77" customWidth="1"/>
    <col min="4641" max="4641" width="12.5546875" style="77"/>
    <col min="4642" max="4642" width="14.6640625" style="77" bestFit="1" customWidth="1"/>
    <col min="4643" max="4858" width="12.5546875" style="77"/>
    <col min="4859" max="4888" width="3.6640625" style="77" customWidth="1"/>
    <col min="4889" max="4889" width="10.5546875" style="77" customWidth="1"/>
    <col min="4890" max="4890" width="8.109375" style="77" customWidth="1"/>
    <col min="4891" max="4891" width="10.5546875" style="77" customWidth="1"/>
    <col min="4892" max="4892" width="7.6640625" style="77" customWidth="1"/>
    <col min="4893" max="4893" width="26.109375" style="77" customWidth="1"/>
    <col min="4894" max="4895" width="12.5546875" style="77"/>
    <col min="4896" max="4896" width="13.44140625" style="77" customWidth="1"/>
    <col min="4897" max="4897" width="12.5546875" style="77"/>
    <col min="4898" max="4898" width="14.6640625" style="77" bestFit="1" customWidth="1"/>
    <col min="4899" max="5114" width="12.5546875" style="77"/>
    <col min="5115" max="5144" width="3.6640625" style="77" customWidth="1"/>
    <col min="5145" max="5145" width="10.5546875" style="77" customWidth="1"/>
    <col min="5146" max="5146" width="8.109375" style="77" customWidth="1"/>
    <col min="5147" max="5147" width="10.5546875" style="77" customWidth="1"/>
    <col min="5148" max="5148" width="7.6640625" style="77" customWidth="1"/>
    <col min="5149" max="5149" width="26.109375" style="77" customWidth="1"/>
    <col min="5150" max="5151" width="12.5546875" style="77"/>
    <col min="5152" max="5152" width="13.44140625" style="77" customWidth="1"/>
    <col min="5153" max="5153" width="12.5546875" style="77"/>
    <col min="5154" max="5154" width="14.6640625" style="77" bestFit="1" customWidth="1"/>
    <col min="5155" max="5370" width="12.5546875" style="77"/>
    <col min="5371" max="5400" width="3.6640625" style="77" customWidth="1"/>
    <col min="5401" max="5401" width="10.5546875" style="77" customWidth="1"/>
    <col min="5402" max="5402" width="8.109375" style="77" customWidth="1"/>
    <col min="5403" max="5403" width="10.5546875" style="77" customWidth="1"/>
    <col min="5404" max="5404" width="7.6640625" style="77" customWidth="1"/>
    <col min="5405" max="5405" width="26.109375" style="77" customWidth="1"/>
    <col min="5406" max="5407" width="12.5546875" style="77"/>
    <col min="5408" max="5408" width="13.44140625" style="77" customWidth="1"/>
    <col min="5409" max="5409" width="12.5546875" style="77"/>
    <col min="5410" max="5410" width="14.6640625" style="77" bestFit="1" customWidth="1"/>
    <col min="5411" max="5626" width="12.5546875" style="77"/>
    <col min="5627" max="5656" width="3.6640625" style="77" customWidth="1"/>
    <col min="5657" max="5657" width="10.5546875" style="77" customWidth="1"/>
    <col min="5658" max="5658" width="8.109375" style="77" customWidth="1"/>
    <col min="5659" max="5659" width="10.5546875" style="77" customWidth="1"/>
    <col min="5660" max="5660" width="7.6640625" style="77" customWidth="1"/>
    <col min="5661" max="5661" width="26.109375" style="77" customWidth="1"/>
    <col min="5662" max="5663" width="12.5546875" style="77"/>
    <col min="5664" max="5664" width="13.44140625" style="77" customWidth="1"/>
    <col min="5665" max="5665" width="12.5546875" style="77"/>
    <col min="5666" max="5666" width="14.6640625" style="77" bestFit="1" customWidth="1"/>
    <col min="5667" max="5882" width="12.5546875" style="77"/>
    <col min="5883" max="5912" width="3.6640625" style="77" customWidth="1"/>
    <col min="5913" max="5913" width="10.5546875" style="77" customWidth="1"/>
    <col min="5914" max="5914" width="8.109375" style="77" customWidth="1"/>
    <col min="5915" max="5915" width="10.5546875" style="77" customWidth="1"/>
    <col min="5916" max="5916" width="7.6640625" style="77" customWidth="1"/>
    <col min="5917" max="5917" width="26.109375" style="77" customWidth="1"/>
    <col min="5918" max="5919" width="12.5546875" style="77"/>
    <col min="5920" max="5920" width="13.44140625" style="77" customWidth="1"/>
    <col min="5921" max="5921" width="12.5546875" style="77"/>
    <col min="5922" max="5922" width="14.6640625" style="77" bestFit="1" customWidth="1"/>
    <col min="5923" max="6138" width="12.5546875" style="77"/>
    <col min="6139" max="6168" width="3.6640625" style="77" customWidth="1"/>
    <col min="6169" max="6169" width="10.5546875" style="77" customWidth="1"/>
    <col min="6170" max="6170" width="8.109375" style="77" customWidth="1"/>
    <col min="6171" max="6171" width="10.5546875" style="77" customWidth="1"/>
    <col min="6172" max="6172" width="7.6640625" style="77" customWidth="1"/>
    <col min="6173" max="6173" width="26.109375" style="77" customWidth="1"/>
    <col min="6174" max="6175" width="12.5546875" style="77"/>
    <col min="6176" max="6176" width="13.44140625" style="77" customWidth="1"/>
    <col min="6177" max="6177" width="12.5546875" style="77"/>
    <col min="6178" max="6178" width="14.6640625" style="77" bestFit="1" customWidth="1"/>
    <col min="6179" max="6394" width="12.5546875" style="77"/>
    <col min="6395" max="6424" width="3.6640625" style="77" customWidth="1"/>
    <col min="6425" max="6425" width="10.5546875" style="77" customWidth="1"/>
    <col min="6426" max="6426" width="8.109375" style="77" customWidth="1"/>
    <col min="6427" max="6427" width="10.5546875" style="77" customWidth="1"/>
    <col min="6428" max="6428" width="7.6640625" style="77" customWidth="1"/>
    <col min="6429" max="6429" width="26.109375" style="77" customWidth="1"/>
    <col min="6430" max="6431" width="12.5546875" style="77"/>
    <col min="6432" max="6432" width="13.44140625" style="77" customWidth="1"/>
    <col min="6433" max="6433" width="12.5546875" style="77"/>
    <col min="6434" max="6434" width="14.6640625" style="77" bestFit="1" customWidth="1"/>
    <col min="6435" max="6650" width="12.5546875" style="77"/>
    <col min="6651" max="6680" width="3.6640625" style="77" customWidth="1"/>
    <col min="6681" max="6681" width="10.5546875" style="77" customWidth="1"/>
    <col min="6682" max="6682" width="8.109375" style="77" customWidth="1"/>
    <col min="6683" max="6683" width="10.5546875" style="77" customWidth="1"/>
    <col min="6684" max="6684" width="7.6640625" style="77" customWidth="1"/>
    <col min="6685" max="6685" width="26.109375" style="77" customWidth="1"/>
    <col min="6686" max="6687" width="12.5546875" style="77"/>
    <col min="6688" max="6688" width="13.44140625" style="77" customWidth="1"/>
    <col min="6689" max="6689" width="12.5546875" style="77"/>
    <col min="6690" max="6690" width="14.6640625" style="77" bestFit="1" customWidth="1"/>
    <col min="6691" max="6906" width="12.5546875" style="77"/>
    <col min="6907" max="6936" width="3.6640625" style="77" customWidth="1"/>
    <col min="6937" max="6937" width="10.5546875" style="77" customWidth="1"/>
    <col min="6938" max="6938" width="8.109375" style="77" customWidth="1"/>
    <col min="6939" max="6939" width="10.5546875" style="77" customWidth="1"/>
    <col min="6940" max="6940" width="7.6640625" style="77" customWidth="1"/>
    <col min="6941" max="6941" width="26.109375" style="77" customWidth="1"/>
    <col min="6942" max="6943" width="12.5546875" style="77"/>
    <col min="6944" max="6944" width="13.44140625" style="77" customWidth="1"/>
    <col min="6945" max="6945" width="12.5546875" style="77"/>
    <col min="6946" max="6946" width="14.6640625" style="77" bestFit="1" customWidth="1"/>
    <col min="6947" max="7162" width="12.5546875" style="77"/>
    <col min="7163" max="7192" width="3.6640625" style="77" customWidth="1"/>
    <col min="7193" max="7193" width="10.5546875" style="77" customWidth="1"/>
    <col min="7194" max="7194" width="8.109375" style="77" customWidth="1"/>
    <col min="7195" max="7195" width="10.5546875" style="77" customWidth="1"/>
    <col min="7196" max="7196" width="7.6640625" style="77" customWidth="1"/>
    <col min="7197" max="7197" width="26.109375" style="77" customWidth="1"/>
    <col min="7198" max="7199" width="12.5546875" style="77"/>
    <col min="7200" max="7200" width="13.44140625" style="77" customWidth="1"/>
    <col min="7201" max="7201" width="12.5546875" style="77"/>
    <col min="7202" max="7202" width="14.6640625" style="77" bestFit="1" customWidth="1"/>
    <col min="7203" max="7418" width="12.5546875" style="77"/>
    <col min="7419" max="7448" width="3.6640625" style="77" customWidth="1"/>
    <col min="7449" max="7449" width="10.5546875" style="77" customWidth="1"/>
    <col min="7450" max="7450" width="8.109375" style="77" customWidth="1"/>
    <col min="7451" max="7451" width="10.5546875" style="77" customWidth="1"/>
    <col min="7452" max="7452" width="7.6640625" style="77" customWidth="1"/>
    <col min="7453" max="7453" width="26.109375" style="77" customWidth="1"/>
    <col min="7454" max="7455" width="12.5546875" style="77"/>
    <col min="7456" max="7456" width="13.44140625" style="77" customWidth="1"/>
    <col min="7457" max="7457" width="12.5546875" style="77"/>
    <col min="7458" max="7458" width="14.6640625" style="77" bestFit="1" customWidth="1"/>
    <col min="7459" max="7674" width="12.5546875" style="77"/>
    <col min="7675" max="7704" width="3.6640625" style="77" customWidth="1"/>
    <col min="7705" max="7705" width="10.5546875" style="77" customWidth="1"/>
    <col min="7706" max="7706" width="8.109375" style="77" customWidth="1"/>
    <col min="7707" max="7707" width="10.5546875" style="77" customWidth="1"/>
    <col min="7708" max="7708" width="7.6640625" style="77" customWidth="1"/>
    <col min="7709" max="7709" width="26.109375" style="77" customWidth="1"/>
    <col min="7710" max="7711" width="12.5546875" style="77"/>
    <col min="7712" max="7712" width="13.44140625" style="77" customWidth="1"/>
    <col min="7713" max="7713" width="12.5546875" style="77"/>
    <col min="7714" max="7714" width="14.6640625" style="77" bestFit="1" customWidth="1"/>
    <col min="7715" max="7930" width="12.5546875" style="77"/>
    <col min="7931" max="7960" width="3.6640625" style="77" customWidth="1"/>
    <col min="7961" max="7961" width="10.5546875" style="77" customWidth="1"/>
    <col min="7962" max="7962" width="8.109375" style="77" customWidth="1"/>
    <col min="7963" max="7963" width="10.5546875" style="77" customWidth="1"/>
    <col min="7964" max="7964" width="7.6640625" style="77" customWidth="1"/>
    <col min="7965" max="7965" width="26.109375" style="77" customWidth="1"/>
    <col min="7966" max="7967" width="12.5546875" style="77"/>
    <col min="7968" max="7968" width="13.44140625" style="77" customWidth="1"/>
    <col min="7969" max="7969" width="12.5546875" style="77"/>
    <col min="7970" max="7970" width="14.6640625" style="77" bestFit="1" customWidth="1"/>
    <col min="7971" max="8186" width="12.5546875" style="77"/>
    <col min="8187" max="8216" width="3.6640625" style="77" customWidth="1"/>
    <col min="8217" max="8217" width="10.5546875" style="77" customWidth="1"/>
    <col min="8218" max="8218" width="8.109375" style="77" customWidth="1"/>
    <col min="8219" max="8219" width="10.5546875" style="77" customWidth="1"/>
    <col min="8220" max="8220" width="7.6640625" style="77" customWidth="1"/>
    <col min="8221" max="8221" width="26.109375" style="77" customWidth="1"/>
    <col min="8222" max="8223" width="12.5546875" style="77"/>
    <col min="8224" max="8224" width="13.44140625" style="77" customWidth="1"/>
    <col min="8225" max="8225" width="12.5546875" style="77"/>
    <col min="8226" max="8226" width="14.6640625" style="77" bestFit="1" customWidth="1"/>
    <col min="8227" max="8442" width="12.5546875" style="77"/>
    <col min="8443" max="8472" width="3.6640625" style="77" customWidth="1"/>
    <col min="8473" max="8473" width="10.5546875" style="77" customWidth="1"/>
    <col min="8474" max="8474" width="8.109375" style="77" customWidth="1"/>
    <col min="8475" max="8475" width="10.5546875" style="77" customWidth="1"/>
    <col min="8476" max="8476" width="7.6640625" style="77" customWidth="1"/>
    <col min="8477" max="8477" width="26.109375" style="77" customWidth="1"/>
    <col min="8478" max="8479" width="12.5546875" style="77"/>
    <col min="8480" max="8480" width="13.44140625" style="77" customWidth="1"/>
    <col min="8481" max="8481" width="12.5546875" style="77"/>
    <col min="8482" max="8482" width="14.6640625" style="77" bestFit="1" customWidth="1"/>
    <col min="8483" max="8698" width="12.5546875" style="77"/>
    <col min="8699" max="8728" width="3.6640625" style="77" customWidth="1"/>
    <col min="8729" max="8729" width="10.5546875" style="77" customWidth="1"/>
    <col min="8730" max="8730" width="8.109375" style="77" customWidth="1"/>
    <col min="8731" max="8731" width="10.5546875" style="77" customWidth="1"/>
    <col min="8732" max="8732" width="7.6640625" style="77" customWidth="1"/>
    <col min="8733" max="8733" width="26.109375" style="77" customWidth="1"/>
    <col min="8734" max="8735" width="12.5546875" style="77"/>
    <col min="8736" max="8736" width="13.44140625" style="77" customWidth="1"/>
    <col min="8737" max="8737" width="12.5546875" style="77"/>
    <col min="8738" max="8738" width="14.6640625" style="77" bestFit="1" customWidth="1"/>
    <col min="8739" max="8954" width="12.5546875" style="77"/>
    <col min="8955" max="8984" width="3.6640625" style="77" customWidth="1"/>
    <col min="8985" max="8985" width="10.5546875" style="77" customWidth="1"/>
    <col min="8986" max="8986" width="8.109375" style="77" customWidth="1"/>
    <col min="8987" max="8987" width="10.5546875" style="77" customWidth="1"/>
    <col min="8988" max="8988" width="7.6640625" style="77" customWidth="1"/>
    <col min="8989" max="8989" width="26.109375" style="77" customWidth="1"/>
    <col min="8990" max="8991" width="12.5546875" style="77"/>
    <col min="8992" max="8992" width="13.44140625" style="77" customWidth="1"/>
    <col min="8993" max="8993" width="12.5546875" style="77"/>
    <col min="8994" max="8994" width="14.6640625" style="77" bestFit="1" customWidth="1"/>
    <col min="8995" max="9210" width="12.5546875" style="77"/>
    <col min="9211" max="9240" width="3.6640625" style="77" customWidth="1"/>
    <col min="9241" max="9241" width="10.5546875" style="77" customWidth="1"/>
    <col min="9242" max="9242" width="8.109375" style="77" customWidth="1"/>
    <col min="9243" max="9243" width="10.5546875" style="77" customWidth="1"/>
    <col min="9244" max="9244" width="7.6640625" style="77" customWidth="1"/>
    <col min="9245" max="9245" width="26.109375" style="77" customWidth="1"/>
    <col min="9246" max="9247" width="12.5546875" style="77"/>
    <col min="9248" max="9248" width="13.44140625" style="77" customWidth="1"/>
    <col min="9249" max="9249" width="12.5546875" style="77"/>
    <col min="9250" max="9250" width="14.6640625" style="77" bestFit="1" customWidth="1"/>
    <col min="9251" max="9466" width="12.5546875" style="77"/>
    <col min="9467" max="9496" width="3.6640625" style="77" customWidth="1"/>
    <col min="9497" max="9497" width="10.5546875" style="77" customWidth="1"/>
    <col min="9498" max="9498" width="8.109375" style="77" customWidth="1"/>
    <col min="9499" max="9499" width="10.5546875" style="77" customWidth="1"/>
    <col min="9500" max="9500" width="7.6640625" style="77" customWidth="1"/>
    <col min="9501" max="9501" width="26.109375" style="77" customWidth="1"/>
    <col min="9502" max="9503" width="12.5546875" style="77"/>
    <col min="9504" max="9504" width="13.44140625" style="77" customWidth="1"/>
    <col min="9505" max="9505" width="12.5546875" style="77"/>
    <col min="9506" max="9506" width="14.6640625" style="77" bestFit="1" customWidth="1"/>
    <col min="9507" max="9722" width="12.5546875" style="77"/>
    <col min="9723" max="9752" width="3.6640625" style="77" customWidth="1"/>
    <col min="9753" max="9753" width="10.5546875" style="77" customWidth="1"/>
    <col min="9754" max="9754" width="8.109375" style="77" customWidth="1"/>
    <col min="9755" max="9755" width="10.5546875" style="77" customWidth="1"/>
    <col min="9756" max="9756" width="7.6640625" style="77" customWidth="1"/>
    <col min="9757" max="9757" width="26.109375" style="77" customWidth="1"/>
    <col min="9758" max="9759" width="12.5546875" style="77"/>
    <col min="9760" max="9760" width="13.44140625" style="77" customWidth="1"/>
    <col min="9761" max="9761" width="12.5546875" style="77"/>
    <col min="9762" max="9762" width="14.6640625" style="77" bestFit="1" customWidth="1"/>
    <col min="9763" max="9978" width="12.5546875" style="77"/>
    <col min="9979" max="10008" width="3.6640625" style="77" customWidth="1"/>
    <col min="10009" max="10009" width="10.5546875" style="77" customWidth="1"/>
    <col min="10010" max="10010" width="8.109375" style="77" customWidth="1"/>
    <col min="10011" max="10011" width="10.5546875" style="77" customWidth="1"/>
    <col min="10012" max="10012" width="7.6640625" style="77" customWidth="1"/>
    <col min="10013" max="10013" width="26.109375" style="77" customWidth="1"/>
    <col min="10014" max="10015" width="12.5546875" style="77"/>
    <col min="10016" max="10016" width="13.44140625" style="77" customWidth="1"/>
    <col min="10017" max="10017" width="12.5546875" style="77"/>
    <col min="10018" max="10018" width="14.6640625" style="77" bestFit="1" customWidth="1"/>
    <col min="10019" max="10234" width="12.5546875" style="77"/>
    <col min="10235" max="10264" width="3.6640625" style="77" customWidth="1"/>
    <col min="10265" max="10265" width="10.5546875" style="77" customWidth="1"/>
    <col min="10266" max="10266" width="8.109375" style="77" customWidth="1"/>
    <col min="10267" max="10267" width="10.5546875" style="77" customWidth="1"/>
    <col min="10268" max="10268" width="7.6640625" style="77" customWidth="1"/>
    <col min="10269" max="10269" width="26.109375" style="77" customWidth="1"/>
    <col min="10270" max="10271" width="12.5546875" style="77"/>
    <col min="10272" max="10272" width="13.44140625" style="77" customWidth="1"/>
    <col min="10273" max="10273" width="12.5546875" style="77"/>
    <col min="10274" max="10274" width="14.6640625" style="77" bestFit="1" customWidth="1"/>
    <col min="10275" max="10490" width="12.5546875" style="77"/>
    <col min="10491" max="10520" width="3.6640625" style="77" customWidth="1"/>
    <col min="10521" max="10521" width="10.5546875" style="77" customWidth="1"/>
    <col min="10522" max="10522" width="8.109375" style="77" customWidth="1"/>
    <col min="10523" max="10523" width="10.5546875" style="77" customWidth="1"/>
    <col min="10524" max="10524" width="7.6640625" style="77" customWidth="1"/>
    <col min="10525" max="10525" width="26.109375" style="77" customWidth="1"/>
    <col min="10526" max="10527" width="12.5546875" style="77"/>
    <col min="10528" max="10528" width="13.44140625" style="77" customWidth="1"/>
    <col min="10529" max="10529" width="12.5546875" style="77"/>
    <col min="10530" max="10530" width="14.6640625" style="77" bestFit="1" customWidth="1"/>
    <col min="10531" max="10746" width="12.5546875" style="77"/>
    <col min="10747" max="10776" width="3.6640625" style="77" customWidth="1"/>
    <col min="10777" max="10777" width="10.5546875" style="77" customWidth="1"/>
    <col min="10778" max="10778" width="8.109375" style="77" customWidth="1"/>
    <col min="10779" max="10779" width="10.5546875" style="77" customWidth="1"/>
    <col min="10780" max="10780" width="7.6640625" style="77" customWidth="1"/>
    <col min="10781" max="10781" width="26.109375" style="77" customWidth="1"/>
    <col min="10782" max="10783" width="12.5546875" style="77"/>
    <col min="10784" max="10784" width="13.44140625" style="77" customWidth="1"/>
    <col min="10785" max="10785" width="12.5546875" style="77"/>
    <col min="10786" max="10786" width="14.6640625" style="77" bestFit="1" customWidth="1"/>
    <col min="10787" max="11002" width="12.5546875" style="77"/>
    <col min="11003" max="11032" width="3.6640625" style="77" customWidth="1"/>
    <col min="11033" max="11033" width="10.5546875" style="77" customWidth="1"/>
    <col min="11034" max="11034" width="8.109375" style="77" customWidth="1"/>
    <col min="11035" max="11035" width="10.5546875" style="77" customWidth="1"/>
    <col min="11036" max="11036" width="7.6640625" style="77" customWidth="1"/>
    <col min="11037" max="11037" width="26.109375" style="77" customWidth="1"/>
    <col min="11038" max="11039" width="12.5546875" style="77"/>
    <col min="11040" max="11040" width="13.44140625" style="77" customWidth="1"/>
    <col min="11041" max="11041" width="12.5546875" style="77"/>
    <col min="11042" max="11042" width="14.6640625" style="77" bestFit="1" customWidth="1"/>
    <col min="11043" max="11258" width="12.5546875" style="77"/>
    <col min="11259" max="11288" width="3.6640625" style="77" customWidth="1"/>
    <col min="11289" max="11289" width="10.5546875" style="77" customWidth="1"/>
    <col min="11290" max="11290" width="8.109375" style="77" customWidth="1"/>
    <col min="11291" max="11291" width="10.5546875" style="77" customWidth="1"/>
    <col min="11292" max="11292" width="7.6640625" style="77" customWidth="1"/>
    <col min="11293" max="11293" width="26.109375" style="77" customWidth="1"/>
    <col min="11294" max="11295" width="12.5546875" style="77"/>
    <col min="11296" max="11296" width="13.44140625" style="77" customWidth="1"/>
    <col min="11297" max="11297" width="12.5546875" style="77"/>
    <col min="11298" max="11298" width="14.6640625" style="77" bestFit="1" customWidth="1"/>
    <col min="11299" max="11514" width="12.5546875" style="77"/>
    <col min="11515" max="11544" width="3.6640625" style="77" customWidth="1"/>
    <col min="11545" max="11545" width="10.5546875" style="77" customWidth="1"/>
    <col min="11546" max="11546" width="8.109375" style="77" customWidth="1"/>
    <col min="11547" max="11547" width="10.5546875" style="77" customWidth="1"/>
    <col min="11548" max="11548" width="7.6640625" style="77" customWidth="1"/>
    <col min="11549" max="11549" width="26.109375" style="77" customWidth="1"/>
    <col min="11550" max="11551" width="12.5546875" style="77"/>
    <col min="11552" max="11552" width="13.44140625" style="77" customWidth="1"/>
    <col min="11553" max="11553" width="12.5546875" style="77"/>
    <col min="11554" max="11554" width="14.6640625" style="77" bestFit="1" customWidth="1"/>
    <col min="11555" max="11770" width="12.5546875" style="77"/>
    <col min="11771" max="11800" width="3.6640625" style="77" customWidth="1"/>
    <col min="11801" max="11801" width="10.5546875" style="77" customWidth="1"/>
    <col min="11802" max="11802" width="8.109375" style="77" customWidth="1"/>
    <col min="11803" max="11803" width="10.5546875" style="77" customWidth="1"/>
    <col min="11804" max="11804" width="7.6640625" style="77" customWidth="1"/>
    <col min="11805" max="11805" width="26.109375" style="77" customWidth="1"/>
    <col min="11806" max="11807" width="12.5546875" style="77"/>
    <col min="11808" max="11808" width="13.44140625" style="77" customWidth="1"/>
    <col min="11809" max="11809" width="12.5546875" style="77"/>
    <col min="11810" max="11810" width="14.6640625" style="77" bestFit="1" customWidth="1"/>
    <col min="11811" max="12026" width="12.5546875" style="77"/>
    <col min="12027" max="12056" width="3.6640625" style="77" customWidth="1"/>
    <col min="12057" max="12057" width="10.5546875" style="77" customWidth="1"/>
    <col min="12058" max="12058" width="8.109375" style="77" customWidth="1"/>
    <col min="12059" max="12059" width="10.5546875" style="77" customWidth="1"/>
    <col min="12060" max="12060" width="7.6640625" style="77" customWidth="1"/>
    <col min="12061" max="12061" width="26.109375" style="77" customWidth="1"/>
    <col min="12062" max="12063" width="12.5546875" style="77"/>
    <col min="12064" max="12064" width="13.44140625" style="77" customWidth="1"/>
    <col min="12065" max="12065" width="12.5546875" style="77"/>
    <col min="12066" max="12066" width="14.6640625" style="77" bestFit="1" customWidth="1"/>
    <col min="12067" max="12282" width="12.5546875" style="77"/>
    <col min="12283" max="12312" width="3.6640625" style="77" customWidth="1"/>
    <col min="12313" max="12313" width="10.5546875" style="77" customWidth="1"/>
    <col min="12314" max="12314" width="8.109375" style="77" customWidth="1"/>
    <col min="12315" max="12315" width="10.5546875" style="77" customWidth="1"/>
    <col min="12316" max="12316" width="7.6640625" style="77" customWidth="1"/>
    <col min="12317" max="12317" width="26.109375" style="77" customWidth="1"/>
    <col min="12318" max="12319" width="12.5546875" style="77"/>
    <col min="12320" max="12320" width="13.44140625" style="77" customWidth="1"/>
    <col min="12321" max="12321" width="12.5546875" style="77"/>
    <col min="12322" max="12322" width="14.6640625" style="77" bestFit="1" customWidth="1"/>
    <col min="12323" max="12538" width="12.5546875" style="77"/>
    <col min="12539" max="12568" width="3.6640625" style="77" customWidth="1"/>
    <col min="12569" max="12569" width="10.5546875" style="77" customWidth="1"/>
    <col min="12570" max="12570" width="8.109375" style="77" customWidth="1"/>
    <col min="12571" max="12571" width="10.5546875" style="77" customWidth="1"/>
    <col min="12572" max="12572" width="7.6640625" style="77" customWidth="1"/>
    <col min="12573" max="12573" width="26.109375" style="77" customWidth="1"/>
    <col min="12574" max="12575" width="12.5546875" style="77"/>
    <col min="12576" max="12576" width="13.44140625" style="77" customWidth="1"/>
    <col min="12577" max="12577" width="12.5546875" style="77"/>
    <col min="12578" max="12578" width="14.6640625" style="77" bestFit="1" customWidth="1"/>
    <col min="12579" max="12794" width="12.5546875" style="77"/>
    <col min="12795" max="12824" width="3.6640625" style="77" customWidth="1"/>
    <col min="12825" max="12825" width="10.5546875" style="77" customWidth="1"/>
    <col min="12826" max="12826" width="8.109375" style="77" customWidth="1"/>
    <col min="12827" max="12827" width="10.5546875" style="77" customWidth="1"/>
    <col min="12828" max="12828" width="7.6640625" style="77" customWidth="1"/>
    <col min="12829" max="12829" width="26.109375" style="77" customWidth="1"/>
    <col min="12830" max="12831" width="12.5546875" style="77"/>
    <col min="12832" max="12832" width="13.44140625" style="77" customWidth="1"/>
    <col min="12833" max="12833" width="12.5546875" style="77"/>
    <col min="12834" max="12834" width="14.6640625" style="77" bestFit="1" customWidth="1"/>
    <col min="12835" max="13050" width="12.5546875" style="77"/>
    <col min="13051" max="13080" width="3.6640625" style="77" customWidth="1"/>
    <col min="13081" max="13081" width="10.5546875" style="77" customWidth="1"/>
    <col min="13082" max="13082" width="8.109375" style="77" customWidth="1"/>
    <col min="13083" max="13083" width="10.5546875" style="77" customWidth="1"/>
    <col min="13084" max="13084" width="7.6640625" style="77" customWidth="1"/>
    <col min="13085" max="13085" width="26.109375" style="77" customWidth="1"/>
    <col min="13086" max="13087" width="12.5546875" style="77"/>
    <col min="13088" max="13088" width="13.44140625" style="77" customWidth="1"/>
    <col min="13089" max="13089" width="12.5546875" style="77"/>
    <col min="13090" max="13090" width="14.6640625" style="77" bestFit="1" customWidth="1"/>
    <col min="13091" max="13306" width="12.5546875" style="77"/>
    <col min="13307" max="13336" width="3.6640625" style="77" customWidth="1"/>
    <col min="13337" max="13337" width="10.5546875" style="77" customWidth="1"/>
    <col min="13338" max="13338" width="8.109375" style="77" customWidth="1"/>
    <col min="13339" max="13339" width="10.5546875" style="77" customWidth="1"/>
    <col min="13340" max="13340" width="7.6640625" style="77" customWidth="1"/>
    <col min="13341" max="13341" width="26.109375" style="77" customWidth="1"/>
    <col min="13342" max="13343" width="12.5546875" style="77"/>
    <col min="13344" max="13344" width="13.44140625" style="77" customWidth="1"/>
    <col min="13345" max="13345" width="12.5546875" style="77"/>
    <col min="13346" max="13346" width="14.6640625" style="77" bestFit="1" customWidth="1"/>
    <col min="13347" max="13562" width="12.5546875" style="77"/>
    <col min="13563" max="13592" width="3.6640625" style="77" customWidth="1"/>
    <col min="13593" max="13593" width="10.5546875" style="77" customWidth="1"/>
    <col min="13594" max="13594" width="8.109375" style="77" customWidth="1"/>
    <col min="13595" max="13595" width="10.5546875" style="77" customWidth="1"/>
    <col min="13596" max="13596" width="7.6640625" style="77" customWidth="1"/>
    <col min="13597" max="13597" width="26.109375" style="77" customWidth="1"/>
    <col min="13598" max="13599" width="12.5546875" style="77"/>
    <col min="13600" max="13600" width="13.44140625" style="77" customWidth="1"/>
    <col min="13601" max="13601" width="12.5546875" style="77"/>
    <col min="13602" max="13602" width="14.6640625" style="77" bestFit="1" customWidth="1"/>
    <col min="13603" max="13818" width="12.5546875" style="77"/>
    <col min="13819" max="13848" width="3.6640625" style="77" customWidth="1"/>
    <col min="13849" max="13849" width="10.5546875" style="77" customWidth="1"/>
    <col min="13850" max="13850" width="8.109375" style="77" customWidth="1"/>
    <col min="13851" max="13851" width="10.5546875" style="77" customWidth="1"/>
    <col min="13852" max="13852" width="7.6640625" style="77" customWidth="1"/>
    <col min="13853" max="13853" width="26.109375" style="77" customWidth="1"/>
    <col min="13854" max="13855" width="12.5546875" style="77"/>
    <col min="13856" max="13856" width="13.44140625" style="77" customWidth="1"/>
    <col min="13857" max="13857" width="12.5546875" style="77"/>
    <col min="13858" max="13858" width="14.6640625" style="77" bestFit="1" customWidth="1"/>
    <col min="13859" max="14074" width="12.5546875" style="77"/>
    <col min="14075" max="14104" width="3.6640625" style="77" customWidth="1"/>
    <col min="14105" max="14105" width="10.5546875" style="77" customWidth="1"/>
    <col min="14106" max="14106" width="8.109375" style="77" customWidth="1"/>
    <col min="14107" max="14107" width="10.5546875" style="77" customWidth="1"/>
    <col min="14108" max="14108" width="7.6640625" style="77" customWidth="1"/>
    <col min="14109" max="14109" width="26.109375" style="77" customWidth="1"/>
    <col min="14110" max="14111" width="12.5546875" style="77"/>
    <col min="14112" max="14112" width="13.44140625" style="77" customWidth="1"/>
    <col min="14113" max="14113" width="12.5546875" style="77"/>
    <col min="14114" max="14114" width="14.6640625" style="77" bestFit="1" customWidth="1"/>
    <col min="14115" max="14330" width="12.5546875" style="77"/>
    <col min="14331" max="14360" width="3.6640625" style="77" customWidth="1"/>
    <col min="14361" max="14361" width="10.5546875" style="77" customWidth="1"/>
    <col min="14362" max="14362" width="8.109375" style="77" customWidth="1"/>
    <col min="14363" max="14363" width="10.5546875" style="77" customWidth="1"/>
    <col min="14364" max="14364" width="7.6640625" style="77" customWidth="1"/>
    <col min="14365" max="14365" width="26.109375" style="77" customWidth="1"/>
    <col min="14366" max="14367" width="12.5546875" style="77"/>
    <col min="14368" max="14368" width="13.44140625" style="77" customWidth="1"/>
    <col min="14369" max="14369" width="12.5546875" style="77"/>
    <col min="14370" max="14370" width="14.6640625" style="77" bestFit="1" customWidth="1"/>
    <col min="14371" max="14586" width="12.5546875" style="77"/>
    <col min="14587" max="14616" width="3.6640625" style="77" customWidth="1"/>
    <col min="14617" max="14617" width="10.5546875" style="77" customWidth="1"/>
    <col min="14618" max="14618" width="8.109375" style="77" customWidth="1"/>
    <col min="14619" max="14619" width="10.5546875" style="77" customWidth="1"/>
    <col min="14620" max="14620" width="7.6640625" style="77" customWidth="1"/>
    <col min="14621" max="14621" width="26.109375" style="77" customWidth="1"/>
    <col min="14622" max="14623" width="12.5546875" style="77"/>
    <col min="14624" max="14624" width="13.44140625" style="77" customWidth="1"/>
    <col min="14625" max="14625" width="12.5546875" style="77"/>
    <col min="14626" max="14626" width="14.6640625" style="77" bestFit="1" customWidth="1"/>
    <col min="14627" max="14842" width="12.5546875" style="77"/>
    <col min="14843" max="14872" width="3.6640625" style="77" customWidth="1"/>
    <col min="14873" max="14873" width="10.5546875" style="77" customWidth="1"/>
    <col min="14874" max="14874" width="8.109375" style="77" customWidth="1"/>
    <col min="14875" max="14875" width="10.5546875" style="77" customWidth="1"/>
    <col min="14876" max="14876" width="7.6640625" style="77" customWidth="1"/>
    <col min="14877" max="14877" width="26.109375" style="77" customWidth="1"/>
    <col min="14878" max="14879" width="12.5546875" style="77"/>
    <col min="14880" max="14880" width="13.44140625" style="77" customWidth="1"/>
    <col min="14881" max="14881" width="12.5546875" style="77"/>
    <col min="14882" max="14882" width="14.6640625" style="77" bestFit="1" customWidth="1"/>
    <col min="14883" max="15098" width="12.5546875" style="77"/>
    <col min="15099" max="15128" width="3.6640625" style="77" customWidth="1"/>
    <col min="15129" max="15129" width="10.5546875" style="77" customWidth="1"/>
    <col min="15130" max="15130" width="8.109375" style="77" customWidth="1"/>
    <col min="15131" max="15131" width="10.5546875" style="77" customWidth="1"/>
    <col min="15132" max="15132" width="7.6640625" style="77" customWidth="1"/>
    <col min="15133" max="15133" width="26.109375" style="77" customWidth="1"/>
    <col min="15134" max="15135" width="12.5546875" style="77"/>
    <col min="15136" max="15136" width="13.44140625" style="77" customWidth="1"/>
    <col min="15137" max="15137" width="12.5546875" style="77"/>
    <col min="15138" max="15138" width="14.6640625" style="77" bestFit="1" customWidth="1"/>
    <col min="15139" max="15354" width="12.5546875" style="77"/>
    <col min="15355" max="15384" width="3.6640625" style="77" customWidth="1"/>
    <col min="15385" max="15385" width="10.5546875" style="77" customWidth="1"/>
    <col min="15386" max="15386" width="8.109375" style="77" customWidth="1"/>
    <col min="15387" max="15387" width="10.5546875" style="77" customWidth="1"/>
    <col min="15388" max="15388" width="7.6640625" style="77" customWidth="1"/>
    <col min="15389" max="15389" width="26.109375" style="77" customWidth="1"/>
    <col min="15390" max="15391" width="12.5546875" style="77"/>
    <col min="15392" max="15392" width="13.44140625" style="77" customWidth="1"/>
    <col min="15393" max="15393" width="12.5546875" style="77"/>
    <col min="15394" max="15394" width="14.6640625" style="77" bestFit="1" customWidth="1"/>
    <col min="15395" max="15610" width="12.5546875" style="77"/>
    <col min="15611" max="15640" width="3.6640625" style="77" customWidth="1"/>
    <col min="15641" max="15641" width="10.5546875" style="77" customWidth="1"/>
    <col min="15642" max="15642" width="8.109375" style="77" customWidth="1"/>
    <col min="15643" max="15643" width="10.5546875" style="77" customWidth="1"/>
    <col min="15644" max="15644" width="7.6640625" style="77" customWidth="1"/>
    <col min="15645" max="15645" width="26.109375" style="77" customWidth="1"/>
    <col min="15646" max="15647" width="12.5546875" style="77"/>
    <col min="15648" max="15648" width="13.44140625" style="77" customWidth="1"/>
    <col min="15649" max="15649" width="12.5546875" style="77"/>
    <col min="15650" max="15650" width="14.6640625" style="77" bestFit="1" customWidth="1"/>
    <col min="15651" max="15866" width="12.5546875" style="77"/>
    <col min="15867" max="15896" width="3.6640625" style="77" customWidth="1"/>
    <col min="15897" max="15897" width="10.5546875" style="77" customWidth="1"/>
    <col min="15898" max="15898" width="8.109375" style="77" customWidth="1"/>
    <col min="15899" max="15899" width="10.5546875" style="77" customWidth="1"/>
    <col min="15900" max="15900" width="7.6640625" style="77" customWidth="1"/>
    <col min="15901" max="15901" width="26.109375" style="77" customWidth="1"/>
    <col min="15902" max="15903" width="12.5546875" style="77"/>
    <col min="15904" max="15904" width="13.44140625" style="77" customWidth="1"/>
    <col min="15905" max="15905" width="12.5546875" style="77"/>
    <col min="15906" max="15906" width="14.6640625" style="77" bestFit="1" customWidth="1"/>
    <col min="15907" max="16122" width="12.5546875" style="77"/>
    <col min="16123" max="16152" width="3.6640625" style="77" customWidth="1"/>
    <col min="16153" max="16153" width="10.5546875" style="77" customWidth="1"/>
    <col min="16154" max="16154" width="8.109375" style="77" customWidth="1"/>
    <col min="16155" max="16155" width="10.5546875" style="77" customWidth="1"/>
    <col min="16156" max="16156" width="7.6640625" style="77" customWidth="1"/>
    <col min="16157" max="16157" width="26.109375" style="77" customWidth="1"/>
    <col min="16158" max="16159" width="12.5546875" style="77"/>
    <col min="16160" max="16160" width="13.44140625" style="77" customWidth="1"/>
    <col min="16161" max="16161" width="12.5546875" style="77"/>
    <col min="16162" max="16162" width="14.6640625" style="77" bestFit="1" customWidth="1"/>
    <col min="16163" max="16378" width="12.5546875" style="77"/>
    <col min="16379" max="16384" width="12.5546875" style="77" customWidth="1"/>
  </cols>
  <sheetData>
    <row r="1" spans="1:42" ht="25.2" customHeight="1">
      <c r="A1" s="239"/>
      <c r="B1" s="240"/>
      <c r="C1" s="240"/>
      <c r="D1" s="240"/>
      <c r="E1" s="240"/>
      <c r="F1" s="240"/>
      <c r="G1" s="240"/>
      <c r="H1" s="241"/>
      <c r="I1" s="245" t="s">
        <v>350</v>
      </c>
      <c r="J1" s="246"/>
      <c r="K1" s="246"/>
      <c r="L1" s="246"/>
      <c r="M1" s="246"/>
      <c r="N1" s="246"/>
      <c r="O1" s="246"/>
      <c r="P1" s="246"/>
      <c r="Q1" s="246"/>
      <c r="R1" s="246"/>
      <c r="S1" s="246"/>
      <c r="T1" s="246"/>
      <c r="U1" s="246"/>
      <c r="V1" s="246"/>
      <c r="W1" s="246"/>
      <c r="X1" s="246"/>
      <c r="Y1" s="246"/>
      <c r="Z1" s="246"/>
      <c r="AA1" s="246"/>
      <c r="AB1" s="246"/>
      <c r="AC1" s="246"/>
      <c r="AD1" s="246"/>
      <c r="AE1" s="246"/>
      <c r="AF1" s="246"/>
      <c r="AG1" s="246"/>
      <c r="AH1" s="246"/>
      <c r="AI1" s="246"/>
      <c r="AJ1" s="246"/>
      <c r="AK1" s="247"/>
      <c r="AL1" s="263" t="s">
        <v>351</v>
      </c>
      <c r="AM1" s="264"/>
      <c r="AN1" s="265"/>
    </row>
    <row r="2" spans="1:42" ht="25.2" customHeight="1">
      <c r="A2" s="242"/>
      <c r="B2" s="243"/>
      <c r="C2" s="243"/>
      <c r="D2" s="243"/>
      <c r="E2" s="243"/>
      <c r="F2" s="243"/>
      <c r="G2" s="243"/>
      <c r="H2" s="244"/>
      <c r="I2" s="248"/>
      <c r="J2" s="249"/>
      <c r="K2" s="249"/>
      <c r="L2" s="249"/>
      <c r="M2" s="249"/>
      <c r="N2" s="249"/>
      <c r="O2" s="249"/>
      <c r="P2" s="249"/>
      <c r="Q2" s="249"/>
      <c r="R2" s="249"/>
      <c r="S2" s="249"/>
      <c r="T2" s="249"/>
      <c r="U2" s="249"/>
      <c r="V2" s="249"/>
      <c r="W2" s="249"/>
      <c r="X2" s="249"/>
      <c r="Y2" s="249"/>
      <c r="Z2" s="249"/>
      <c r="AA2" s="249"/>
      <c r="AB2" s="249"/>
      <c r="AC2" s="249"/>
      <c r="AD2" s="249"/>
      <c r="AE2" s="249"/>
      <c r="AF2" s="249"/>
      <c r="AG2" s="249"/>
      <c r="AH2" s="249"/>
      <c r="AI2" s="249"/>
      <c r="AJ2" s="249"/>
      <c r="AK2" s="250"/>
      <c r="AL2" s="266" t="s">
        <v>352</v>
      </c>
      <c r="AM2" s="267"/>
      <c r="AN2" s="268"/>
    </row>
    <row r="3" spans="1:42" ht="25.2" customHeight="1">
      <c r="A3" s="242"/>
      <c r="B3" s="243"/>
      <c r="C3" s="243"/>
      <c r="D3" s="243"/>
      <c r="E3" s="243"/>
      <c r="F3" s="243"/>
      <c r="G3" s="243"/>
      <c r="H3" s="244"/>
      <c r="I3" s="269" t="s">
        <v>353</v>
      </c>
      <c r="J3" s="270"/>
      <c r="K3" s="270"/>
      <c r="L3" s="270"/>
      <c r="M3" s="270"/>
      <c r="N3" s="270"/>
      <c r="O3" s="270"/>
      <c r="P3" s="270"/>
      <c r="Q3" s="270"/>
      <c r="R3" s="270"/>
      <c r="S3" s="270"/>
      <c r="T3" s="270"/>
      <c r="U3" s="270"/>
      <c r="V3" s="270"/>
      <c r="W3" s="270"/>
      <c r="X3" s="270"/>
      <c r="Y3" s="270"/>
      <c r="Z3" s="270"/>
      <c r="AA3" s="270"/>
      <c r="AB3" s="270"/>
      <c r="AC3" s="270"/>
      <c r="AD3" s="270"/>
      <c r="AE3" s="270"/>
      <c r="AF3" s="270"/>
      <c r="AG3" s="270"/>
      <c r="AH3" s="270"/>
      <c r="AI3" s="270"/>
      <c r="AJ3" s="270"/>
      <c r="AK3" s="271"/>
      <c r="AL3" s="272" t="s">
        <v>354</v>
      </c>
      <c r="AM3" s="360"/>
      <c r="AN3" s="273"/>
    </row>
    <row r="4" spans="1:42" s="83" customFormat="1" ht="21.45" customHeight="1">
      <c r="A4" s="253" t="s">
        <v>312</v>
      </c>
      <c r="B4" s="254"/>
      <c r="C4" s="254"/>
      <c r="D4" s="254"/>
      <c r="E4" s="254"/>
      <c r="F4" s="254" t="s">
        <v>355</v>
      </c>
      <c r="G4" s="254"/>
      <c r="H4" s="251"/>
      <c r="I4" s="251"/>
      <c r="J4" s="254" t="s">
        <v>356</v>
      </c>
      <c r="K4" s="254"/>
      <c r="L4" s="251"/>
      <c r="M4" s="251"/>
      <c r="N4" s="254" t="s">
        <v>357</v>
      </c>
      <c r="O4" s="254"/>
      <c r="P4" s="251">
        <v>2025</v>
      </c>
      <c r="Q4" s="251"/>
      <c r="R4" s="81"/>
      <c r="S4" s="81"/>
      <c r="T4" s="81"/>
      <c r="U4" s="254" t="s">
        <v>358</v>
      </c>
      <c r="V4" s="254"/>
      <c r="W4" s="254"/>
      <c r="X4" s="254"/>
      <c r="Y4" s="254"/>
      <c r="Z4" s="255"/>
      <c r="AA4" s="255"/>
      <c r="AB4" s="255"/>
      <c r="AC4" s="255"/>
      <c r="AD4" s="255"/>
      <c r="AE4" s="255"/>
      <c r="AF4" s="255"/>
      <c r="AG4" s="254" t="s">
        <v>359</v>
      </c>
      <c r="AH4" s="254"/>
      <c r="AI4" s="254"/>
      <c r="AJ4" s="251" t="s">
        <v>360</v>
      </c>
      <c r="AK4" s="251"/>
      <c r="AL4" s="251"/>
      <c r="AM4" s="251"/>
      <c r="AN4" s="252"/>
    </row>
    <row r="5" spans="1:42" ht="40.65" customHeight="1">
      <c r="A5" s="259" t="s">
        <v>361</v>
      </c>
      <c r="B5" s="260"/>
      <c r="C5" s="260"/>
      <c r="D5" s="260"/>
      <c r="E5" s="260"/>
      <c r="F5" s="260"/>
      <c r="G5" s="260"/>
      <c r="H5" s="260"/>
      <c r="I5" s="261" t="s">
        <v>362</v>
      </c>
      <c r="J5" s="359"/>
      <c r="K5" s="359"/>
      <c r="L5" s="359"/>
      <c r="M5" s="359"/>
      <c r="N5" s="359"/>
      <c r="O5" s="359"/>
      <c r="P5" s="359"/>
      <c r="Q5" s="359"/>
      <c r="R5" s="359"/>
      <c r="S5" s="359"/>
      <c r="T5" s="359"/>
      <c r="U5" s="359"/>
      <c r="V5" s="359"/>
      <c r="W5" s="359"/>
      <c r="X5" s="359"/>
      <c r="Y5" s="359"/>
      <c r="Z5" s="359"/>
      <c r="AA5" s="359"/>
      <c r="AB5" s="359"/>
      <c r="AC5" s="359"/>
      <c r="AD5" s="359"/>
      <c r="AE5" s="359"/>
      <c r="AF5" s="359"/>
      <c r="AG5" s="359"/>
      <c r="AH5" s="359"/>
      <c r="AI5" s="359"/>
      <c r="AJ5" s="359"/>
      <c r="AK5" s="359"/>
      <c r="AL5" s="359"/>
      <c r="AM5" s="359"/>
      <c r="AN5" s="262"/>
    </row>
    <row r="6" spans="1:42" ht="15.6">
      <c r="A6" s="253" t="s">
        <v>363</v>
      </c>
      <c r="B6" s="254"/>
      <c r="C6" s="254"/>
      <c r="D6" s="254"/>
      <c r="E6" s="254"/>
      <c r="F6" s="254"/>
      <c r="G6" s="254"/>
      <c r="H6" s="254"/>
      <c r="I6" s="255"/>
      <c r="J6" s="255"/>
      <c r="K6" s="255"/>
      <c r="L6" s="255"/>
      <c r="M6" s="255"/>
      <c r="N6" s="255"/>
      <c r="O6" s="255"/>
      <c r="P6" s="255"/>
      <c r="Q6" s="255"/>
      <c r="R6" s="255"/>
      <c r="S6" s="255"/>
      <c r="T6" s="255"/>
      <c r="U6" s="255"/>
      <c r="V6" s="255"/>
      <c r="W6" s="255"/>
      <c r="X6" s="255"/>
      <c r="Y6" s="255"/>
      <c r="Z6" s="255"/>
      <c r="AA6" s="255"/>
      <c r="AB6" s="255"/>
      <c r="AC6" s="255"/>
      <c r="AD6" s="255"/>
      <c r="AE6" s="256" t="s">
        <v>364</v>
      </c>
      <c r="AF6" s="357"/>
      <c r="AG6" s="357"/>
      <c r="AH6" s="358"/>
      <c r="AI6" s="85"/>
      <c r="AJ6" s="256" t="s">
        <v>365</v>
      </c>
      <c r="AK6" s="357"/>
      <c r="AL6" s="358"/>
      <c r="AM6" s="257"/>
      <c r="AN6" s="258"/>
    </row>
    <row r="7" spans="1:42" ht="15.6">
      <c r="A7" s="253" t="s">
        <v>366</v>
      </c>
      <c r="B7" s="254"/>
      <c r="C7" s="254"/>
      <c r="D7" s="254"/>
      <c r="E7" s="254"/>
      <c r="F7" s="254"/>
      <c r="G7" s="254"/>
      <c r="H7" s="254"/>
      <c r="I7" s="255"/>
      <c r="J7" s="255"/>
      <c r="K7" s="255"/>
      <c r="L7" s="255"/>
      <c r="M7" s="255"/>
      <c r="N7" s="255"/>
      <c r="O7" s="255"/>
      <c r="P7" s="255"/>
      <c r="Q7" s="255"/>
      <c r="R7" s="255"/>
      <c r="S7" s="255"/>
      <c r="T7" s="255"/>
      <c r="U7" s="255"/>
      <c r="V7" s="255"/>
      <c r="W7" s="255"/>
      <c r="X7" s="255"/>
      <c r="Y7" s="255"/>
      <c r="Z7" s="255"/>
      <c r="AA7" s="255"/>
      <c r="AB7" s="255"/>
      <c r="AC7" s="255"/>
      <c r="AD7" s="255"/>
      <c r="AE7" s="256" t="s">
        <v>364</v>
      </c>
      <c r="AF7" s="357"/>
      <c r="AG7" s="357"/>
      <c r="AH7" s="358"/>
      <c r="AI7" s="85"/>
      <c r="AJ7" s="256" t="s">
        <v>367</v>
      </c>
      <c r="AK7" s="357"/>
      <c r="AL7" s="358"/>
      <c r="AM7" s="257"/>
      <c r="AN7" s="258"/>
    </row>
    <row r="8" spans="1:42" ht="16.2" thickBot="1">
      <c r="A8" s="82"/>
      <c r="AI8" s="102"/>
      <c r="AJ8" s="102"/>
      <c r="AK8" s="102"/>
      <c r="AL8" s="102"/>
      <c r="AM8" s="103"/>
      <c r="AN8" s="80"/>
    </row>
    <row r="9" spans="1:42" ht="42.75" customHeight="1" thickBot="1">
      <c r="A9" s="296" t="s">
        <v>415</v>
      </c>
      <c r="B9" s="297"/>
      <c r="C9" s="297"/>
      <c r="D9" s="297"/>
      <c r="E9" s="297"/>
      <c r="F9" s="297"/>
      <c r="G9" s="297"/>
      <c r="H9" s="298" t="s">
        <v>409</v>
      </c>
      <c r="I9" s="299"/>
      <c r="J9" s="299"/>
      <c r="K9" s="299"/>
      <c r="L9" s="299"/>
      <c r="M9" s="299"/>
      <c r="N9" s="299"/>
      <c r="O9" s="299"/>
      <c r="P9" s="299"/>
      <c r="Q9" s="299"/>
      <c r="R9" s="299"/>
      <c r="S9" s="299"/>
      <c r="T9" s="300"/>
      <c r="U9" s="297" t="s">
        <v>6</v>
      </c>
      <c r="V9" s="297"/>
      <c r="W9" s="297"/>
      <c r="X9" s="297"/>
      <c r="Y9" s="297"/>
      <c r="Z9" s="297"/>
      <c r="AA9" s="297"/>
      <c r="AB9" s="297"/>
      <c r="AC9" s="297"/>
      <c r="AD9" s="297"/>
      <c r="AE9" s="301" t="s">
        <v>411</v>
      </c>
      <c r="AF9" s="302"/>
      <c r="AG9" s="302"/>
      <c r="AH9" s="302"/>
      <c r="AI9" s="303"/>
      <c r="AJ9" s="84" t="s">
        <v>8</v>
      </c>
      <c r="AK9" s="111" t="s">
        <v>39</v>
      </c>
      <c r="AL9" s="84" t="s">
        <v>368</v>
      </c>
      <c r="AM9" s="276" t="s">
        <v>360</v>
      </c>
      <c r="AN9" s="277"/>
    </row>
    <row r="10" spans="1:42" ht="15.75" customHeight="1">
      <c r="A10" s="278"/>
      <c r="B10" s="279"/>
      <c r="C10" s="279"/>
      <c r="D10" s="279"/>
      <c r="E10" s="279"/>
      <c r="F10" s="279"/>
      <c r="G10" s="279"/>
      <c r="H10" s="279"/>
      <c r="I10" s="279"/>
      <c r="J10" s="279"/>
      <c r="K10" s="279"/>
      <c r="L10" s="279"/>
      <c r="M10" s="279"/>
      <c r="N10" s="279"/>
      <c r="O10" s="279"/>
      <c r="P10" s="279"/>
      <c r="Q10" s="279"/>
      <c r="R10" s="279"/>
      <c r="S10" s="279"/>
      <c r="T10" s="279"/>
      <c r="U10" s="279"/>
      <c r="V10" s="279"/>
      <c r="W10" s="279"/>
      <c r="X10" s="279"/>
      <c r="Y10" s="279"/>
      <c r="Z10" s="279"/>
      <c r="AA10" s="279"/>
      <c r="AB10" s="279"/>
      <c r="AC10" s="279"/>
      <c r="AD10" s="279"/>
      <c r="AE10" s="279"/>
      <c r="AF10" s="280"/>
      <c r="AG10" s="287" t="s">
        <v>369</v>
      </c>
      <c r="AH10" s="288"/>
      <c r="AI10" s="291" t="s">
        <v>370</v>
      </c>
      <c r="AJ10" s="292" t="s">
        <v>371</v>
      </c>
      <c r="AK10" s="293"/>
      <c r="AL10" s="293"/>
      <c r="AM10" s="294"/>
      <c r="AN10" s="295" t="s">
        <v>372</v>
      </c>
    </row>
    <row r="11" spans="1:42" ht="16.5" customHeight="1" thickBot="1">
      <c r="A11" s="281"/>
      <c r="B11" s="282"/>
      <c r="C11" s="282"/>
      <c r="D11" s="282"/>
      <c r="E11" s="282"/>
      <c r="F11" s="282"/>
      <c r="G11" s="282"/>
      <c r="H11" s="282"/>
      <c r="I11" s="282"/>
      <c r="J11" s="282"/>
      <c r="K11" s="282"/>
      <c r="L11" s="282"/>
      <c r="M11" s="282"/>
      <c r="N11" s="282"/>
      <c r="O11" s="282"/>
      <c r="P11" s="282"/>
      <c r="Q11" s="282"/>
      <c r="R11" s="282"/>
      <c r="S11" s="282"/>
      <c r="T11" s="282"/>
      <c r="U11" s="282"/>
      <c r="V11" s="282"/>
      <c r="W11" s="282"/>
      <c r="X11" s="282"/>
      <c r="Y11" s="282"/>
      <c r="Z11" s="282"/>
      <c r="AA11" s="282"/>
      <c r="AB11" s="282"/>
      <c r="AC11" s="282"/>
      <c r="AD11" s="282"/>
      <c r="AE11" s="282"/>
      <c r="AF11" s="283"/>
      <c r="AG11" s="289"/>
      <c r="AH11" s="290"/>
      <c r="AI11" s="355"/>
      <c r="AJ11" s="139" t="s">
        <v>373</v>
      </c>
      <c r="AK11" s="139" t="s">
        <v>374</v>
      </c>
      <c r="AL11" s="139" t="s">
        <v>375</v>
      </c>
      <c r="AM11" s="139" t="s">
        <v>379</v>
      </c>
      <c r="AN11" s="356"/>
    </row>
    <row r="12" spans="1:42">
      <c r="A12" s="281"/>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304">
        <v>1</v>
      </c>
      <c r="AH12" s="305"/>
      <c r="AI12" s="112" t="s">
        <v>410</v>
      </c>
      <c r="AJ12" s="113">
        <v>12</v>
      </c>
      <c r="AK12" s="113"/>
      <c r="AL12" s="113"/>
      <c r="AM12" s="113"/>
      <c r="AN12" s="114">
        <f>+AJ12</f>
        <v>12</v>
      </c>
    </row>
    <row r="13" spans="1:42" ht="15.75" customHeight="1">
      <c r="A13" s="281"/>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74"/>
      <c r="AH13" s="275"/>
      <c r="AI13" s="115"/>
      <c r="AJ13" s="98"/>
      <c r="AK13" s="98"/>
      <c r="AL13" s="98"/>
      <c r="AM13" s="98"/>
      <c r="AN13" s="99"/>
    </row>
    <row r="14" spans="1:42" ht="15.75" customHeight="1">
      <c r="A14" s="281"/>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74"/>
      <c r="AH14" s="275"/>
      <c r="AI14" s="115"/>
      <c r="AJ14" s="98"/>
      <c r="AK14" s="98"/>
      <c r="AL14" s="98"/>
      <c r="AM14" s="98"/>
      <c r="AN14" s="99"/>
    </row>
    <row r="15" spans="1:42">
      <c r="A15" s="281"/>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74"/>
      <c r="AH15" s="275"/>
      <c r="AI15" s="115"/>
      <c r="AJ15" s="98"/>
      <c r="AK15" s="98"/>
      <c r="AL15" s="98"/>
      <c r="AM15" s="98"/>
      <c r="AN15" s="99"/>
      <c r="AP15" s="79"/>
    </row>
    <row r="16" spans="1:42" ht="15.75" customHeight="1">
      <c r="A16" s="281"/>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74"/>
      <c r="AH16" s="275"/>
      <c r="AI16" s="115"/>
      <c r="AJ16" s="98"/>
      <c r="AK16" s="98"/>
      <c r="AL16" s="98"/>
      <c r="AM16" s="98"/>
      <c r="AN16" s="99"/>
    </row>
    <row r="17" spans="1:41" ht="15.75" customHeight="1">
      <c r="A17" s="281"/>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74"/>
      <c r="AH17" s="275"/>
      <c r="AI17" s="121"/>
      <c r="AJ17" s="98"/>
      <c r="AK17" s="98"/>
      <c r="AL17" s="98"/>
      <c r="AM17" s="98"/>
      <c r="AN17" s="99"/>
      <c r="AO17" s="78"/>
    </row>
    <row r="18" spans="1:41" ht="15.75" customHeight="1">
      <c r="A18" s="281"/>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74"/>
      <c r="AH18" s="275"/>
      <c r="AI18" s="115"/>
      <c r="AJ18" s="98"/>
      <c r="AK18" s="98"/>
      <c r="AL18" s="98"/>
      <c r="AM18" s="98"/>
      <c r="AN18" s="99"/>
    </row>
    <row r="19" spans="1:41" ht="15.75" customHeight="1">
      <c r="A19" s="281"/>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74"/>
      <c r="AH19" s="275"/>
      <c r="AI19" s="115"/>
      <c r="AJ19" s="98"/>
      <c r="AK19" s="117"/>
      <c r="AL19" s="117"/>
      <c r="AM19" s="98"/>
      <c r="AN19" s="99"/>
    </row>
    <row r="20" spans="1:41" ht="15.75" customHeight="1">
      <c r="A20" s="281"/>
      <c r="B20" s="282"/>
      <c r="C20" s="282"/>
      <c r="D20" s="282"/>
      <c r="E20" s="282"/>
      <c r="F20" s="282"/>
      <c r="G20" s="282"/>
      <c r="H20" s="282"/>
      <c r="I20" s="282"/>
      <c r="J20" s="282"/>
      <c r="K20" s="282"/>
      <c r="L20" s="282"/>
      <c r="M20" s="282"/>
      <c r="N20" s="282"/>
      <c r="O20" s="282"/>
      <c r="P20" s="282"/>
      <c r="Q20" s="282"/>
      <c r="R20" s="282"/>
      <c r="S20" s="282"/>
      <c r="T20" s="282"/>
      <c r="U20" s="282"/>
      <c r="V20" s="282"/>
      <c r="W20" s="282"/>
      <c r="X20" s="282"/>
      <c r="Y20" s="282"/>
      <c r="Z20" s="282"/>
      <c r="AA20" s="282"/>
      <c r="AB20" s="282"/>
      <c r="AC20" s="282"/>
      <c r="AD20" s="282"/>
      <c r="AE20" s="282"/>
      <c r="AF20" s="282"/>
      <c r="AG20" s="274"/>
      <c r="AH20" s="275"/>
      <c r="AI20" s="115"/>
      <c r="AJ20" s="98"/>
      <c r="AK20" s="98"/>
      <c r="AL20" s="98"/>
      <c r="AM20" s="98"/>
      <c r="AN20" s="99"/>
    </row>
    <row r="21" spans="1:41" ht="15.75" customHeight="1">
      <c r="A21" s="281"/>
      <c r="B21" s="282"/>
      <c r="C21" s="282"/>
      <c r="D21" s="282"/>
      <c r="E21" s="282"/>
      <c r="F21" s="282"/>
      <c r="G21" s="282"/>
      <c r="H21" s="282"/>
      <c r="I21" s="282"/>
      <c r="J21" s="282"/>
      <c r="K21" s="282"/>
      <c r="L21" s="282"/>
      <c r="M21" s="282"/>
      <c r="N21" s="282"/>
      <c r="O21" s="282"/>
      <c r="P21" s="282"/>
      <c r="Q21" s="282"/>
      <c r="R21" s="282"/>
      <c r="S21" s="282"/>
      <c r="T21" s="282"/>
      <c r="U21" s="282"/>
      <c r="V21" s="282"/>
      <c r="W21" s="282"/>
      <c r="X21" s="282"/>
      <c r="Y21" s="282"/>
      <c r="Z21" s="282"/>
      <c r="AA21" s="282"/>
      <c r="AB21" s="282"/>
      <c r="AC21" s="282"/>
      <c r="AD21" s="282"/>
      <c r="AE21" s="282"/>
      <c r="AF21" s="282"/>
      <c r="AG21" s="274"/>
      <c r="AH21" s="275"/>
      <c r="AI21" s="121"/>
      <c r="AJ21" s="98"/>
      <c r="AK21" s="98"/>
      <c r="AL21" s="98"/>
      <c r="AM21" s="98"/>
      <c r="AN21" s="99"/>
    </row>
    <row r="22" spans="1:41" ht="15.75" customHeight="1">
      <c r="A22" s="281"/>
      <c r="B22" s="282"/>
      <c r="C22" s="282"/>
      <c r="D22" s="282"/>
      <c r="E22" s="282"/>
      <c r="F22" s="282"/>
      <c r="G22" s="282"/>
      <c r="H22" s="282"/>
      <c r="I22" s="282"/>
      <c r="J22" s="282"/>
      <c r="K22" s="282"/>
      <c r="L22" s="282"/>
      <c r="M22" s="282"/>
      <c r="N22" s="282"/>
      <c r="O22" s="282"/>
      <c r="P22" s="282"/>
      <c r="Q22" s="282"/>
      <c r="R22" s="282"/>
      <c r="S22" s="282"/>
      <c r="T22" s="282"/>
      <c r="U22" s="282"/>
      <c r="V22" s="282"/>
      <c r="W22" s="282"/>
      <c r="X22" s="282"/>
      <c r="Y22" s="282"/>
      <c r="Z22" s="282"/>
      <c r="AA22" s="282"/>
      <c r="AB22" s="282"/>
      <c r="AC22" s="282"/>
      <c r="AD22" s="282"/>
      <c r="AE22" s="282"/>
      <c r="AF22" s="282"/>
      <c r="AG22" s="274"/>
      <c r="AH22" s="275"/>
      <c r="AI22" s="115"/>
      <c r="AJ22" s="98"/>
      <c r="AK22" s="117"/>
      <c r="AL22" s="117"/>
      <c r="AM22" s="98"/>
      <c r="AN22" s="99"/>
    </row>
    <row r="23" spans="1:41">
      <c r="A23" s="281"/>
      <c r="B23" s="282"/>
      <c r="C23" s="282"/>
      <c r="D23" s="282"/>
      <c r="E23" s="282"/>
      <c r="F23" s="282"/>
      <c r="G23" s="282"/>
      <c r="H23" s="282"/>
      <c r="I23" s="282"/>
      <c r="J23" s="282"/>
      <c r="K23" s="282"/>
      <c r="L23" s="282"/>
      <c r="M23" s="282"/>
      <c r="N23" s="282"/>
      <c r="O23" s="282"/>
      <c r="P23" s="282"/>
      <c r="Q23" s="282"/>
      <c r="R23" s="282"/>
      <c r="S23" s="282"/>
      <c r="T23" s="282"/>
      <c r="U23" s="282"/>
      <c r="V23" s="282"/>
      <c r="W23" s="282"/>
      <c r="X23" s="282"/>
      <c r="Y23" s="282"/>
      <c r="Z23" s="282"/>
      <c r="AA23" s="282"/>
      <c r="AB23" s="282"/>
      <c r="AC23" s="282"/>
      <c r="AD23" s="282"/>
      <c r="AE23" s="282"/>
      <c r="AF23" s="282"/>
      <c r="AG23" s="274"/>
      <c r="AH23" s="275"/>
      <c r="AI23" s="115"/>
      <c r="AJ23" s="98"/>
      <c r="AK23" s="98"/>
      <c r="AL23" s="98"/>
      <c r="AM23" s="98"/>
      <c r="AN23" s="99"/>
    </row>
    <row r="24" spans="1:41">
      <c r="A24" s="281"/>
      <c r="B24" s="282"/>
      <c r="C24" s="282"/>
      <c r="D24" s="282"/>
      <c r="E24" s="282"/>
      <c r="F24" s="282"/>
      <c r="G24" s="282"/>
      <c r="H24" s="282"/>
      <c r="I24" s="282"/>
      <c r="J24" s="282"/>
      <c r="K24" s="282"/>
      <c r="L24" s="282"/>
      <c r="M24" s="282"/>
      <c r="N24" s="282"/>
      <c r="O24" s="282"/>
      <c r="P24" s="282"/>
      <c r="Q24" s="282"/>
      <c r="R24" s="282"/>
      <c r="S24" s="282"/>
      <c r="T24" s="282"/>
      <c r="U24" s="282"/>
      <c r="V24" s="282"/>
      <c r="W24" s="282"/>
      <c r="X24" s="282"/>
      <c r="Y24" s="282"/>
      <c r="Z24" s="282"/>
      <c r="AA24" s="282"/>
      <c r="AB24" s="282"/>
      <c r="AC24" s="282"/>
      <c r="AD24" s="282"/>
      <c r="AE24" s="282"/>
      <c r="AF24" s="282"/>
      <c r="AG24" s="274"/>
      <c r="AH24" s="275"/>
      <c r="AI24" s="115"/>
      <c r="AJ24" s="98"/>
      <c r="AK24" s="98"/>
      <c r="AL24" s="98"/>
      <c r="AM24" s="98"/>
      <c r="AN24" s="99"/>
    </row>
    <row r="25" spans="1:41" ht="15.75" customHeight="1">
      <c r="A25" s="281"/>
      <c r="B25" s="282"/>
      <c r="C25" s="282"/>
      <c r="D25" s="282"/>
      <c r="E25" s="282"/>
      <c r="F25" s="282"/>
      <c r="G25" s="282"/>
      <c r="H25" s="282"/>
      <c r="I25" s="282"/>
      <c r="J25" s="282"/>
      <c r="K25" s="282"/>
      <c r="L25" s="282"/>
      <c r="M25" s="282"/>
      <c r="N25" s="282"/>
      <c r="O25" s="282"/>
      <c r="P25" s="282"/>
      <c r="Q25" s="282"/>
      <c r="R25" s="282"/>
      <c r="S25" s="282"/>
      <c r="T25" s="282"/>
      <c r="U25" s="282"/>
      <c r="V25" s="282"/>
      <c r="W25" s="282"/>
      <c r="X25" s="282"/>
      <c r="Y25" s="282"/>
      <c r="Z25" s="282"/>
      <c r="AA25" s="282"/>
      <c r="AB25" s="282"/>
      <c r="AC25" s="282"/>
      <c r="AD25" s="282"/>
      <c r="AE25" s="282"/>
      <c r="AF25" s="282"/>
      <c r="AG25" s="274"/>
      <c r="AH25" s="275"/>
      <c r="AI25" s="115"/>
      <c r="AJ25" s="98"/>
      <c r="AK25" s="98"/>
      <c r="AL25" s="98"/>
      <c r="AM25" s="98"/>
      <c r="AN25" s="99"/>
    </row>
    <row r="26" spans="1:41" ht="15.75" customHeight="1">
      <c r="A26" s="281"/>
      <c r="B26" s="282"/>
      <c r="C26" s="282"/>
      <c r="D26" s="282"/>
      <c r="E26" s="282"/>
      <c r="F26" s="282"/>
      <c r="G26" s="282"/>
      <c r="H26" s="282"/>
      <c r="I26" s="282"/>
      <c r="J26" s="282"/>
      <c r="K26" s="282"/>
      <c r="L26" s="282"/>
      <c r="M26" s="282"/>
      <c r="N26" s="282"/>
      <c r="O26" s="282"/>
      <c r="P26" s="282"/>
      <c r="Q26" s="282"/>
      <c r="R26" s="282"/>
      <c r="S26" s="282"/>
      <c r="T26" s="282"/>
      <c r="U26" s="282"/>
      <c r="V26" s="282"/>
      <c r="W26" s="282"/>
      <c r="X26" s="282"/>
      <c r="Y26" s="282"/>
      <c r="Z26" s="282"/>
      <c r="AA26" s="282"/>
      <c r="AB26" s="282"/>
      <c r="AC26" s="282"/>
      <c r="AD26" s="282"/>
      <c r="AE26" s="282"/>
      <c r="AF26" s="282"/>
      <c r="AG26" s="274"/>
      <c r="AH26" s="275"/>
      <c r="AI26" s="115"/>
      <c r="AJ26" s="98"/>
      <c r="AK26" s="98"/>
      <c r="AL26" s="98"/>
      <c r="AM26" s="98"/>
      <c r="AN26" s="99"/>
    </row>
    <row r="27" spans="1:41" ht="15.75" customHeight="1">
      <c r="A27" s="281"/>
      <c r="B27" s="282"/>
      <c r="C27" s="282"/>
      <c r="D27" s="282"/>
      <c r="E27" s="282"/>
      <c r="F27" s="282"/>
      <c r="G27" s="282"/>
      <c r="H27" s="282"/>
      <c r="I27" s="282"/>
      <c r="J27" s="282"/>
      <c r="K27" s="282"/>
      <c r="L27" s="282"/>
      <c r="M27" s="282"/>
      <c r="N27" s="282"/>
      <c r="O27" s="282"/>
      <c r="P27" s="282"/>
      <c r="Q27" s="282"/>
      <c r="R27" s="282"/>
      <c r="S27" s="282"/>
      <c r="T27" s="282"/>
      <c r="U27" s="282"/>
      <c r="V27" s="282"/>
      <c r="W27" s="282"/>
      <c r="X27" s="282"/>
      <c r="Y27" s="282"/>
      <c r="Z27" s="282"/>
      <c r="AA27" s="282"/>
      <c r="AB27" s="282"/>
      <c r="AC27" s="282"/>
      <c r="AD27" s="282"/>
      <c r="AE27" s="282"/>
      <c r="AF27" s="282"/>
      <c r="AG27" s="274"/>
      <c r="AH27" s="275"/>
      <c r="AI27" s="115"/>
      <c r="AJ27" s="98"/>
      <c r="AK27" s="98"/>
      <c r="AL27" s="98"/>
      <c r="AM27" s="98"/>
      <c r="AN27" s="99"/>
    </row>
    <row r="28" spans="1:41" ht="15.75" customHeight="1">
      <c r="A28" s="281"/>
      <c r="B28" s="282"/>
      <c r="C28" s="282"/>
      <c r="D28" s="282"/>
      <c r="E28" s="282"/>
      <c r="F28" s="282"/>
      <c r="G28" s="282"/>
      <c r="H28" s="282"/>
      <c r="I28" s="282"/>
      <c r="J28" s="282"/>
      <c r="K28" s="282"/>
      <c r="L28" s="282"/>
      <c r="M28" s="282"/>
      <c r="N28" s="282"/>
      <c r="O28" s="282"/>
      <c r="P28" s="282"/>
      <c r="Q28" s="282"/>
      <c r="R28" s="282"/>
      <c r="S28" s="282"/>
      <c r="T28" s="282"/>
      <c r="U28" s="282"/>
      <c r="V28" s="282"/>
      <c r="W28" s="282"/>
      <c r="X28" s="282"/>
      <c r="Y28" s="282"/>
      <c r="Z28" s="282"/>
      <c r="AA28" s="282"/>
      <c r="AB28" s="282"/>
      <c r="AC28" s="282"/>
      <c r="AD28" s="282"/>
      <c r="AE28" s="282"/>
      <c r="AF28" s="282"/>
      <c r="AG28" s="274"/>
      <c r="AH28" s="275"/>
      <c r="AI28" s="115"/>
      <c r="AJ28" s="98"/>
      <c r="AK28" s="98"/>
      <c r="AL28" s="98"/>
      <c r="AM28" s="98"/>
      <c r="AN28" s="99"/>
    </row>
    <row r="29" spans="1:41" ht="15.75" customHeight="1">
      <c r="A29" s="281"/>
      <c r="B29" s="282"/>
      <c r="C29" s="282"/>
      <c r="D29" s="282"/>
      <c r="E29" s="282"/>
      <c r="F29" s="282"/>
      <c r="G29" s="282"/>
      <c r="H29" s="282"/>
      <c r="I29" s="282"/>
      <c r="J29" s="282"/>
      <c r="K29" s="282"/>
      <c r="L29" s="282"/>
      <c r="M29" s="282"/>
      <c r="N29" s="282"/>
      <c r="O29" s="282"/>
      <c r="P29" s="282"/>
      <c r="Q29" s="282"/>
      <c r="R29" s="282"/>
      <c r="S29" s="282"/>
      <c r="T29" s="282"/>
      <c r="U29" s="282"/>
      <c r="V29" s="282"/>
      <c r="W29" s="282"/>
      <c r="X29" s="282"/>
      <c r="Y29" s="282"/>
      <c r="Z29" s="282"/>
      <c r="AA29" s="282"/>
      <c r="AB29" s="282"/>
      <c r="AC29" s="282"/>
      <c r="AD29" s="282"/>
      <c r="AE29" s="282"/>
      <c r="AF29" s="282"/>
      <c r="AG29" s="274"/>
      <c r="AH29" s="275"/>
      <c r="AI29" s="115"/>
      <c r="AJ29" s="98"/>
      <c r="AK29" s="98"/>
      <c r="AL29" s="98"/>
      <c r="AM29" s="98"/>
      <c r="AN29" s="99"/>
    </row>
    <row r="30" spans="1:41" ht="15.75" customHeight="1">
      <c r="A30" s="281"/>
      <c r="B30" s="282"/>
      <c r="C30" s="282"/>
      <c r="D30" s="282"/>
      <c r="E30" s="282"/>
      <c r="F30" s="282"/>
      <c r="G30" s="282"/>
      <c r="H30" s="282"/>
      <c r="I30" s="282"/>
      <c r="J30" s="282"/>
      <c r="K30" s="282"/>
      <c r="L30" s="282"/>
      <c r="M30" s="282"/>
      <c r="N30" s="282"/>
      <c r="O30" s="282"/>
      <c r="P30" s="282"/>
      <c r="Q30" s="282"/>
      <c r="R30" s="282"/>
      <c r="S30" s="282"/>
      <c r="T30" s="282"/>
      <c r="U30" s="282"/>
      <c r="V30" s="282"/>
      <c r="W30" s="282"/>
      <c r="X30" s="282"/>
      <c r="Y30" s="282"/>
      <c r="Z30" s="282"/>
      <c r="AA30" s="282"/>
      <c r="AB30" s="282"/>
      <c r="AC30" s="282"/>
      <c r="AD30" s="282"/>
      <c r="AE30" s="282"/>
      <c r="AF30" s="282"/>
      <c r="AG30" s="306"/>
      <c r="AH30" s="255"/>
      <c r="AI30" s="121"/>
      <c r="AJ30" s="98"/>
      <c r="AK30" s="98"/>
      <c r="AL30" s="98"/>
      <c r="AM30" s="98"/>
      <c r="AN30" s="99"/>
    </row>
    <row r="31" spans="1:41" ht="15.75" customHeight="1">
      <c r="A31" s="281"/>
      <c r="B31" s="282"/>
      <c r="C31" s="282"/>
      <c r="D31" s="282"/>
      <c r="E31" s="282"/>
      <c r="F31" s="282"/>
      <c r="G31" s="282"/>
      <c r="H31" s="282"/>
      <c r="I31" s="282"/>
      <c r="J31" s="282"/>
      <c r="K31" s="282"/>
      <c r="L31" s="282"/>
      <c r="M31" s="282"/>
      <c r="N31" s="282"/>
      <c r="O31" s="282"/>
      <c r="P31" s="282"/>
      <c r="Q31" s="282"/>
      <c r="R31" s="282"/>
      <c r="S31" s="282"/>
      <c r="T31" s="282"/>
      <c r="U31" s="282"/>
      <c r="V31" s="282"/>
      <c r="W31" s="282"/>
      <c r="X31" s="282"/>
      <c r="Y31" s="282"/>
      <c r="Z31" s="282"/>
      <c r="AA31" s="282"/>
      <c r="AB31" s="282"/>
      <c r="AC31" s="282"/>
      <c r="AD31" s="282"/>
      <c r="AE31" s="282"/>
      <c r="AF31" s="282"/>
      <c r="AG31" s="306"/>
      <c r="AH31" s="255"/>
      <c r="AI31" s="115"/>
      <c r="AJ31" s="98"/>
      <c r="AK31" s="98"/>
      <c r="AL31" s="98"/>
      <c r="AM31" s="98"/>
      <c r="AN31" s="99"/>
    </row>
    <row r="32" spans="1:41" ht="15.75" customHeight="1">
      <c r="A32" s="281"/>
      <c r="B32" s="282"/>
      <c r="C32" s="282"/>
      <c r="D32" s="282"/>
      <c r="E32" s="282"/>
      <c r="F32" s="282"/>
      <c r="G32" s="282"/>
      <c r="H32" s="282"/>
      <c r="I32" s="282"/>
      <c r="J32" s="282"/>
      <c r="K32" s="282"/>
      <c r="L32" s="282"/>
      <c r="M32" s="282"/>
      <c r="N32" s="282"/>
      <c r="O32" s="282"/>
      <c r="P32" s="282"/>
      <c r="Q32" s="282"/>
      <c r="R32" s="282"/>
      <c r="S32" s="282"/>
      <c r="T32" s="282"/>
      <c r="U32" s="282"/>
      <c r="V32" s="282"/>
      <c r="W32" s="282"/>
      <c r="X32" s="282"/>
      <c r="Y32" s="282"/>
      <c r="Z32" s="282"/>
      <c r="AA32" s="282"/>
      <c r="AB32" s="282"/>
      <c r="AC32" s="282"/>
      <c r="AD32" s="282"/>
      <c r="AE32" s="282"/>
      <c r="AF32" s="282"/>
      <c r="AG32" s="306"/>
      <c r="AH32" s="255"/>
      <c r="AI32" s="115"/>
      <c r="AJ32" s="98"/>
      <c r="AK32" s="98"/>
      <c r="AL32" s="98"/>
      <c r="AM32" s="98"/>
      <c r="AN32" s="99"/>
    </row>
    <row r="33" spans="1:40" ht="15.75" customHeight="1">
      <c r="A33" s="281"/>
      <c r="B33" s="282"/>
      <c r="C33" s="282"/>
      <c r="D33" s="282"/>
      <c r="E33" s="282"/>
      <c r="F33" s="282"/>
      <c r="G33" s="282"/>
      <c r="H33" s="282"/>
      <c r="I33" s="282"/>
      <c r="J33" s="282"/>
      <c r="K33" s="282"/>
      <c r="L33" s="282"/>
      <c r="M33" s="282"/>
      <c r="N33" s="282"/>
      <c r="O33" s="282"/>
      <c r="P33" s="282"/>
      <c r="Q33" s="282"/>
      <c r="R33" s="282"/>
      <c r="S33" s="282"/>
      <c r="T33" s="282"/>
      <c r="U33" s="282"/>
      <c r="V33" s="282"/>
      <c r="W33" s="282"/>
      <c r="X33" s="282"/>
      <c r="Y33" s="282"/>
      <c r="Z33" s="282"/>
      <c r="AA33" s="282"/>
      <c r="AB33" s="282"/>
      <c r="AC33" s="282"/>
      <c r="AD33" s="282"/>
      <c r="AE33" s="282"/>
      <c r="AF33" s="282"/>
      <c r="AG33" s="306"/>
      <c r="AH33" s="255"/>
      <c r="AI33" s="115"/>
      <c r="AJ33" s="98"/>
      <c r="AK33" s="98"/>
      <c r="AL33" s="98"/>
      <c r="AM33" s="98"/>
      <c r="AN33" s="99"/>
    </row>
    <row r="34" spans="1:40" ht="15.75" customHeight="1">
      <c r="A34" s="281"/>
      <c r="B34" s="282"/>
      <c r="C34" s="282"/>
      <c r="D34" s="282"/>
      <c r="E34" s="282"/>
      <c r="F34" s="282"/>
      <c r="G34" s="282"/>
      <c r="H34" s="282"/>
      <c r="I34" s="282"/>
      <c r="J34" s="282"/>
      <c r="K34" s="282"/>
      <c r="L34" s="282"/>
      <c r="M34" s="282"/>
      <c r="N34" s="282"/>
      <c r="O34" s="282"/>
      <c r="P34" s="282"/>
      <c r="Q34" s="282"/>
      <c r="R34" s="282"/>
      <c r="S34" s="282"/>
      <c r="T34" s="282"/>
      <c r="U34" s="282"/>
      <c r="V34" s="282"/>
      <c r="W34" s="282"/>
      <c r="X34" s="282"/>
      <c r="Y34" s="282"/>
      <c r="Z34" s="282"/>
      <c r="AA34" s="282"/>
      <c r="AB34" s="282"/>
      <c r="AC34" s="282"/>
      <c r="AD34" s="282"/>
      <c r="AE34" s="282"/>
      <c r="AF34" s="282"/>
      <c r="AG34" s="306"/>
      <c r="AH34" s="255"/>
      <c r="AI34" s="108"/>
      <c r="AJ34" s="98"/>
      <c r="AK34" s="98"/>
      <c r="AL34" s="98"/>
      <c r="AM34" s="98"/>
      <c r="AN34" s="99"/>
    </row>
    <row r="35" spans="1:40" ht="15.75" customHeight="1">
      <c r="A35" s="281"/>
      <c r="B35" s="282"/>
      <c r="C35" s="282"/>
      <c r="D35" s="282"/>
      <c r="E35" s="282"/>
      <c r="F35" s="282"/>
      <c r="G35" s="282"/>
      <c r="H35" s="282"/>
      <c r="I35" s="282"/>
      <c r="J35" s="282"/>
      <c r="K35" s="282"/>
      <c r="L35" s="282"/>
      <c r="M35" s="282"/>
      <c r="N35" s="282"/>
      <c r="O35" s="282"/>
      <c r="P35" s="282"/>
      <c r="Q35" s="282"/>
      <c r="R35" s="282"/>
      <c r="S35" s="282"/>
      <c r="T35" s="282"/>
      <c r="U35" s="282"/>
      <c r="V35" s="282"/>
      <c r="W35" s="282"/>
      <c r="X35" s="282"/>
      <c r="Y35" s="282"/>
      <c r="Z35" s="282"/>
      <c r="AA35" s="282"/>
      <c r="AB35" s="282"/>
      <c r="AC35" s="282"/>
      <c r="AD35" s="282"/>
      <c r="AE35" s="282"/>
      <c r="AF35" s="282"/>
      <c r="AG35" s="306"/>
      <c r="AH35" s="255"/>
      <c r="AI35" s="108"/>
      <c r="AJ35" s="98"/>
      <c r="AK35" s="98"/>
      <c r="AL35" s="98"/>
      <c r="AM35" s="98"/>
      <c r="AN35" s="99"/>
    </row>
    <row r="36" spans="1:40" ht="15.75" customHeight="1">
      <c r="A36" s="281"/>
      <c r="B36" s="282"/>
      <c r="C36" s="282"/>
      <c r="D36" s="282"/>
      <c r="E36" s="282"/>
      <c r="F36" s="282"/>
      <c r="G36" s="282"/>
      <c r="H36" s="282"/>
      <c r="I36" s="282"/>
      <c r="J36" s="282"/>
      <c r="K36" s="282"/>
      <c r="L36" s="282"/>
      <c r="M36" s="282"/>
      <c r="N36" s="282"/>
      <c r="O36" s="282"/>
      <c r="P36" s="282"/>
      <c r="Q36" s="282"/>
      <c r="R36" s="282"/>
      <c r="S36" s="282"/>
      <c r="T36" s="282"/>
      <c r="U36" s="282"/>
      <c r="V36" s="282"/>
      <c r="W36" s="282"/>
      <c r="X36" s="282"/>
      <c r="Y36" s="282"/>
      <c r="Z36" s="282"/>
      <c r="AA36" s="282"/>
      <c r="AB36" s="282"/>
      <c r="AC36" s="282"/>
      <c r="AD36" s="282"/>
      <c r="AE36" s="282"/>
      <c r="AF36" s="282"/>
      <c r="AG36" s="306"/>
      <c r="AH36" s="255"/>
      <c r="AI36" s="108"/>
      <c r="AJ36" s="98"/>
      <c r="AK36" s="98"/>
      <c r="AL36" s="98"/>
      <c r="AM36" s="98"/>
      <c r="AN36" s="99"/>
    </row>
    <row r="37" spans="1:40" ht="15.75" customHeight="1">
      <c r="A37" s="281"/>
      <c r="B37" s="282"/>
      <c r="C37" s="282"/>
      <c r="D37" s="282"/>
      <c r="E37" s="282"/>
      <c r="F37" s="282"/>
      <c r="G37" s="282"/>
      <c r="H37" s="282"/>
      <c r="I37" s="282"/>
      <c r="J37" s="282"/>
      <c r="K37" s="282"/>
      <c r="L37" s="282"/>
      <c r="M37" s="282"/>
      <c r="N37" s="282"/>
      <c r="O37" s="282"/>
      <c r="P37" s="282"/>
      <c r="Q37" s="282"/>
      <c r="R37" s="282"/>
      <c r="S37" s="282"/>
      <c r="T37" s="282"/>
      <c r="U37" s="282"/>
      <c r="V37" s="282"/>
      <c r="W37" s="282"/>
      <c r="X37" s="282"/>
      <c r="Y37" s="282"/>
      <c r="Z37" s="282"/>
      <c r="AA37" s="282"/>
      <c r="AB37" s="282"/>
      <c r="AC37" s="282"/>
      <c r="AD37" s="282"/>
      <c r="AE37" s="282"/>
      <c r="AF37" s="282"/>
      <c r="AG37" s="306"/>
      <c r="AH37" s="255"/>
      <c r="AI37" s="108"/>
      <c r="AJ37" s="98"/>
      <c r="AK37" s="98"/>
      <c r="AL37" s="98"/>
      <c r="AM37" s="98"/>
      <c r="AN37" s="99"/>
    </row>
    <row r="38" spans="1:40" ht="15.75" customHeight="1">
      <c r="A38" s="281"/>
      <c r="B38" s="282"/>
      <c r="C38" s="282"/>
      <c r="D38" s="282"/>
      <c r="E38" s="282"/>
      <c r="F38" s="282"/>
      <c r="G38" s="282"/>
      <c r="H38" s="282"/>
      <c r="I38" s="282"/>
      <c r="J38" s="282"/>
      <c r="K38" s="282"/>
      <c r="L38" s="282"/>
      <c r="M38" s="282"/>
      <c r="N38" s="282"/>
      <c r="O38" s="282"/>
      <c r="P38" s="282"/>
      <c r="Q38" s="282"/>
      <c r="R38" s="282"/>
      <c r="S38" s="282"/>
      <c r="T38" s="282"/>
      <c r="U38" s="282"/>
      <c r="V38" s="282"/>
      <c r="W38" s="282"/>
      <c r="X38" s="282"/>
      <c r="Y38" s="282"/>
      <c r="Z38" s="282"/>
      <c r="AA38" s="282"/>
      <c r="AB38" s="282"/>
      <c r="AC38" s="282"/>
      <c r="AD38" s="282"/>
      <c r="AE38" s="282"/>
      <c r="AF38" s="282"/>
      <c r="AG38" s="306"/>
      <c r="AH38" s="255"/>
      <c r="AI38" s="108"/>
      <c r="AJ38" s="98"/>
      <c r="AK38" s="98"/>
      <c r="AL38" s="98"/>
      <c r="AM38" s="98"/>
      <c r="AN38" s="99"/>
    </row>
    <row r="39" spans="1:40" ht="15.75" customHeight="1">
      <c r="A39" s="281"/>
      <c r="B39" s="282"/>
      <c r="C39" s="282"/>
      <c r="D39" s="282"/>
      <c r="E39" s="282"/>
      <c r="F39" s="282"/>
      <c r="G39" s="282"/>
      <c r="H39" s="282"/>
      <c r="I39" s="282"/>
      <c r="J39" s="282"/>
      <c r="K39" s="282"/>
      <c r="L39" s="282"/>
      <c r="M39" s="282"/>
      <c r="N39" s="282"/>
      <c r="O39" s="282"/>
      <c r="P39" s="282"/>
      <c r="Q39" s="282"/>
      <c r="R39" s="282"/>
      <c r="S39" s="282"/>
      <c r="T39" s="282"/>
      <c r="U39" s="282"/>
      <c r="V39" s="282"/>
      <c r="W39" s="282"/>
      <c r="X39" s="282"/>
      <c r="Y39" s="282"/>
      <c r="Z39" s="282"/>
      <c r="AA39" s="282"/>
      <c r="AB39" s="282"/>
      <c r="AC39" s="282"/>
      <c r="AD39" s="282"/>
      <c r="AE39" s="282"/>
      <c r="AF39" s="282"/>
      <c r="AG39" s="306"/>
      <c r="AH39" s="255"/>
      <c r="AI39" s="108"/>
      <c r="AJ39" s="98"/>
      <c r="AK39" s="98"/>
      <c r="AL39" s="98"/>
      <c r="AM39" s="98"/>
      <c r="AN39" s="99"/>
    </row>
    <row r="40" spans="1:40" ht="15.75" customHeight="1">
      <c r="A40" s="281"/>
      <c r="B40" s="282"/>
      <c r="C40" s="282"/>
      <c r="D40" s="282"/>
      <c r="E40" s="282"/>
      <c r="F40" s="282"/>
      <c r="G40" s="282"/>
      <c r="H40" s="282"/>
      <c r="I40" s="282"/>
      <c r="J40" s="282"/>
      <c r="K40" s="282"/>
      <c r="L40" s="282"/>
      <c r="M40" s="282"/>
      <c r="N40" s="282"/>
      <c r="O40" s="282"/>
      <c r="P40" s="282"/>
      <c r="Q40" s="282"/>
      <c r="R40" s="282"/>
      <c r="S40" s="282"/>
      <c r="T40" s="282"/>
      <c r="U40" s="282"/>
      <c r="V40" s="282"/>
      <c r="W40" s="282"/>
      <c r="X40" s="282"/>
      <c r="Y40" s="282"/>
      <c r="Z40" s="282"/>
      <c r="AA40" s="282"/>
      <c r="AB40" s="282"/>
      <c r="AC40" s="282"/>
      <c r="AD40" s="282"/>
      <c r="AE40" s="282"/>
      <c r="AF40" s="282"/>
      <c r="AG40" s="306"/>
      <c r="AH40" s="255"/>
      <c r="AI40" s="108"/>
      <c r="AJ40" s="98"/>
      <c r="AK40" s="98"/>
      <c r="AL40" s="98"/>
      <c r="AM40" s="98"/>
      <c r="AN40" s="99"/>
    </row>
    <row r="41" spans="1:40" ht="15.75" customHeight="1">
      <c r="A41" s="281"/>
      <c r="B41" s="282"/>
      <c r="C41" s="282"/>
      <c r="D41" s="282"/>
      <c r="E41" s="282"/>
      <c r="F41" s="282"/>
      <c r="G41" s="282"/>
      <c r="H41" s="282"/>
      <c r="I41" s="282"/>
      <c r="J41" s="282"/>
      <c r="K41" s="282"/>
      <c r="L41" s="282"/>
      <c r="M41" s="282"/>
      <c r="N41" s="282"/>
      <c r="O41" s="282"/>
      <c r="P41" s="282"/>
      <c r="Q41" s="282"/>
      <c r="R41" s="282"/>
      <c r="S41" s="282"/>
      <c r="T41" s="282"/>
      <c r="U41" s="282"/>
      <c r="V41" s="282"/>
      <c r="W41" s="282"/>
      <c r="X41" s="282"/>
      <c r="Y41" s="282"/>
      <c r="Z41" s="282"/>
      <c r="AA41" s="282"/>
      <c r="AB41" s="282"/>
      <c r="AC41" s="282"/>
      <c r="AD41" s="282"/>
      <c r="AE41" s="282"/>
      <c r="AF41" s="282"/>
      <c r="AG41" s="306"/>
      <c r="AH41" s="255"/>
      <c r="AI41" s="108"/>
      <c r="AJ41" s="98"/>
      <c r="AK41" s="98"/>
      <c r="AL41" s="98"/>
      <c r="AM41" s="98"/>
      <c r="AN41" s="99"/>
    </row>
    <row r="42" spans="1:40" ht="15.75" customHeight="1">
      <c r="A42" s="281"/>
      <c r="B42" s="282"/>
      <c r="C42" s="282"/>
      <c r="D42" s="282"/>
      <c r="E42" s="282"/>
      <c r="F42" s="282"/>
      <c r="G42" s="282"/>
      <c r="H42" s="282"/>
      <c r="I42" s="282"/>
      <c r="J42" s="282"/>
      <c r="K42" s="282"/>
      <c r="L42" s="282"/>
      <c r="M42" s="282"/>
      <c r="N42" s="282"/>
      <c r="O42" s="282"/>
      <c r="P42" s="282"/>
      <c r="Q42" s="282"/>
      <c r="R42" s="282"/>
      <c r="S42" s="282"/>
      <c r="T42" s="282"/>
      <c r="U42" s="282"/>
      <c r="V42" s="282"/>
      <c r="W42" s="282"/>
      <c r="X42" s="282"/>
      <c r="Y42" s="282"/>
      <c r="Z42" s="282"/>
      <c r="AA42" s="282"/>
      <c r="AB42" s="282"/>
      <c r="AC42" s="282"/>
      <c r="AD42" s="282"/>
      <c r="AE42" s="282"/>
      <c r="AF42" s="282"/>
      <c r="AG42" s="306"/>
      <c r="AH42" s="255"/>
      <c r="AI42" s="108"/>
      <c r="AJ42" s="98"/>
      <c r="AK42" s="98"/>
      <c r="AL42" s="98"/>
      <c r="AM42" s="98"/>
      <c r="AN42" s="99"/>
    </row>
    <row r="43" spans="1:40" ht="15.75" customHeight="1">
      <c r="A43" s="281"/>
      <c r="B43" s="282"/>
      <c r="C43" s="282"/>
      <c r="D43" s="282"/>
      <c r="E43" s="282"/>
      <c r="F43" s="282"/>
      <c r="G43" s="282"/>
      <c r="H43" s="282"/>
      <c r="I43" s="282"/>
      <c r="J43" s="282"/>
      <c r="K43" s="282"/>
      <c r="L43" s="282"/>
      <c r="M43" s="282"/>
      <c r="N43" s="282"/>
      <c r="O43" s="282"/>
      <c r="P43" s="282"/>
      <c r="Q43" s="282"/>
      <c r="R43" s="282"/>
      <c r="S43" s="282"/>
      <c r="T43" s="282"/>
      <c r="U43" s="282"/>
      <c r="V43" s="282"/>
      <c r="W43" s="282"/>
      <c r="X43" s="282"/>
      <c r="Y43" s="282"/>
      <c r="Z43" s="282"/>
      <c r="AA43" s="282"/>
      <c r="AB43" s="282"/>
      <c r="AC43" s="282"/>
      <c r="AD43" s="282"/>
      <c r="AE43" s="282"/>
      <c r="AF43" s="282"/>
      <c r="AG43" s="306"/>
      <c r="AH43" s="255"/>
      <c r="AI43" s="108"/>
      <c r="AJ43" s="98"/>
      <c r="AK43" s="98"/>
      <c r="AL43" s="98"/>
      <c r="AM43" s="98"/>
      <c r="AN43" s="99"/>
    </row>
    <row r="44" spans="1:40" ht="15.75" customHeight="1">
      <c r="A44" s="281"/>
      <c r="B44" s="282"/>
      <c r="C44" s="282"/>
      <c r="D44" s="282"/>
      <c r="E44" s="282"/>
      <c r="F44" s="282"/>
      <c r="G44" s="282"/>
      <c r="H44" s="282"/>
      <c r="I44" s="282"/>
      <c r="J44" s="282"/>
      <c r="K44" s="282"/>
      <c r="L44" s="282"/>
      <c r="M44" s="282"/>
      <c r="N44" s="282"/>
      <c r="O44" s="282"/>
      <c r="P44" s="282"/>
      <c r="Q44" s="282"/>
      <c r="R44" s="282"/>
      <c r="S44" s="282"/>
      <c r="T44" s="282"/>
      <c r="U44" s="282"/>
      <c r="V44" s="282"/>
      <c r="W44" s="282"/>
      <c r="X44" s="282"/>
      <c r="Y44" s="282"/>
      <c r="Z44" s="282"/>
      <c r="AA44" s="282"/>
      <c r="AB44" s="282"/>
      <c r="AC44" s="282"/>
      <c r="AD44" s="282"/>
      <c r="AE44" s="282"/>
      <c r="AF44" s="282"/>
      <c r="AG44" s="306"/>
      <c r="AH44" s="255"/>
      <c r="AI44" s="108"/>
      <c r="AJ44" s="98"/>
      <c r="AK44" s="98"/>
      <c r="AL44" s="98"/>
      <c r="AM44" s="98"/>
      <c r="AN44" s="99"/>
    </row>
    <row r="45" spans="1:40" ht="15.75" customHeight="1">
      <c r="A45" s="281"/>
      <c r="B45" s="282"/>
      <c r="C45" s="282"/>
      <c r="D45" s="282"/>
      <c r="E45" s="282"/>
      <c r="F45" s="282"/>
      <c r="G45" s="282"/>
      <c r="H45" s="282"/>
      <c r="I45" s="282"/>
      <c r="J45" s="282"/>
      <c r="K45" s="282"/>
      <c r="L45" s="282"/>
      <c r="M45" s="282"/>
      <c r="N45" s="282"/>
      <c r="O45" s="282"/>
      <c r="P45" s="282"/>
      <c r="Q45" s="282"/>
      <c r="R45" s="282"/>
      <c r="S45" s="282"/>
      <c r="T45" s="282"/>
      <c r="U45" s="282"/>
      <c r="V45" s="282"/>
      <c r="W45" s="282"/>
      <c r="X45" s="282"/>
      <c r="Y45" s="282"/>
      <c r="Z45" s="282"/>
      <c r="AA45" s="282"/>
      <c r="AB45" s="282"/>
      <c r="AC45" s="282"/>
      <c r="AD45" s="282"/>
      <c r="AE45" s="282"/>
      <c r="AF45" s="282"/>
      <c r="AG45" s="306"/>
      <c r="AH45" s="255"/>
      <c r="AI45" s="108"/>
      <c r="AJ45" s="98"/>
      <c r="AK45" s="98"/>
      <c r="AL45" s="98"/>
      <c r="AM45" s="98"/>
      <c r="AN45" s="99"/>
    </row>
    <row r="46" spans="1:40" ht="15.75" customHeight="1">
      <c r="A46" s="281"/>
      <c r="B46" s="282"/>
      <c r="C46" s="282"/>
      <c r="D46" s="282"/>
      <c r="E46" s="282"/>
      <c r="F46" s="282"/>
      <c r="G46" s="282"/>
      <c r="H46" s="282"/>
      <c r="I46" s="282"/>
      <c r="J46" s="282"/>
      <c r="K46" s="282"/>
      <c r="L46" s="282"/>
      <c r="M46" s="282"/>
      <c r="N46" s="282"/>
      <c r="O46" s="282"/>
      <c r="P46" s="282"/>
      <c r="Q46" s="282"/>
      <c r="R46" s="282"/>
      <c r="S46" s="282"/>
      <c r="T46" s="282"/>
      <c r="U46" s="282"/>
      <c r="V46" s="282"/>
      <c r="W46" s="282"/>
      <c r="X46" s="282"/>
      <c r="Y46" s="282"/>
      <c r="Z46" s="282"/>
      <c r="AA46" s="282"/>
      <c r="AB46" s="282"/>
      <c r="AC46" s="282"/>
      <c r="AD46" s="282"/>
      <c r="AE46" s="282"/>
      <c r="AF46" s="282"/>
      <c r="AG46" s="306"/>
      <c r="AH46" s="255"/>
      <c r="AI46" s="108"/>
      <c r="AJ46" s="98"/>
      <c r="AK46" s="98"/>
      <c r="AL46" s="98"/>
      <c r="AM46" s="98"/>
      <c r="AN46" s="99"/>
    </row>
    <row r="47" spans="1:40" ht="15.75" customHeight="1">
      <c r="A47" s="281"/>
      <c r="B47" s="282"/>
      <c r="C47" s="282"/>
      <c r="D47" s="282"/>
      <c r="E47" s="282"/>
      <c r="F47" s="282"/>
      <c r="G47" s="282"/>
      <c r="H47" s="282"/>
      <c r="I47" s="282"/>
      <c r="J47" s="282"/>
      <c r="K47" s="282"/>
      <c r="L47" s="282"/>
      <c r="M47" s="282"/>
      <c r="N47" s="282"/>
      <c r="O47" s="282"/>
      <c r="P47" s="282"/>
      <c r="Q47" s="282"/>
      <c r="R47" s="282"/>
      <c r="S47" s="282"/>
      <c r="T47" s="282"/>
      <c r="U47" s="282"/>
      <c r="V47" s="282"/>
      <c r="W47" s="282"/>
      <c r="X47" s="282"/>
      <c r="Y47" s="282"/>
      <c r="Z47" s="282"/>
      <c r="AA47" s="282"/>
      <c r="AB47" s="282"/>
      <c r="AC47" s="282"/>
      <c r="AD47" s="282"/>
      <c r="AE47" s="282"/>
      <c r="AF47" s="282"/>
      <c r="AG47" s="306"/>
      <c r="AH47" s="255"/>
      <c r="AI47" s="108"/>
      <c r="AJ47" s="98"/>
      <c r="AK47" s="98"/>
      <c r="AL47" s="98"/>
      <c r="AM47" s="98"/>
      <c r="AN47" s="99"/>
    </row>
    <row r="48" spans="1:40" ht="15.75" customHeight="1">
      <c r="A48" s="281"/>
      <c r="B48" s="282"/>
      <c r="C48" s="282"/>
      <c r="D48" s="282"/>
      <c r="E48" s="282"/>
      <c r="F48" s="282"/>
      <c r="G48" s="282"/>
      <c r="H48" s="282"/>
      <c r="I48" s="282"/>
      <c r="J48" s="282"/>
      <c r="K48" s="282"/>
      <c r="L48" s="282"/>
      <c r="M48" s="282"/>
      <c r="N48" s="282"/>
      <c r="O48" s="282"/>
      <c r="P48" s="282"/>
      <c r="Q48" s="282"/>
      <c r="R48" s="282"/>
      <c r="S48" s="282"/>
      <c r="T48" s="282"/>
      <c r="U48" s="282"/>
      <c r="V48" s="282"/>
      <c r="W48" s="282"/>
      <c r="X48" s="282"/>
      <c r="Y48" s="282"/>
      <c r="Z48" s="282"/>
      <c r="AA48" s="282"/>
      <c r="AB48" s="282"/>
      <c r="AC48" s="282"/>
      <c r="AD48" s="282"/>
      <c r="AE48" s="282"/>
      <c r="AF48" s="282"/>
      <c r="AG48" s="306"/>
      <c r="AH48" s="255"/>
      <c r="AI48" s="108"/>
      <c r="AJ48" s="98"/>
      <c r="AK48" s="98"/>
      <c r="AL48" s="98"/>
      <c r="AM48" s="98"/>
      <c r="AN48" s="99"/>
    </row>
    <row r="49" spans="1:40" ht="15.75" customHeight="1">
      <c r="A49" s="281"/>
      <c r="B49" s="282"/>
      <c r="C49" s="282"/>
      <c r="D49" s="282"/>
      <c r="E49" s="282"/>
      <c r="F49" s="282"/>
      <c r="G49" s="282"/>
      <c r="H49" s="282"/>
      <c r="I49" s="282"/>
      <c r="J49" s="282"/>
      <c r="K49" s="282"/>
      <c r="L49" s="282"/>
      <c r="M49" s="282"/>
      <c r="N49" s="282"/>
      <c r="O49" s="282"/>
      <c r="P49" s="282"/>
      <c r="Q49" s="282"/>
      <c r="R49" s="282"/>
      <c r="S49" s="282"/>
      <c r="T49" s="282"/>
      <c r="U49" s="282"/>
      <c r="V49" s="282"/>
      <c r="W49" s="282"/>
      <c r="X49" s="282"/>
      <c r="Y49" s="282"/>
      <c r="Z49" s="282"/>
      <c r="AA49" s="282"/>
      <c r="AB49" s="282"/>
      <c r="AC49" s="282"/>
      <c r="AD49" s="282"/>
      <c r="AE49" s="282"/>
      <c r="AF49" s="282"/>
      <c r="AG49" s="306"/>
      <c r="AH49" s="255"/>
      <c r="AI49" s="108"/>
      <c r="AJ49" s="98"/>
      <c r="AK49" s="98"/>
      <c r="AL49" s="98"/>
      <c r="AM49" s="98"/>
      <c r="AN49" s="99"/>
    </row>
    <row r="50" spans="1:40" ht="16.5" customHeight="1" thickBot="1">
      <c r="A50" s="281"/>
      <c r="B50" s="282"/>
      <c r="C50" s="282"/>
      <c r="D50" s="282"/>
      <c r="E50" s="282"/>
      <c r="F50" s="282"/>
      <c r="G50" s="282"/>
      <c r="H50" s="282"/>
      <c r="I50" s="282"/>
      <c r="J50" s="282"/>
      <c r="K50" s="282"/>
      <c r="L50" s="282"/>
      <c r="M50" s="282"/>
      <c r="N50" s="282"/>
      <c r="O50" s="282"/>
      <c r="P50" s="282"/>
      <c r="Q50" s="282"/>
      <c r="R50" s="282"/>
      <c r="S50" s="282"/>
      <c r="T50" s="282"/>
      <c r="U50" s="282"/>
      <c r="V50" s="282"/>
      <c r="W50" s="282"/>
      <c r="X50" s="282"/>
      <c r="Y50" s="282"/>
      <c r="Z50" s="282"/>
      <c r="AA50" s="282"/>
      <c r="AB50" s="282"/>
      <c r="AC50" s="282"/>
      <c r="AD50" s="282"/>
      <c r="AE50" s="282"/>
      <c r="AF50" s="282"/>
      <c r="AG50" s="331"/>
      <c r="AH50" s="332"/>
      <c r="AI50" s="109"/>
      <c r="AJ50" s="100"/>
      <c r="AK50" s="100"/>
      <c r="AL50" s="100"/>
      <c r="AM50" s="100"/>
      <c r="AN50" s="101"/>
    </row>
    <row r="51" spans="1:40" ht="15" customHeight="1">
      <c r="A51" s="281"/>
      <c r="B51" s="282"/>
      <c r="C51" s="282"/>
      <c r="D51" s="282"/>
      <c r="E51" s="282"/>
      <c r="F51" s="282"/>
      <c r="G51" s="282"/>
      <c r="H51" s="282"/>
      <c r="I51" s="282"/>
      <c r="J51" s="282"/>
      <c r="K51" s="282"/>
      <c r="L51" s="282"/>
      <c r="M51" s="282"/>
      <c r="N51" s="282"/>
      <c r="O51" s="282"/>
      <c r="P51" s="282"/>
      <c r="Q51" s="282"/>
      <c r="R51" s="282"/>
      <c r="S51" s="282"/>
      <c r="T51" s="282"/>
      <c r="U51" s="282"/>
      <c r="V51" s="282"/>
      <c r="W51" s="282"/>
      <c r="X51" s="282"/>
      <c r="Y51" s="282"/>
      <c r="Z51" s="282"/>
      <c r="AA51" s="282"/>
      <c r="AB51" s="282"/>
      <c r="AC51" s="282"/>
      <c r="AD51" s="282"/>
      <c r="AE51" s="282"/>
      <c r="AF51" s="283"/>
      <c r="AG51" s="333" t="s">
        <v>322</v>
      </c>
      <c r="AH51" s="334"/>
      <c r="AI51" s="334"/>
      <c r="AJ51" s="334"/>
      <c r="AK51" s="334"/>
      <c r="AL51" s="334"/>
      <c r="AM51" s="335"/>
      <c r="AN51" s="110">
        <f>SUM(AN12:AN50)</f>
        <v>12</v>
      </c>
    </row>
    <row r="52" spans="1:40" ht="15" customHeight="1">
      <c r="A52" s="281"/>
      <c r="B52" s="282"/>
      <c r="C52" s="282"/>
      <c r="D52" s="282"/>
      <c r="E52" s="282"/>
      <c r="F52" s="282"/>
      <c r="G52" s="282"/>
      <c r="H52" s="282"/>
      <c r="I52" s="282"/>
      <c r="J52" s="282"/>
      <c r="K52" s="282"/>
      <c r="L52" s="282"/>
      <c r="M52" s="282"/>
      <c r="N52" s="282"/>
      <c r="O52" s="282"/>
      <c r="P52" s="282"/>
      <c r="Q52" s="282"/>
      <c r="R52" s="282"/>
      <c r="S52" s="282"/>
      <c r="T52" s="282"/>
      <c r="U52" s="282"/>
      <c r="V52" s="282"/>
      <c r="W52" s="282"/>
      <c r="X52" s="282"/>
      <c r="Y52" s="282"/>
      <c r="Z52" s="282"/>
      <c r="AA52" s="282"/>
      <c r="AB52" s="282"/>
      <c r="AC52" s="282"/>
      <c r="AD52" s="282"/>
      <c r="AE52" s="282"/>
      <c r="AF52" s="283"/>
      <c r="AG52" s="307"/>
      <c r="AH52" s="308"/>
      <c r="AI52" s="308"/>
      <c r="AJ52" s="308"/>
      <c r="AK52" s="308"/>
      <c r="AL52" s="308"/>
      <c r="AM52" s="309"/>
      <c r="AN52" s="87"/>
    </row>
    <row r="53" spans="1:40" ht="18" thickBot="1">
      <c r="A53" s="284"/>
      <c r="B53" s="285"/>
      <c r="C53" s="285"/>
      <c r="D53" s="285"/>
      <c r="E53" s="285"/>
      <c r="F53" s="285"/>
      <c r="G53" s="285"/>
      <c r="H53" s="285"/>
      <c r="I53" s="285"/>
      <c r="J53" s="285"/>
      <c r="K53" s="285"/>
      <c r="L53" s="285"/>
      <c r="M53" s="285"/>
      <c r="N53" s="285"/>
      <c r="O53" s="285"/>
      <c r="P53" s="285"/>
      <c r="Q53" s="285"/>
      <c r="R53" s="285"/>
      <c r="S53" s="285"/>
      <c r="T53" s="285"/>
      <c r="U53" s="285"/>
      <c r="V53" s="285"/>
      <c r="W53" s="285"/>
      <c r="X53" s="285"/>
      <c r="Y53" s="285"/>
      <c r="Z53" s="285"/>
      <c r="AA53" s="285"/>
      <c r="AB53" s="285"/>
      <c r="AC53" s="285"/>
      <c r="AD53" s="285"/>
      <c r="AE53" s="285"/>
      <c r="AF53" s="286"/>
      <c r="AG53" s="310" t="s">
        <v>372</v>
      </c>
      <c r="AH53" s="311"/>
      <c r="AI53" s="311"/>
      <c r="AJ53" s="311"/>
      <c r="AK53" s="311"/>
      <c r="AL53" s="311"/>
      <c r="AM53" s="312"/>
      <c r="AN53" s="88">
        <f>+AN51</f>
        <v>12</v>
      </c>
    </row>
    <row r="54" spans="1:40" ht="15.75" customHeight="1">
      <c r="A54" s="89"/>
      <c r="B54" s="90"/>
      <c r="C54" s="91"/>
      <c r="D54" s="91"/>
      <c r="E54" s="91"/>
      <c r="F54" s="91"/>
      <c r="G54" s="91"/>
      <c r="H54" s="92"/>
      <c r="I54" s="91"/>
      <c r="J54" s="91"/>
      <c r="K54" s="91"/>
      <c r="L54" s="91"/>
      <c r="M54" s="91"/>
      <c r="N54" s="91"/>
      <c r="O54" s="91"/>
      <c r="P54" s="91"/>
      <c r="Q54" s="91"/>
      <c r="R54" s="91"/>
      <c r="S54" s="318"/>
      <c r="T54" s="318"/>
      <c r="U54" s="318"/>
      <c r="V54" s="318"/>
      <c r="W54" s="318"/>
      <c r="X54" s="318"/>
      <c r="Y54" s="318"/>
      <c r="Z54" s="318"/>
      <c r="AA54" s="318"/>
      <c r="AB54" s="318"/>
      <c r="AC54" s="318"/>
      <c r="AD54" s="318"/>
      <c r="AE54" s="318"/>
      <c r="AF54" s="318"/>
      <c r="AG54" s="318"/>
      <c r="AH54" s="318"/>
      <c r="AI54" s="93"/>
      <c r="AJ54" s="94"/>
      <c r="AK54" s="92"/>
      <c r="AL54" s="91"/>
      <c r="AM54" s="91"/>
      <c r="AN54" s="95"/>
    </row>
    <row r="55" spans="1:40" ht="15.75" customHeight="1">
      <c r="A55" s="96"/>
      <c r="B55" s="104"/>
      <c r="H55" s="105"/>
      <c r="S55" s="319"/>
      <c r="T55" s="319"/>
      <c r="U55" s="319"/>
      <c r="V55" s="319"/>
      <c r="W55" s="319"/>
      <c r="X55" s="319"/>
      <c r="Y55" s="319"/>
      <c r="Z55" s="319"/>
      <c r="AA55" s="319"/>
      <c r="AB55" s="319"/>
      <c r="AC55" s="319"/>
      <c r="AD55" s="319"/>
      <c r="AE55" s="319"/>
      <c r="AF55" s="319"/>
      <c r="AG55" s="319"/>
      <c r="AH55" s="319"/>
      <c r="AI55" s="106"/>
      <c r="AJ55" s="107"/>
      <c r="AK55" s="105"/>
      <c r="AN55" s="97"/>
    </row>
    <row r="56" spans="1:40" ht="15" customHeight="1">
      <c r="A56" s="96"/>
      <c r="B56" s="104"/>
      <c r="H56" s="105"/>
      <c r="S56" s="319"/>
      <c r="T56" s="319"/>
      <c r="U56" s="319"/>
      <c r="V56" s="319"/>
      <c r="W56" s="319"/>
      <c r="X56" s="319"/>
      <c r="Y56" s="319"/>
      <c r="Z56" s="319"/>
      <c r="AA56" s="319"/>
      <c r="AB56" s="319"/>
      <c r="AC56" s="319"/>
      <c r="AD56" s="319"/>
      <c r="AE56" s="319"/>
      <c r="AF56" s="319"/>
      <c r="AG56" s="319"/>
      <c r="AH56" s="319"/>
      <c r="AI56" s="106"/>
      <c r="AJ56" s="107"/>
      <c r="AK56" s="105"/>
      <c r="AN56" s="97"/>
    </row>
    <row r="57" spans="1:40" ht="13.2" customHeight="1">
      <c r="A57" s="96"/>
      <c r="B57" s="104"/>
      <c r="H57" s="105"/>
      <c r="S57" s="319"/>
      <c r="T57" s="319"/>
      <c r="U57" s="319"/>
      <c r="V57" s="319"/>
      <c r="W57" s="319"/>
      <c r="X57" s="319"/>
      <c r="Y57" s="319"/>
      <c r="Z57" s="319"/>
      <c r="AA57" s="319"/>
      <c r="AB57" s="319"/>
      <c r="AC57" s="319"/>
      <c r="AD57" s="319"/>
      <c r="AE57" s="319"/>
      <c r="AF57" s="319"/>
      <c r="AG57" s="319"/>
      <c r="AH57" s="319"/>
      <c r="AI57" s="321"/>
      <c r="AJ57" s="322"/>
      <c r="AK57" s="322"/>
      <c r="AL57" s="322"/>
      <c r="AM57" s="322"/>
      <c r="AN57" s="323"/>
    </row>
    <row r="58" spans="1:40" ht="13.2" customHeight="1">
      <c r="A58" s="326"/>
      <c r="B58" s="327"/>
      <c r="C58" s="327"/>
      <c r="D58" s="327"/>
      <c r="E58" s="327"/>
      <c r="F58" s="327"/>
      <c r="G58" s="327"/>
      <c r="H58" s="327"/>
      <c r="I58" s="327"/>
      <c r="J58" s="327"/>
      <c r="K58" s="327"/>
      <c r="L58" s="327"/>
      <c r="M58" s="327"/>
      <c r="N58" s="327"/>
      <c r="O58" s="327"/>
      <c r="P58" s="327"/>
      <c r="Q58" s="327"/>
      <c r="R58" s="327"/>
      <c r="S58" s="319"/>
      <c r="T58" s="319"/>
      <c r="U58" s="319"/>
      <c r="V58" s="319"/>
      <c r="W58" s="319"/>
      <c r="X58" s="319"/>
      <c r="Y58" s="319"/>
      <c r="Z58" s="319"/>
      <c r="AA58" s="319"/>
      <c r="AB58" s="319"/>
      <c r="AC58" s="319"/>
      <c r="AD58" s="319"/>
      <c r="AE58" s="319"/>
      <c r="AF58" s="319"/>
      <c r="AG58" s="319"/>
      <c r="AH58" s="319"/>
      <c r="AI58" s="324" t="s">
        <v>376</v>
      </c>
      <c r="AJ58" s="324"/>
      <c r="AK58" s="324"/>
      <c r="AL58" s="324"/>
      <c r="AM58" s="324"/>
      <c r="AN58" s="325"/>
    </row>
    <row r="59" spans="1:40" ht="13.8">
      <c r="A59" s="326"/>
      <c r="B59" s="327"/>
      <c r="C59" s="327"/>
      <c r="D59" s="327"/>
      <c r="E59" s="327"/>
      <c r="F59" s="327"/>
      <c r="G59" s="327"/>
      <c r="H59" s="327"/>
      <c r="I59" s="327"/>
      <c r="J59" s="327"/>
      <c r="K59" s="327"/>
      <c r="L59" s="327"/>
      <c r="M59" s="327"/>
      <c r="N59" s="327"/>
      <c r="O59" s="327"/>
      <c r="P59" s="327"/>
      <c r="Q59" s="327"/>
      <c r="R59" s="327"/>
      <c r="S59" s="319"/>
      <c r="T59" s="319"/>
      <c r="U59" s="319"/>
      <c r="V59" s="319"/>
      <c r="W59" s="319"/>
      <c r="X59" s="319"/>
      <c r="Y59" s="319"/>
      <c r="Z59" s="319"/>
      <c r="AA59" s="319"/>
      <c r="AB59" s="319"/>
      <c r="AC59" s="319"/>
      <c r="AD59" s="319"/>
      <c r="AE59" s="319"/>
      <c r="AF59" s="319"/>
      <c r="AG59" s="319"/>
      <c r="AH59" s="319"/>
      <c r="AI59" s="328" t="s">
        <v>377</v>
      </c>
      <c r="AJ59" s="329"/>
      <c r="AK59" s="329"/>
      <c r="AL59" s="329"/>
      <c r="AM59" s="329"/>
      <c r="AN59" s="330"/>
    </row>
    <row r="60" spans="1:40" ht="14.4" thickBot="1">
      <c r="A60" s="313"/>
      <c r="B60" s="314"/>
      <c r="C60" s="314"/>
      <c r="D60" s="314"/>
      <c r="E60" s="314"/>
      <c r="F60" s="314"/>
      <c r="G60" s="314"/>
      <c r="H60" s="314"/>
      <c r="I60" s="314"/>
      <c r="J60" s="314"/>
      <c r="K60" s="314"/>
      <c r="L60" s="314"/>
      <c r="M60" s="314"/>
      <c r="N60" s="314"/>
      <c r="O60" s="314"/>
      <c r="P60" s="314"/>
      <c r="Q60" s="314"/>
      <c r="R60" s="314"/>
      <c r="S60" s="320"/>
      <c r="T60" s="320"/>
      <c r="U60" s="320"/>
      <c r="V60" s="320"/>
      <c r="W60" s="320"/>
      <c r="X60" s="320"/>
      <c r="Y60" s="320"/>
      <c r="Z60" s="320"/>
      <c r="AA60" s="320"/>
      <c r="AB60" s="320"/>
      <c r="AC60" s="320"/>
      <c r="AD60" s="320"/>
      <c r="AE60" s="320"/>
      <c r="AF60" s="320"/>
      <c r="AG60" s="320"/>
      <c r="AH60" s="320"/>
      <c r="AI60" s="315" t="s">
        <v>378</v>
      </c>
      <c r="AJ60" s="316"/>
      <c r="AK60" s="316"/>
      <c r="AL60" s="316"/>
      <c r="AM60" s="316"/>
      <c r="AN60" s="317"/>
    </row>
  </sheetData>
  <mergeCells count="89">
    <mergeCell ref="AG23:AH23"/>
    <mergeCell ref="S54:AH60"/>
    <mergeCell ref="AI57:AN57"/>
    <mergeCell ref="A58:R58"/>
    <mergeCell ref="AI58:AN58"/>
    <mergeCell ref="A59:R59"/>
    <mergeCell ref="AI59:AN59"/>
    <mergeCell ref="A60:R60"/>
    <mergeCell ref="AI60:AN60"/>
    <mergeCell ref="AG41:AH41"/>
    <mergeCell ref="AG49:AH49"/>
    <mergeCell ref="AG50:AH50"/>
    <mergeCell ref="AG51:AM51"/>
    <mergeCell ref="AG52:AM52"/>
    <mergeCell ref="AG53:AM53"/>
    <mergeCell ref="AG35:AH35"/>
    <mergeCell ref="AG36:AH36"/>
    <mergeCell ref="AG37:AH37"/>
    <mergeCell ref="AG38:AH38"/>
    <mergeCell ref="AG39:AH39"/>
    <mergeCell ref="AG40:AH40"/>
    <mergeCell ref="AG34:AH34"/>
    <mergeCell ref="AG24:AH24"/>
    <mergeCell ref="AG25:AH25"/>
    <mergeCell ref="AG26:AH26"/>
    <mergeCell ref="AG27:AH27"/>
    <mergeCell ref="AG28:AH28"/>
    <mergeCell ref="AG29:AH29"/>
    <mergeCell ref="AG30:AH30"/>
    <mergeCell ref="AG31:AH31"/>
    <mergeCell ref="AG32:AH32"/>
    <mergeCell ref="AG33:AH33"/>
    <mergeCell ref="AG18:AH18"/>
    <mergeCell ref="AG19:AH19"/>
    <mergeCell ref="AG20:AH20"/>
    <mergeCell ref="AG22:AH22"/>
    <mergeCell ref="AG21:AH21"/>
    <mergeCell ref="AM9:AN9"/>
    <mergeCell ref="A10:AF53"/>
    <mergeCell ref="AG10:AH11"/>
    <mergeCell ref="AI10:AI11"/>
    <mergeCell ref="AJ10:AM10"/>
    <mergeCell ref="AN10:AN11"/>
    <mergeCell ref="AG17:AH17"/>
    <mergeCell ref="A9:G9"/>
    <mergeCell ref="H9:T9"/>
    <mergeCell ref="U9:AD9"/>
    <mergeCell ref="AE9:AI9"/>
    <mergeCell ref="AG12:AH12"/>
    <mergeCell ref="AG13:AH13"/>
    <mergeCell ref="AG14:AH14"/>
    <mergeCell ref="AG15:AH15"/>
    <mergeCell ref="AG16:AH16"/>
    <mergeCell ref="A6:H6"/>
    <mergeCell ref="I6:AD6"/>
    <mergeCell ref="AE6:AH6"/>
    <mergeCell ref="AJ6:AL6"/>
    <mergeCell ref="AM6:AN6"/>
    <mergeCell ref="A7:H7"/>
    <mergeCell ref="I7:AD7"/>
    <mergeCell ref="AE7:AH7"/>
    <mergeCell ref="AJ7:AL7"/>
    <mergeCell ref="AM7:AN7"/>
    <mergeCell ref="A5:H5"/>
    <mergeCell ref="I5:AN5"/>
    <mergeCell ref="A4:E4"/>
    <mergeCell ref="F4:G4"/>
    <mergeCell ref="H4:I4"/>
    <mergeCell ref="J4:K4"/>
    <mergeCell ref="L4:M4"/>
    <mergeCell ref="N4:O4"/>
    <mergeCell ref="P4:Q4"/>
    <mergeCell ref="U4:Y4"/>
    <mergeCell ref="Z4:AF4"/>
    <mergeCell ref="AG4:AI4"/>
    <mergeCell ref="AJ4:AN4"/>
    <mergeCell ref="A1:H3"/>
    <mergeCell ref="I1:AK2"/>
    <mergeCell ref="AL1:AN1"/>
    <mergeCell ref="AL2:AN2"/>
    <mergeCell ref="I3:AK3"/>
    <mergeCell ref="AL3:AN3"/>
    <mergeCell ref="AG47:AH47"/>
    <mergeCell ref="AG48:AH48"/>
    <mergeCell ref="AG42:AH42"/>
    <mergeCell ref="AG43:AH43"/>
    <mergeCell ref="AG44:AH44"/>
    <mergeCell ref="AG45:AH45"/>
    <mergeCell ref="AG46:AH46"/>
  </mergeCells>
  <phoneticPr fontId="45" type="noConversion"/>
  <printOptions horizontalCentered="1"/>
  <pageMargins left="0.51181102362204722" right="0.51181102362204722" top="0.55118110236220474" bottom="0.74803149606299213" header="0.31496062992125984" footer="0.31496062992125984"/>
  <pageSetup scale="50" fitToHeight="0"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751B46-839C-486A-94D9-C683EFC1A266}">
  <sheetPr codeName="Hoja212">
    <tabColor rgb="FF3333FF"/>
  </sheetPr>
  <dimension ref="B1:K48"/>
  <sheetViews>
    <sheetView view="pageBreakPreview" zoomScale="110" zoomScaleNormal="130" zoomScaleSheetLayoutView="110" workbookViewId="0">
      <selection activeCell="A5" sqref="A5:H5"/>
    </sheetView>
  </sheetViews>
  <sheetFormatPr baseColWidth="10" defaultColWidth="11.44140625" defaultRowHeight="13.8"/>
  <cols>
    <col min="1" max="1" width="1.5546875" customWidth="1"/>
    <col min="2" max="2" width="17.109375" style="16" customWidth="1"/>
    <col min="3" max="3" width="12.6640625" style="16" customWidth="1"/>
    <col min="4" max="4" width="10.44140625" style="16" customWidth="1"/>
    <col min="5" max="5" width="11.33203125" style="16" customWidth="1"/>
    <col min="6" max="6" width="11.109375" style="16" customWidth="1"/>
    <col min="7" max="7" width="12.5546875" style="16" customWidth="1"/>
    <col min="8" max="8" width="0" style="16" hidden="1" customWidth="1"/>
    <col min="9" max="9" width="14.6640625" style="18" customWidth="1"/>
  </cols>
  <sheetData>
    <row r="1" spans="2:9" ht="18.600000000000001" thickBot="1">
      <c r="B1" s="210" t="s">
        <v>309</v>
      </c>
      <c r="C1" s="211"/>
      <c r="D1" s="211"/>
      <c r="E1" s="211"/>
      <c r="F1" s="211"/>
      <c r="G1" s="211"/>
      <c r="H1" s="211"/>
      <c r="I1" s="212"/>
    </row>
    <row r="2" spans="2:9" ht="15" thickBot="1">
      <c r="B2" s="20" t="s">
        <v>310</v>
      </c>
      <c r="C2" s="213" t="s">
        <v>311</v>
      </c>
      <c r="D2" s="213"/>
      <c r="E2" s="213"/>
      <c r="F2" s="214"/>
      <c r="G2" s="20" t="s">
        <v>312</v>
      </c>
      <c r="H2" s="21"/>
      <c r="I2" s="22">
        <v>45689</v>
      </c>
    </row>
    <row r="3" spans="2:9" thickBot="1">
      <c r="B3" s="215" t="s">
        <v>313</v>
      </c>
      <c r="C3" s="216"/>
      <c r="D3" s="217"/>
      <c r="E3" s="218" t="s">
        <v>7</v>
      </c>
      <c r="F3" s="219"/>
      <c r="G3" s="219"/>
      <c r="H3" s="219"/>
      <c r="I3" s="220"/>
    </row>
    <row r="4" spans="2:9" ht="36.9" customHeight="1" thickBot="1">
      <c r="B4" s="221" t="s">
        <v>314</v>
      </c>
      <c r="C4" s="222"/>
      <c r="D4" s="223"/>
      <c r="E4" s="224" t="s">
        <v>416</v>
      </c>
      <c r="F4" s="225"/>
      <c r="G4" s="225"/>
      <c r="H4" s="225"/>
      <c r="I4" s="226"/>
    </row>
    <row r="5" spans="2:9" thickBot="1">
      <c r="B5" s="1" t="s">
        <v>382</v>
      </c>
      <c r="C5" s="215" t="s">
        <v>417</v>
      </c>
      <c r="D5" s="217"/>
      <c r="E5" s="227"/>
      <c r="F5" s="228"/>
      <c r="G5" s="228"/>
      <c r="H5" s="228"/>
      <c r="I5" s="229"/>
    </row>
    <row r="6" spans="2:9" thickBot="1">
      <c r="B6" s="218" t="s">
        <v>315</v>
      </c>
      <c r="C6" s="220"/>
      <c r="D6" s="35"/>
      <c r="E6" s="230"/>
      <c r="F6" s="231"/>
      <c r="G6" s="231"/>
      <c r="H6" s="231"/>
      <c r="I6" s="232"/>
    </row>
    <row r="7" spans="2:9" ht="13.2">
      <c r="B7" s="233" t="s">
        <v>316</v>
      </c>
      <c r="C7" s="234"/>
      <c r="D7" s="234"/>
      <c r="E7" s="234"/>
      <c r="F7" s="234"/>
      <c r="G7" s="234"/>
      <c r="H7" s="234"/>
      <c r="I7" s="235"/>
    </row>
    <row r="8" spans="2:9" ht="13.2">
      <c r="B8" s="7" t="s">
        <v>317</v>
      </c>
      <c r="C8" s="8"/>
      <c r="D8" s="236"/>
      <c r="E8" s="236"/>
      <c r="F8" s="236"/>
      <c r="G8" s="236"/>
      <c r="H8" s="236"/>
      <c r="I8" s="237"/>
    </row>
    <row r="9" spans="2:9" ht="13.2">
      <c r="B9" s="190" t="s">
        <v>318</v>
      </c>
      <c r="C9" s="362"/>
      <c r="D9" s="39" t="s">
        <v>8</v>
      </c>
      <c r="E9" s="39" t="s">
        <v>319</v>
      </c>
      <c r="F9" s="39" t="s">
        <v>320</v>
      </c>
      <c r="G9" s="39" t="s">
        <v>321</v>
      </c>
      <c r="H9" s="39"/>
      <c r="I9" s="40" t="s">
        <v>322</v>
      </c>
    </row>
    <row r="10" spans="2:9" ht="13.2">
      <c r="B10" s="201" t="s">
        <v>323</v>
      </c>
      <c r="C10" s="202"/>
      <c r="D10" s="23" t="s">
        <v>324</v>
      </c>
      <c r="E10" s="30">
        <f>+I34</f>
        <v>21152.380952380954</v>
      </c>
      <c r="F10" s="27">
        <v>0.05</v>
      </c>
      <c r="G10" s="30">
        <f>E10*F10</f>
        <v>1057.6190476190477</v>
      </c>
      <c r="H10" s="46"/>
      <c r="I10" s="26">
        <f>+G10</f>
        <v>1057.6190476190477</v>
      </c>
    </row>
    <row r="11" spans="2:9" ht="12.75" customHeight="1">
      <c r="B11" s="337"/>
      <c r="C11" s="338"/>
      <c r="D11" s="45"/>
      <c r="E11" s="47"/>
      <c r="F11" s="27"/>
      <c r="G11" s="30"/>
      <c r="H11" s="46"/>
      <c r="I11" s="26"/>
    </row>
    <row r="12" spans="2:9" ht="12.75" customHeight="1">
      <c r="B12" s="347"/>
      <c r="C12" s="363"/>
      <c r="D12" s="45"/>
      <c r="E12" s="29"/>
      <c r="F12" s="49"/>
      <c r="G12" s="30"/>
      <c r="H12" s="46"/>
      <c r="I12" s="26"/>
    </row>
    <row r="13" spans="2:9" ht="13.2">
      <c r="B13" s="205" t="s">
        <v>325</v>
      </c>
      <c r="C13" s="206"/>
      <c r="D13" s="206"/>
      <c r="E13" s="206"/>
      <c r="F13" s="206"/>
      <c r="G13" s="206"/>
      <c r="H13" s="6"/>
      <c r="I13" s="36">
        <f>SUM(I10:I12)</f>
        <v>1057.6190476190477</v>
      </c>
    </row>
    <row r="14" spans="2:9" ht="13.2">
      <c r="B14" s="196" t="s">
        <v>326</v>
      </c>
      <c r="C14" s="197"/>
      <c r="D14" s="197"/>
      <c r="E14" s="197"/>
      <c r="F14" s="197"/>
      <c r="G14" s="197"/>
      <c r="H14" s="197"/>
      <c r="I14" s="198"/>
    </row>
    <row r="15" spans="2:9" ht="13.2">
      <c r="B15" s="190" t="s">
        <v>318</v>
      </c>
      <c r="C15" s="362"/>
      <c r="D15" s="39" t="s">
        <v>8</v>
      </c>
      <c r="E15" s="39" t="s">
        <v>327</v>
      </c>
      <c r="F15" s="39" t="s">
        <v>328</v>
      </c>
      <c r="G15" s="39" t="s">
        <v>321</v>
      </c>
      <c r="H15" s="41"/>
      <c r="I15" s="40" t="s">
        <v>322</v>
      </c>
    </row>
    <row r="16" spans="2:9" ht="12.75" customHeight="1">
      <c r="B16" s="201" t="s">
        <v>418</v>
      </c>
      <c r="C16" s="202"/>
      <c r="D16" s="23" t="s">
        <v>39</v>
      </c>
      <c r="E16" s="30">
        <v>8150</v>
      </c>
      <c r="F16" s="27">
        <v>1</v>
      </c>
      <c r="G16" s="30">
        <f>E16*F16</f>
        <v>8150</v>
      </c>
      <c r="H16" s="48"/>
      <c r="I16" s="31">
        <f t="shared" ref="I16:I20" si="0">+G16</f>
        <v>8150</v>
      </c>
    </row>
    <row r="17" spans="2:9" ht="12.75" customHeight="1">
      <c r="B17" s="201" t="s">
        <v>419</v>
      </c>
      <c r="C17" s="202"/>
      <c r="D17" s="23" t="s">
        <v>18</v>
      </c>
      <c r="E17" s="30">
        <v>5678.9656000000004</v>
      </c>
      <c r="F17" s="27">
        <v>0.20447399999999999</v>
      </c>
      <c r="G17" s="30">
        <f t="shared" ref="G17:G20" si="1">E17*F17</f>
        <v>1161.2008120944001</v>
      </c>
      <c r="H17" s="48"/>
      <c r="I17" s="31">
        <f t="shared" si="0"/>
        <v>1161.2008120944001</v>
      </c>
    </row>
    <row r="18" spans="2:9" ht="12.75" customHeight="1">
      <c r="B18" s="201" t="s">
        <v>420</v>
      </c>
      <c r="C18" s="202"/>
      <c r="D18" s="23" t="s">
        <v>18</v>
      </c>
      <c r="E18" s="30">
        <v>3250</v>
      </c>
      <c r="F18" s="27">
        <v>1</v>
      </c>
      <c r="G18" s="30">
        <f t="shared" si="1"/>
        <v>3250</v>
      </c>
      <c r="H18" s="48"/>
      <c r="I18" s="31">
        <f t="shared" si="0"/>
        <v>3250</v>
      </c>
    </row>
    <row r="19" spans="2:9" ht="12.75" customHeight="1">
      <c r="B19" s="201" t="s">
        <v>421</v>
      </c>
      <c r="C19" s="202"/>
      <c r="D19" s="23" t="s">
        <v>18</v>
      </c>
      <c r="E19" s="30">
        <v>7500</v>
      </c>
      <c r="F19" s="27">
        <v>1</v>
      </c>
      <c r="G19" s="30">
        <f t="shared" si="1"/>
        <v>7500</v>
      </c>
      <c r="H19" s="48"/>
      <c r="I19" s="31">
        <f t="shared" si="0"/>
        <v>7500</v>
      </c>
    </row>
    <row r="20" spans="2:9" ht="13.2">
      <c r="B20" s="201" t="s">
        <v>390</v>
      </c>
      <c r="C20" s="202"/>
      <c r="D20" s="23" t="s">
        <v>385</v>
      </c>
      <c r="E20" s="30">
        <v>150368.75700000001</v>
      </c>
      <c r="F20" s="27">
        <v>1.4999999999999999E-2</v>
      </c>
      <c r="G20" s="30">
        <f t="shared" si="1"/>
        <v>2255.5313550000001</v>
      </c>
      <c r="H20" s="48"/>
      <c r="I20" s="31">
        <f t="shared" si="0"/>
        <v>2255.5313550000001</v>
      </c>
    </row>
    <row r="21" spans="2:9" ht="13.2">
      <c r="B21" s="201"/>
      <c r="C21" s="202"/>
      <c r="D21" s="23"/>
      <c r="E21" s="30"/>
      <c r="F21" s="27"/>
      <c r="G21" s="30"/>
      <c r="H21" s="10"/>
      <c r="I21" s="31"/>
    </row>
    <row r="22" spans="2:9" ht="13.2">
      <c r="B22" s="201"/>
      <c r="C22" s="202"/>
      <c r="D22" s="23"/>
      <c r="E22" s="30"/>
      <c r="F22" s="27"/>
      <c r="G22" s="30"/>
      <c r="H22" s="10"/>
      <c r="I22" s="31"/>
    </row>
    <row r="23" spans="2:9" ht="13.2">
      <c r="B23" s="205" t="s">
        <v>329</v>
      </c>
      <c r="C23" s="206"/>
      <c r="D23" s="206"/>
      <c r="E23" s="206"/>
      <c r="F23" s="206"/>
      <c r="G23" s="207"/>
      <c r="H23" s="137"/>
      <c r="I23" s="25">
        <f>SUM(I16:I22)</f>
        <v>22316.7321670944</v>
      </c>
    </row>
    <row r="24" spans="2:9" ht="15" customHeight="1">
      <c r="B24" s="196" t="s">
        <v>330</v>
      </c>
      <c r="C24" s="197"/>
      <c r="D24" s="197"/>
      <c r="E24" s="197"/>
      <c r="F24" s="197"/>
      <c r="G24" s="197"/>
      <c r="H24" s="197"/>
      <c r="I24" s="198"/>
    </row>
    <row r="25" spans="2:9" ht="13.2">
      <c r="B25" s="199" t="s">
        <v>318</v>
      </c>
      <c r="C25" s="200"/>
      <c r="D25" s="39" t="s">
        <v>8</v>
      </c>
      <c r="E25" s="39" t="s">
        <v>9</v>
      </c>
      <c r="F25" s="39" t="s">
        <v>319</v>
      </c>
      <c r="G25" s="39" t="s">
        <v>321</v>
      </c>
      <c r="H25" s="39"/>
      <c r="I25" s="40" t="s">
        <v>322</v>
      </c>
    </row>
    <row r="26" spans="2:9">
      <c r="B26" s="238" t="s">
        <v>383</v>
      </c>
      <c r="C26" s="366"/>
      <c r="D26" s="23" t="s">
        <v>331</v>
      </c>
      <c r="E26" s="24">
        <v>1</v>
      </c>
      <c r="F26" s="30">
        <v>1900</v>
      </c>
      <c r="G26" s="30">
        <f>E26*F26</f>
        <v>1900</v>
      </c>
      <c r="H26" s="3"/>
      <c r="I26" s="31">
        <f>+G26</f>
        <v>1900</v>
      </c>
    </row>
    <row r="27" spans="2:9" ht="13.2">
      <c r="B27" s="348"/>
      <c r="C27" s="349"/>
      <c r="D27" s="23"/>
      <c r="E27" s="24"/>
      <c r="F27" s="38"/>
      <c r="G27" s="38"/>
      <c r="H27" s="4"/>
      <c r="I27" s="37"/>
    </row>
    <row r="28" spans="2:9">
      <c r="B28" s="12"/>
      <c r="C28" s="6"/>
      <c r="D28" s="6"/>
      <c r="E28" s="6"/>
      <c r="G28" s="33" t="s">
        <v>332</v>
      </c>
      <c r="H28" s="6"/>
      <c r="I28" s="36">
        <f>SUM(I26:I27)</f>
        <v>1900</v>
      </c>
    </row>
    <row r="29" spans="2:9" ht="15" customHeight="1">
      <c r="B29" s="196" t="s">
        <v>333</v>
      </c>
      <c r="C29" s="197"/>
      <c r="D29" s="197"/>
      <c r="E29" s="197"/>
      <c r="F29" s="197"/>
      <c r="G29" s="197"/>
      <c r="H29" s="197"/>
      <c r="I29" s="198"/>
    </row>
    <row r="30" spans="2:9" ht="13.2">
      <c r="B30" s="190" t="s">
        <v>318</v>
      </c>
      <c r="C30" s="362"/>
      <c r="D30" s="39" t="s">
        <v>334</v>
      </c>
      <c r="E30" s="39" t="s">
        <v>335</v>
      </c>
      <c r="F30" s="39" t="s">
        <v>336</v>
      </c>
      <c r="G30" s="39" t="s">
        <v>321</v>
      </c>
      <c r="H30" s="41"/>
      <c r="I30" s="40" t="s">
        <v>322</v>
      </c>
    </row>
    <row r="31" spans="2:9" ht="13.2">
      <c r="B31" s="191" t="s">
        <v>337</v>
      </c>
      <c r="C31" s="192"/>
      <c r="D31" s="28">
        <f>120000</f>
        <v>120000</v>
      </c>
      <c r="E31" s="30">
        <f>D31*1.52</f>
        <v>182400</v>
      </c>
      <c r="F31" s="34">
        <v>21</v>
      </c>
      <c r="G31" s="30">
        <f>E31/F31</f>
        <v>8685.7142857142862</v>
      </c>
      <c r="H31" s="13"/>
      <c r="I31" s="26">
        <f>+G31</f>
        <v>8685.7142857142862</v>
      </c>
    </row>
    <row r="32" spans="2:9" ht="13.2">
      <c r="B32" s="191" t="s">
        <v>384</v>
      </c>
      <c r="C32" s="192"/>
      <c r="D32" s="29">
        <f>77000*2</f>
        <v>154000</v>
      </c>
      <c r="E32" s="30">
        <f>D32*1.7</f>
        <v>261800</v>
      </c>
      <c r="F32" s="34">
        <v>21</v>
      </c>
      <c r="G32" s="30">
        <f>E32/F32</f>
        <v>12466.666666666666</v>
      </c>
      <c r="H32" s="13"/>
      <c r="I32" s="26">
        <f>+G32</f>
        <v>12466.666666666666</v>
      </c>
    </row>
    <row r="33" spans="2:11" ht="13.2">
      <c r="B33" s="193"/>
      <c r="C33" s="354"/>
      <c r="D33" s="2"/>
      <c r="E33" s="2"/>
      <c r="F33" s="11"/>
      <c r="G33" s="13"/>
      <c r="H33" s="13"/>
      <c r="I33" s="26"/>
    </row>
    <row r="34" spans="2:11" ht="13.2">
      <c r="B34" s="367" t="s">
        <v>338</v>
      </c>
      <c r="C34" s="368"/>
      <c r="D34" s="368"/>
      <c r="E34" s="368"/>
      <c r="F34" s="368"/>
      <c r="G34" s="368"/>
      <c r="H34" s="6"/>
      <c r="I34" s="25">
        <f>SUM(I31:I33)</f>
        <v>21152.380952380954</v>
      </c>
    </row>
    <row r="35" spans="2:11" ht="13.2">
      <c r="B35" s="12"/>
      <c r="C35" s="6"/>
      <c r="D35" s="6"/>
      <c r="E35" s="6"/>
      <c r="F35" s="5"/>
      <c r="G35" s="6"/>
      <c r="H35" s="6"/>
      <c r="I35" s="9"/>
      <c r="K35" s="50"/>
    </row>
    <row r="36" spans="2:11">
      <c r="B36" s="208" t="s">
        <v>339</v>
      </c>
      <c r="C36" s="209"/>
      <c r="D36" s="209"/>
      <c r="E36" s="209"/>
      <c r="F36" s="209"/>
      <c r="G36" s="209"/>
      <c r="H36" s="14"/>
      <c r="I36" s="138">
        <f>SUM(I13+I23+I28+I34)</f>
        <v>46426.7321670944</v>
      </c>
    </row>
    <row r="37" spans="2:11" ht="15.75" customHeight="1">
      <c r="B37" s="194" t="s">
        <v>340</v>
      </c>
      <c r="C37" s="351"/>
      <c r="D37" s="351"/>
      <c r="E37" s="351"/>
      <c r="F37" s="351"/>
      <c r="G37" s="351"/>
      <c r="H37" s="351"/>
      <c r="I37" s="195"/>
    </row>
    <row r="38" spans="2:11" ht="13.2">
      <c r="B38" s="177" t="s">
        <v>341</v>
      </c>
      <c r="C38" s="178"/>
      <c r="D38" s="181" t="s">
        <v>342</v>
      </c>
      <c r="E38" s="182"/>
      <c r="F38" s="42" t="s">
        <v>343</v>
      </c>
      <c r="G38" s="43" t="s">
        <v>344</v>
      </c>
      <c r="H38" s="3"/>
      <c r="I38" s="183"/>
    </row>
    <row r="39" spans="2:11" ht="13.2">
      <c r="B39" s="177"/>
      <c r="C39" s="178"/>
      <c r="D39" s="352" t="s">
        <v>345</v>
      </c>
      <c r="E39" s="184"/>
      <c r="F39" s="32">
        <v>0.25</v>
      </c>
      <c r="G39" s="29">
        <f>I36*F39</f>
        <v>11606.6830417736</v>
      </c>
      <c r="H39" s="15"/>
      <c r="I39" s="183"/>
    </row>
    <row r="40" spans="2:11" ht="13.2">
      <c r="B40" s="177"/>
      <c r="C40" s="178"/>
      <c r="D40" s="352" t="s">
        <v>346</v>
      </c>
      <c r="E40" s="184"/>
      <c r="F40" s="32">
        <v>0.05</v>
      </c>
      <c r="G40" s="29">
        <f>I36*F40</f>
        <v>2321.3366083547203</v>
      </c>
      <c r="H40" s="15"/>
      <c r="I40" s="183"/>
    </row>
    <row r="41" spans="2:11" ht="13.2">
      <c r="B41" s="177"/>
      <c r="C41" s="178"/>
      <c r="D41" s="353" t="s">
        <v>347</v>
      </c>
      <c r="E41" s="352"/>
      <c r="F41" s="32">
        <v>0.3</v>
      </c>
      <c r="G41" s="29">
        <f>SUM(G39:G40)</f>
        <v>13928.019650128321</v>
      </c>
      <c r="H41" s="15"/>
      <c r="I41" s="183"/>
    </row>
    <row r="42" spans="2:11" ht="15.75" customHeight="1" thickBot="1">
      <c r="B42" s="177"/>
      <c r="C42" s="178"/>
      <c r="D42" s="185" t="s">
        <v>348</v>
      </c>
      <c r="E42" s="186"/>
      <c r="F42" s="186"/>
      <c r="G42" s="187"/>
      <c r="H42" s="14"/>
      <c r="I42" s="138">
        <f>SUM(G41:G41)</f>
        <v>13928.019650128321</v>
      </c>
    </row>
    <row r="43" spans="2:11" ht="16.5" customHeight="1" thickBot="1">
      <c r="B43" s="179"/>
      <c r="C43" s="180"/>
      <c r="D43" s="188" t="s">
        <v>349</v>
      </c>
      <c r="E43" s="189"/>
      <c r="F43" s="189"/>
      <c r="G43" s="189"/>
      <c r="H43" s="19"/>
      <c r="I43" s="44">
        <f>SUM(I36+I42)</f>
        <v>60354.751817222721</v>
      </c>
    </row>
    <row r="44" spans="2:11">
      <c r="F44" s="17"/>
    </row>
    <row r="45" spans="2:11">
      <c r="F45" s="17"/>
    </row>
    <row r="46" spans="2:11">
      <c r="F46" s="17"/>
    </row>
    <row r="47" spans="2:11" s="16" customFormat="1">
      <c r="F47" s="17"/>
      <c r="I47" s="18"/>
    </row>
    <row r="48" spans="2:11" s="16" customFormat="1">
      <c r="F48" s="17"/>
      <c r="I48" s="18"/>
    </row>
  </sheetData>
  <mergeCells count="45">
    <mergeCell ref="D43:G43"/>
    <mergeCell ref="B34:G34"/>
    <mergeCell ref="B36:G36"/>
    <mergeCell ref="B37:I37"/>
    <mergeCell ref="B38:C43"/>
    <mergeCell ref="D38:E38"/>
    <mergeCell ref="I38:I41"/>
    <mergeCell ref="D39:E39"/>
    <mergeCell ref="D40:E40"/>
    <mergeCell ref="D41:E41"/>
    <mergeCell ref="D42:G42"/>
    <mergeCell ref="B33:C33"/>
    <mergeCell ref="B21:C21"/>
    <mergeCell ref="B22:C22"/>
    <mergeCell ref="B23:G23"/>
    <mergeCell ref="B24:I24"/>
    <mergeCell ref="B25:C25"/>
    <mergeCell ref="B26:C26"/>
    <mergeCell ref="B27:C27"/>
    <mergeCell ref="B29:I29"/>
    <mergeCell ref="B30:C30"/>
    <mergeCell ref="B31:C31"/>
    <mergeCell ref="B32:C32"/>
    <mergeCell ref="B20:C20"/>
    <mergeCell ref="B7:I7"/>
    <mergeCell ref="D8:I8"/>
    <mergeCell ref="B9:C9"/>
    <mergeCell ref="B10:C10"/>
    <mergeCell ref="B11:C11"/>
    <mergeCell ref="B12:C12"/>
    <mergeCell ref="B13:G13"/>
    <mergeCell ref="B14:I14"/>
    <mergeCell ref="B15:C15"/>
    <mergeCell ref="B16:C16"/>
    <mergeCell ref="B17:C17"/>
    <mergeCell ref="B18:C18"/>
    <mergeCell ref="B19:C19"/>
    <mergeCell ref="B1:I1"/>
    <mergeCell ref="C2:F2"/>
    <mergeCell ref="B3:D3"/>
    <mergeCell ref="E3:I3"/>
    <mergeCell ref="B4:D4"/>
    <mergeCell ref="E4:I6"/>
    <mergeCell ref="C5:D5"/>
    <mergeCell ref="B6:C6"/>
  </mergeCells>
  <pageMargins left="0.52" right="0.4"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3621BD-A1B8-4267-96F0-DC81525B351D}">
  <sheetPr codeName="Hoja213">
    <tabColor rgb="FF00B050"/>
  </sheetPr>
  <dimension ref="A1:AP58"/>
  <sheetViews>
    <sheetView view="pageBreakPreview" zoomScale="70" zoomScaleNormal="55" zoomScaleSheetLayoutView="70" workbookViewId="0">
      <selection activeCell="A5" sqref="A5:H5"/>
    </sheetView>
  </sheetViews>
  <sheetFormatPr baseColWidth="10" defaultColWidth="12.5546875" defaultRowHeight="13.2"/>
  <cols>
    <col min="1" max="30" width="3.6640625" style="81" customWidth="1"/>
    <col min="31" max="31" width="10.5546875" style="81" customWidth="1"/>
    <col min="32" max="32" width="8.109375" style="81" customWidth="1"/>
    <col min="33" max="33" width="10.5546875" style="81" customWidth="1"/>
    <col min="34" max="34" width="7.6640625" style="81" customWidth="1"/>
    <col min="35" max="35" width="38.5546875" style="81" customWidth="1"/>
    <col min="36" max="40" width="13.6640625" style="81" customWidth="1"/>
    <col min="41" max="250" width="12.5546875" style="77"/>
    <col min="251" max="280" width="3.6640625" style="77" customWidth="1"/>
    <col min="281" max="281" width="10.5546875" style="77" customWidth="1"/>
    <col min="282" max="282" width="8.109375" style="77" customWidth="1"/>
    <col min="283" max="283" width="10.5546875" style="77" customWidth="1"/>
    <col min="284" max="284" width="7.6640625" style="77" customWidth="1"/>
    <col min="285" max="285" width="26.109375" style="77" customWidth="1"/>
    <col min="286" max="287" width="12.5546875" style="77"/>
    <col min="288" max="288" width="13.44140625" style="77" customWidth="1"/>
    <col min="289" max="289" width="12.5546875" style="77"/>
    <col min="290" max="290" width="14.6640625" style="77" bestFit="1" customWidth="1"/>
    <col min="291" max="506" width="12.5546875" style="77"/>
    <col min="507" max="536" width="3.6640625" style="77" customWidth="1"/>
    <col min="537" max="537" width="10.5546875" style="77" customWidth="1"/>
    <col min="538" max="538" width="8.109375" style="77" customWidth="1"/>
    <col min="539" max="539" width="10.5546875" style="77" customWidth="1"/>
    <col min="540" max="540" width="7.6640625" style="77" customWidth="1"/>
    <col min="541" max="541" width="26.109375" style="77" customWidth="1"/>
    <col min="542" max="543" width="12.5546875" style="77"/>
    <col min="544" max="544" width="13.44140625" style="77" customWidth="1"/>
    <col min="545" max="545" width="12.5546875" style="77"/>
    <col min="546" max="546" width="14.6640625" style="77" bestFit="1" customWidth="1"/>
    <col min="547" max="762" width="12.5546875" style="77"/>
    <col min="763" max="792" width="3.6640625" style="77" customWidth="1"/>
    <col min="793" max="793" width="10.5546875" style="77" customWidth="1"/>
    <col min="794" max="794" width="8.109375" style="77" customWidth="1"/>
    <col min="795" max="795" width="10.5546875" style="77" customWidth="1"/>
    <col min="796" max="796" width="7.6640625" style="77" customWidth="1"/>
    <col min="797" max="797" width="26.109375" style="77" customWidth="1"/>
    <col min="798" max="799" width="12.5546875" style="77"/>
    <col min="800" max="800" width="13.44140625" style="77" customWidth="1"/>
    <col min="801" max="801" width="12.5546875" style="77"/>
    <col min="802" max="802" width="14.6640625" style="77" bestFit="1" customWidth="1"/>
    <col min="803" max="1018" width="12.5546875" style="77"/>
    <col min="1019" max="1048" width="3.6640625" style="77" customWidth="1"/>
    <col min="1049" max="1049" width="10.5546875" style="77" customWidth="1"/>
    <col min="1050" max="1050" width="8.109375" style="77" customWidth="1"/>
    <col min="1051" max="1051" width="10.5546875" style="77" customWidth="1"/>
    <col min="1052" max="1052" width="7.6640625" style="77" customWidth="1"/>
    <col min="1053" max="1053" width="26.109375" style="77" customWidth="1"/>
    <col min="1054" max="1055" width="12.5546875" style="77"/>
    <col min="1056" max="1056" width="13.44140625" style="77" customWidth="1"/>
    <col min="1057" max="1057" width="12.5546875" style="77"/>
    <col min="1058" max="1058" width="14.6640625" style="77" bestFit="1" customWidth="1"/>
    <col min="1059" max="1274" width="12.5546875" style="77"/>
    <col min="1275" max="1304" width="3.6640625" style="77" customWidth="1"/>
    <col min="1305" max="1305" width="10.5546875" style="77" customWidth="1"/>
    <col min="1306" max="1306" width="8.109375" style="77" customWidth="1"/>
    <col min="1307" max="1307" width="10.5546875" style="77" customWidth="1"/>
    <col min="1308" max="1308" width="7.6640625" style="77" customWidth="1"/>
    <col min="1309" max="1309" width="26.109375" style="77" customWidth="1"/>
    <col min="1310" max="1311" width="12.5546875" style="77"/>
    <col min="1312" max="1312" width="13.44140625" style="77" customWidth="1"/>
    <col min="1313" max="1313" width="12.5546875" style="77"/>
    <col min="1314" max="1314" width="14.6640625" style="77" bestFit="1" customWidth="1"/>
    <col min="1315" max="1530" width="12.5546875" style="77"/>
    <col min="1531" max="1560" width="3.6640625" style="77" customWidth="1"/>
    <col min="1561" max="1561" width="10.5546875" style="77" customWidth="1"/>
    <col min="1562" max="1562" width="8.109375" style="77" customWidth="1"/>
    <col min="1563" max="1563" width="10.5546875" style="77" customWidth="1"/>
    <col min="1564" max="1564" width="7.6640625" style="77" customWidth="1"/>
    <col min="1565" max="1565" width="26.109375" style="77" customWidth="1"/>
    <col min="1566" max="1567" width="12.5546875" style="77"/>
    <col min="1568" max="1568" width="13.44140625" style="77" customWidth="1"/>
    <col min="1569" max="1569" width="12.5546875" style="77"/>
    <col min="1570" max="1570" width="14.6640625" style="77" bestFit="1" customWidth="1"/>
    <col min="1571" max="1786" width="12.5546875" style="77"/>
    <col min="1787" max="1816" width="3.6640625" style="77" customWidth="1"/>
    <col min="1817" max="1817" width="10.5546875" style="77" customWidth="1"/>
    <col min="1818" max="1818" width="8.109375" style="77" customWidth="1"/>
    <col min="1819" max="1819" width="10.5546875" style="77" customWidth="1"/>
    <col min="1820" max="1820" width="7.6640625" style="77" customWidth="1"/>
    <col min="1821" max="1821" width="26.109375" style="77" customWidth="1"/>
    <col min="1822" max="1823" width="12.5546875" style="77"/>
    <col min="1824" max="1824" width="13.44140625" style="77" customWidth="1"/>
    <col min="1825" max="1825" width="12.5546875" style="77"/>
    <col min="1826" max="1826" width="14.6640625" style="77" bestFit="1" customWidth="1"/>
    <col min="1827" max="2042" width="12.5546875" style="77"/>
    <col min="2043" max="2072" width="3.6640625" style="77" customWidth="1"/>
    <col min="2073" max="2073" width="10.5546875" style="77" customWidth="1"/>
    <col min="2074" max="2074" width="8.109375" style="77" customWidth="1"/>
    <col min="2075" max="2075" width="10.5546875" style="77" customWidth="1"/>
    <col min="2076" max="2076" width="7.6640625" style="77" customWidth="1"/>
    <col min="2077" max="2077" width="26.109375" style="77" customWidth="1"/>
    <col min="2078" max="2079" width="12.5546875" style="77"/>
    <col min="2080" max="2080" width="13.44140625" style="77" customWidth="1"/>
    <col min="2081" max="2081" width="12.5546875" style="77"/>
    <col min="2082" max="2082" width="14.6640625" style="77" bestFit="1" customWidth="1"/>
    <col min="2083" max="2298" width="12.5546875" style="77"/>
    <col min="2299" max="2328" width="3.6640625" style="77" customWidth="1"/>
    <col min="2329" max="2329" width="10.5546875" style="77" customWidth="1"/>
    <col min="2330" max="2330" width="8.109375" style="77" customWidth="1"/>
    <col min="2331" max="2331" width="10.5546875" style="77" customWidth="1"/>
    <col min="2332" max="2332" width="7.6640625" style="77" customWidth="1"/>
    <col min="2333" max="2333" width="26.109375" style="77" customWidth="1"/>
    <col min="2334" max="2335" width="12.5546875" style="77"/>
    <col min="2336" max="2336" width="13.44140625" style="77" customWidth="1"/>
    <col min="2337" max="2337" width="12.5546875" style="77"/>
    <col min="2338" max="2338" width="14.6640625" style="77" bestFit="1" customWidth="1"/>
    <col min="2339" max="2554" width="12.5546875" style="77"/>
    <col min="2555" max="2584" width="3.6640625" style="77" customWidth="1"/>
    <col min="2585" max="2585" width="10.5546875" style="77" customWidth="1"/>
    <col min="2586" max="2586" width="8.109375" style="77" customWidth="1"/>
    <col min="2587" max="2587" width="10.5546875" style="77" customWidth="1"/>
    <col min="2588" max="2588" width="7.6640625" style="77" customWidth="1"/>
    <col min="2589" max="2589" width="26.109375" style="77" customWidth="1"/>
    <col min="2590" max="2591" width="12.5546875" style="77"/>
    <col min="2592" max="2592" width="13.44140625" style="77" customWidth="1"/>
    <col min="2593" max="2593" width="12.5546875" style="77"/>
    <col min="2594" max="2594" width="14.6640625" style="77" bestFit="1" customWidth="1"/>
    <col min="2595" max="2810" width="12.5546875" style="77"/>
    <col min="2811" max="2840" width="3.6640625" style="77" customWidth="1"/>
    <col min="2841" max="2841" width="10.5546875" style="77" customWidth="1"/>
    <col min="2842" max="2842" width="8.109375" style="77" customWidth="1"/>
    <col min="2843" max="2843" width="10.5546875" style="77" customWidth="1"/>
    <col min="2844" max="2844" width="7.6640625" style="77" customWidth="1"/>
    <col min="2845" max="2845" width="26.109375" style="77" customWidth="1"/>
    <col min="2846" max="2847" width="12.5546875" style="77"/>
    <col min="2848" max="2848" width="13.44140625" style="77" customWidth="1"/>
    <col min="2849" max="2849" width="12.5546875" style="77"/>
    <col min="2850" max="2850" width="14.6640625" style="77" bestFit="1" customWidth="1"/>
    <col min="2851" max="3066" width="12.5546875" style="77"/>
    <col min="3067" max="3096" width="3.6640625" style="77" customWidth="1"/>
    <col min="3097" max="3097" width="10.5546875" style="77" customWidth="1"/>
    <col min="3098" max="3098" width="8.109375" style="77" customWidth="1"/>
    <col min="3099" max="3099" width="10.5546875" style="77" customWidth="1"/>
    <col min="3100" max="3100" width="7.6640625" style="77" customWidth="1"/>
    <col min="3101" max="3101" width="26.109375" style="77" customWidth="1"/>
    <col min="3102" max="3103" width="12.5546875" style="77"/>
    <col min="3104" max="3104" width="13.44140625" style="77" customWidth="1"/>
    <col min="3105" max="3105" width="12.5546875" style="77"/>
    <col min="3106" max="3106" width="14.6640625" style="77" bestFit="1" customWidth="1"/>
    <col min="3107" max="3322" width="12.5546875" style="77"/>
    <col min="3323" max="3352" width="3.6640625" style="77" customWidth="1"/>
    <col min="3353" max="3353" width="10.5546875" style="77" customWidth="1"/>
    <col min="3354" max="3354" width="8.109375" style="77" customWidth="1"/>
    <col min="3355" max="3355" width="10.5546875" style="77" customWidth="1"/>
    <col min="3356" max="3356" width="7.6640625" style="77" customWidth="1"/>
    <col min="3357" max="3357" width="26.109375" style="77" customWidth="1"/>
    <col min="3358" max="3359" width="12.5546875" style="77"/>
    <col min="3360" max="3360" width="13.44140625" style="77" customWidth="1"/>
    <col min="3361" max="3361" width="12.5546875" style="77"/>
    <col min="3362" max="3362" width="14.6640625" style="77" bestFit="1" customWidth="1"/>
    <col min="3363" max="3578" width="12.5546875" style="77"/>
    <col min="3579" max="3608" width="3.6640625" style="77" customWidth="1"/>
    <col min="3609" max="3609" width="10.5546875" style="77" customWidth="1"/>
    <col min="3610" max="3610" width="8.109375" style="77" customWidth="1"/>
    <col min="3611" max="3611" width="10.5546875" style="77" customWidth="1"/>
    <col min="3612" max="3612" width="7.6640625" style="77" customWidth="1"/>
    <col min="3613" max="3613" width="26.109375" style="77" customWidth="1"/>
    <col min="3614" max="3615" width="12.5546875" style="77"/>
    <col min="3616" max="3616" width="13.44140625" style="77" customWidth="1"/>
    <col min="3617" max="3617" width="12.5546875" style="77"/>
    <col min="3618" max="3618" width="14.6640625" style="77" bestFit="1" customWidth="1"/>
    <col min="3619" max="3834" width="12.5546875" style="77"/>
    <col min="3835" max="3864" width="3.6640625" style="77" customWidth="1"/>
    <col min="3865" max="3865" width="10.5546875" style="77" customWidth="1"/>
    <col min="3866" max="3866" width="8.109375" style="77" customWidth="1"/>
    <col min="3867" max="3867" width="10.5546875" style="77" customWidth="1"/>
    <col min="3868" max="3868" width="7.6640625" style="77" customWidth="1"/>
    <col min="3869" max="3869" width="26.109375" style="77" customWidth="1"/>
    <col min="3870" max="3871" width="12.5546875" style="77"/>
    <col min="3872" max="3872" width="13.44140625" style="77" customWidth="1"/>
    <col min="3873" max="3873" width="12.5546875" style="77"/>
    <col min="3874" max="3874" width="14.6640625" style="77" bestFit="1" customWidth="1"/>
    <col min="3875" max="4090" width="12.5546875" style="77"/>
    <col min="4091" max="4120" width="3.6640625" style="77" customWidth="1"/>
    <col min="4121" max="4121" width="10.5546875" style="77" customWidth="1"/>
    <col min="4122" max="4122" width="8.109375" style="77" customWidth="1"/>
    <col min="4123" max="4123" width="10.5546875" style="77" customWidth="1"/>
    <col min="4124" max="4124" width="7.6640625" style="77" customWidth="1"/>
    <col min="4125" max="4125" width="26.109375" style="77" customWidth="1"/>
    <col min="4126" max="4127" width="12.5546875" style="77"/>
    <col min="4128" max="4128" width="13.44140625" style="77" customWidth="1"/>
    <col min="4129" max="4129" width="12.5546875" style="77"/>
    <col min="4130" max="4130" width="14.6640625" style="77" bestFit="1" customWidth="1"/>
    <col min="4131" max="4346" width="12.5546875" style="77"/>
    <col min="4347" max="4376" width="3.6640625" style="77" customWidth="1"/>
    <col min="4377" max="4377" width="10.5546875" style="77" customWidth="1"/>
    <col min="4378" max="4378" width="8.109375" style="77" customWidth="1"/>
    <col min="4379" max="4379" width="10.5546875" style="77" customWidth="1"/>
    <col min="4380" max="4380" width="7.6640625" style="77" customWidth="1"/>
    <col min="4381" max="4381" width="26.109375" style="77" customWidth="1"/>
    <col min="4382" max="4383" width="12.5546875" style="77"/>
    <col min="4384" max="4384" width="13.44140625" style="77" customWidth="1"/>
    <col min="4385" max="4385" width="12.5546875" style="77"/>
    <col min="4386" max="4386" width="14.6640625" style="77" bestFit="1" customWidth="1"/>
    <col min="4387" max="4602" width="12.5546875" style="77"/>
    <col min="4603" max="4632" width="3.6640625" style="77" customWidth="1"/>
    <col min="4633" max="4633" width="10.5546875" style="77" customWidth="1"/>
    <col min="4634" max="4634" width="8.109375" style="77" customWidth="1"/>
    <col min="4635" max="4635" width="10.5546875" style="77" customWidth="1"/>
    <col min="4636" max="4636" width="7.6640625" style="77" customWidth="1"/>
    <col min="4637" max="4637" width="26.109375" style="77" customWidth="1"/>
    <col min="4638" max="4639" width="12.5546875" style="77"/>
    <col min="4640" max="4640" width="13.44140625" style="77" customWidth="1"/>
    <col min="4641" max="4641" width="12.5546875" style="77"/>
    <col min="4642" max="4642" width="14.6640625" style="77" bestFit="1" customWidth="1"/>
    <col min="4643" max="4858" width="12.5546875" style="77"/>
    <col min="4859" max="4888" width="3.6640625" style="77" customWidth="1"/>
    <col min="4889" max="4889" width="10.5546875" style="77" customWidth="1"/>
    <col min="4890" max="4890" width="8.109375" style="77" customWidth="1"/>
    <col min="4891" max="4891" width="10.5546875" style="77" customWidth="1"/>
    <col min="4892" max="4892" width="7.6640625" style="77" customWidth="1"/>
    <col min="4893" max="4893" width="26.109375" style="77" customWidth="1"/>
    <col min="4894" max="4895" width="12.5546875" style="77"/>
    <col min="4896" max="4896" width="13.44140625" style="77" customWidth="1"/>
    <col min="4897" max="4897" width="12.5546875" style="77"/>
    <col min="4898" max="4898" width="14.6640625" style="77" bestFit="1" customWidth="1"/>
    <col min="4899" max="5114" width="12.5546875" style="77"/>
    <col min="5115" max="5144" width="3.6640625" style="77" customWidth="1"/>
    <col min="5145" max="5145" width="10.5546875" style="77" customWidth="1"/>
    <col min="5146" max="5146" width="8.109375" style="77" customWidth="1"/>
    <col min="5147" max="5147" width="10.5546875" style="77" customWidth="1"/>
    <col min="5148" max="5148" width="7.6640625" style="77" customWidth="1"/>
    <col min="5149" max="5149" width="26.109375" style="77" customWidth="1"/>
    <col min="5150" max="5151" width="12.5546875" style="77"/>
    <col min="5152" max="5152" width="13.44140625" style="77" customWidth="1"/>
    <col min="5153" max="5153" width="12.5546875" style="77"/>
    <col min="5154" max="5154" width="14.6640625" style="77" bestFit="1" customWidth="1"/>
    <col min="5155" max="5370" width="12.5546875" style="77"/>
    <col min="5371" max="5400" width="3.6640625" style="77" customWidth="1"/>
    <col min="5401" max="5401" width="10.5546875" style="77" customWidth="1"/>
    <col min="5402" max="5402" width="8.109375" style="77" customWidth="1"/>
    <col min="5403" max="5403" width="10.5546875" style="77" customWidth="1"/>
    <col min="5404" max="5404" width="7.6640625" style="77" customWidth="1"/>
    <col min="5405" max="5405" width="26.109375" style="77" customWidth="1"/>
    <col min="5406" max="5407" width="12.5546875" style="77"/>
    <col min="5408" max="5408" width="13.44140625" style="77" customWidth="1"/>
    <col min="5409" max="5409" width="12.5546875" style="77"/>
    <col min="5410" max="5410" width="14.6640625" style="77" bestFit="1" customWidth="1"/>
    <col min="5411" max="5626" width="12.5546875" style="77"/>
    <col min="5627" max="5656" width="3.6640625" style="77" customWidth="1"/>
    <col min="5657" max="5657" width="10.5546875" style="77" customWidth="1"/>
    <col min="5658" max="5658" width="8.109375" style="77" customWidth="1"/>
    <col min="5659" max="5659" width="10.5546875" style="77" customWidth="1"/>
    <col min="5660" max="5660" width="7.6640625" style="77" customWidth="1"/>
    <col min="5661" max="5661" width="26.109375" style="77" customWidth="1"/>
    <col min="5662" max="5663" width="12.5546875" style="77"/>
    <col min="5664" max="5664" width="13.44140625" style="77" customWidth="1"/>
    <col min="5665" max="5665" width="12.5546875" style="77"/>
    <col min="5666" max="5666" width="14.6640625" style="77" bestFit="1" customWidth="1"/>
    <col min="5667" max="5882" width="12.5546875" style="77"/>
    <col min="5883" max="5912" width="3.6640625" style="77" customWidth="1"/>
    <col min="5913" max="5913" width="10.5546875" style="77" customWidth="1"/>
    <col min="5914" max="5914" width="8.109375" style="77" customWidth="1"/>
    <col min="5915" max="5915" width="10.5546875" style="77" customWidth="1"/>
    <col min="5916" max="5916" width="7.6640625" style="77" customWidth="1"/>
    <col min="5917" max="5917" width="26.109375" style="77" customWidth="1"/>
    <col min="5918" max="5919" width="12.5546875" style="77"/>
    <col min="5920" max="5920" width="13.44140625" style="77" customWidth="1"/>
    <col min="5921" max="5921" width="12.5546875" style="77"/>
    <col min="5922" max="5922" width="14.6640625" style="77" bestFit="1" customWidth="1"/>
    <col min="5923" max="6138" width="12.5546875" style="77"/>
    <col min="6139" max="6168" width="3.6640625" style="77" customWidth="1"/>
    <col min="6169" max="6169" width="10.5546875" style="77" customWidth="1"/>
    <col min="6170" max="6170" width="8.109375" style="77" customWidth="1"/>
    <col min="6171" max="6171" width="10.5546875" style="77" customWidth="1"/>
    <col min="6172" max="6172" width="7.6640625" style="77" customWidth="1"/>
    <col min="6173" max="6173" width="26.109375" style="77" customWidth="1"/>
    <col min="6174" max="6175" width="12.5546875" style="77"/>
    <col min="6176" max="6176" width="13.44140625" style="77" customWidth="1"/>
    <col min="6177" max="6177" width="12.5546875" style="77"/>
    <col min="6178" max="6178" width="14.6640625" style="77" bestFit="1" customWidth="1"/>
    <col min="6179" max="6394" width="12.5546875" style="77"/>
    <col min="6395" max="6424" width="3.6640625" style="77" customWidth="1"/>
    <col min="6425" max="6425" width="10.5546875" style="77" customWidth="1"/>
    <col min="6426" max="6426" width="8.109375" style="77" customWidth="1"/>
    <col min="6427" max="6427" width="10.5546875" style="77" customWidth="1"/>
    <col min="6428" max="6428" width="7.6640625" style="77" customWidth="1"/>
    <col min="6429" max="6429" width="26.109375" style="77" customWidth="1"/>
    <col min="6430" max="6431" width="12.5546875" style="77"/>
    <col min="6432" max="6432" width="13.44140625" style="77" customWidth="1"/>
    <col min="6433" max="6433" width="12.5546875" style="77"/>
    <col min="6434" max="6434" width="14.6640625" style="77" bestFit="1" customWidth="1"/>
    <col min="6435" max="6650" width="12.5546875" style="77"/>
    <col min="6651" max="6680" width="3.6640625" style="77" customWidth="1"/>
    <col min="6681" max="6681" width="10.5546875" style="77" customWidth="1"/>
    <col min="6682" max="6682" width="8.109375" style="77" customWidth="1"/>
    <col min="6683" max="6683" width="10.5546875" style="77" customWidth="1"/>
    <col min="6684" max="6684" width="7.6640625" style="77" customWidth="1"/>
    <col min="6685" max="6685" width="26.109375" style="77" customWidth="1"/>
    <col min="6686" max="6687" width="12.5546875" style="77"/>
    <col min="6688" max="6688" width="13.44140625" style="77" customWidth="1"/>
    <col min="6689" max="6689" width="12.5546875" style="77"/>
    <col min="6690" max="6690" width="14.6640625" style="77" bestFit="1" customWidth="1"/>
    <col min="6691" max="6906" width="12.5546875" style="77"/>
    <col min="6907" max="6936" width="3.6640625" style="77" customWidth="1"/>
    <col min="6937" max="6937" width="10.5546875" style="77" customWidth="1"/>
    <col min="6938" max="6938" width="8.109375" style="77" customWidth="1"/>
    <col min="6939" max="6939" width="10.5546875" style="77" customWidth="1"/>
    <col min="6940" max="6940" width="7.6640625" style="77" customWidth="1"/>
    <col min="6941" max="6941" width="26.109375" style="77" customWidth="1"/>
    <col min="6942" max="6943" width="12.5546875" style="77"/>
    <col min="6944" max="6944" width="13.44140625" style="77" customWidth="1"/>
    <col min="6945" max="6945" width="12.5546875" style="77"/>
    <col min="6946" max="6946" width="14.6640625" style="77" bestFit="1" customWidth="1"/>
    <col min="6947" max="7162" width="12.5546875" style="77"/>
    <col min="7163" max="7192" width="3.6640625" style="77" customWidth="1"/>
    <col min="7193" max="7193" width="10.5546875" style="77" customWidth="1"/>
    <col min="7194" max="7194" width="8.109375" style="77" customWidth="1"/>
    <col min="7195" max="7195" width="10.5546875" style="77" customWidth="1"/>
    <col min="7196" max="7196" width="7.6640625" style="77" customWidth="1"/>
    <col min="7197" max="7197" width="26.109375" style="77" customWidth="1"/>
    <col min="7198" max="7199" width="12.5546875" style="77"/>
    <col min="7200" max="7200" width="13.44140625" style="77" customWidth="1"/>
    <col min="7201" max="7201" width="12.5546875" style="77"/>
    <col min="7202" max="7202" width="14.6640625" style="77" bestFit="1" customWidth="1"/>
    <col min="7203" max="7418" width="12.5546875" style="77"/>
    <col min="7419" max="7448" width="3.6640625" style="77" customWidth="1"/>
    <col min="7449" max="7449" width="10.5546875" style="77" customWidth="1"/>
    <col min="7450" max="7450" width="8.109375" style="77" customWidth="1"/>
    <col min="7451" max="7451" width="10.5546875" style="77" customWidth="1"/>
    <col min="7452" max="7452" width="7.6640625" style="77" customWidth="1"/>
    <col min="7453" max="7453" width="26.109375" style="77" customWidth="1"/>
    <col min="7454" max="7455" width="12.5546875" style="77"/>
    <col min="7456" max="7456" width="13.44140625" style="77" customWidth="1"/>
    <col min="7457" max="7457" width="12.5546875" style="77"/>
    <col min="7458" max="7458" width="14.6640625" style="77" bestFit="1" customWidth="1"/>
    <col min="7459" max="7674" width="12.5546875" style="77"/>
    <col min="7675" max="7704" width="3.6640625" style="77" customWidth="1"/>
    <col min="7705" max="7705" width="10.5546875" style="77" customWidth="1"/>
    <col min="7706" max="7706" width="8.109375" style="77" customWidth="1"/>
    <col min="7707" max="7707" width="10.5546875" style="77" customWidth="1"/>
    <col min="7708" max="7708" width="7.6640625" style="77" customWidth="1"/>
    <col min="7709" max="7709" width="26.109375" style="77" customWidth="1"/>
    <col min="7710" max="7711" width="12.5546875" style="77"/>
    <col min="7712" max="7712" width="13.44140625" style="77" customWidth="1"/>
    <col min="7713" max="7713" width="12.5546875" style="77"/>
    <col min="7714" max="7714" width="14.6640625" style="77" bestFit="1" customWidth="1"/>
    <col min="7715" max="7930" width="12.5546875" style="77"/>
    <col min="7931" max="7960" width="3.6640625" style="77" customWidth="1"/>
    <col min="7961" max="7961" width="10.5546875" style="77" customWidth="1"/>
    <col min="7962" max="7962" width="8.109375" style="77" customWidth="1"/>
    <col min="7963" max="7963" width="10.5546875" style="77" customWidth="1"/>
    <col min="7964" max="7964" width="7.6640625" style="77" customWidth="1"/>
    <col min="7965" max="7965" width="26.109375" style="77" customWidth="1"/>
    <col min="7966" max="7967" width="12.5546875" style="77"/>
    <col min="7968" max="7968" width="13.44140625" style="77" customWidth="1"/>
    <col min="7969" max="7969" width="12.5546875" style="77"/>
    <col min="7970" max="7970" width="14.6640625" style="77" bestFit="1" customWidth="1"/>
    <col min="7971" max="8186" width="12.5546875" style="77"/>
    <col min="8187" max="8216" width="3.6640625" style="77" customWidth="1"/>
    <col min="8217" max="8217" width="10.5546875" style="77" customWidth="1"/>
    <col min="8218" max="8218" width="8.109375" style="77" customWidth="1"/>
    <col min="8219" max="8219" width="10.5546875" style="77" customWidth="1"/>
    <col min="8220" max="8220" width="7.6640625" style="77" customWidth="1"/>
    <col min="8221" max="8221" width="26.109375" style="77" customWidth="1"/>
    <col min="8222" max="8223" width="12.5546875" style="77"/>
    <col min="8224" max="8224" width="13.44140625" style="77" customWidth="1"/>
    <col min="8225" max="8225" width="12.5546875" style="77"/>
    <col min="8226" max="8226" width="14.6640625" style="77" bestFit="1" customWidth="1"/>
    <col min="8227" max="8442" width="12.5546875" style="77"/>
    <col min="8443" max="8472" width="3.6640625" style="77" customWidth="1"/>
    <col min="8473" max="8473" width="10.5546875" style="77" customWidth="1"/>
    <col min="8474" max="8474" width="8.109375" style="77" customWidth="1"/>
    <col min="8475" max="8475" width="10.5546875" style="77" customWidth="1"/>
    <col min="8476" max="8476" width="7.6640625" style="77" customWidth="1"/>
    <col min="8477" max="8477" width="26.109375" style="77" customWidth="1"/>
    <col min="8478" max="8479" width="12.5546875" style="77"/>
    <col min="8480" max="8480" width="13.44140625" style="77" customWidth="1"/>
    <col min="8481" max="8481" width="12.5546875" style="77"/>
    <col min="8482" max="8482" width="14.6640625" style="77" bestFit="1" customWidth="1"/>
    <col min="8483" max="8698" width="12.5546875" style="77"/>
    <col min="8699" max="8728" width="3.6640625" style="77" customWidth="1"/>
    <col min="8729" max="8729" width="10.5546875" style="77" customWidth="1"/>
    <col min="8730" max="8730" width="8.109375" style="77" customWidth="1"/>
    <col min="8731" max="8731" width="10.5546875" style="77" customWidth="1"/>
    <col min="8732" max="8732" width="7.6640625" style="77" customWidth="1"/>
    <col min="8733" max="8733" width="26.109375" style="77" customWidth="1"/>
    <col min="8734" max="8735" width="12.5546875" style="77"/>
    <col min="8736" max="8736" width="13.44140625" style="77" customWidth="1"/>
    <col min="8737" max="8737" width="12.5546875" style="77"/>
    <col min="8738" max="8738" width="14.6640625" style="77" bestFit="1" customWidth="1"/>
    <col min="8739" max="8954" width="12.5546875" style="77"/>
    <col min="8955" max="8984" width="3.6640625" style="77" customWidth="1"/>
    <col min="8985" max="8985" width="10.5546875" style="77" customWidth="1"/>
    <col min="8986" max="8986" width="8.109375" style="77" customWidth="1"/>
    <col min="8987" max="8987" width="10.5546875" style="77" customWidth="1"/>
    <col min="8988" max="8988" width="7.6640625" style="77" customWidth="1"/>
    <col min="8989" max="8989" width="26.109375" style="77" customWidth="1"/>
    <col min="8990" max="8991" width="12.5546875" style="77"/>
    <col min="8992" max="8992" width="13.44140625" style="77" customWidth="1"/>
    <col min="8993" max="8993" width="12.5546875" style="77"/>
    <col min="8994" max="8994" width="14.6640625" style="77" bestFit="1" customWidth="1"/>
    <col min="8995" max="9210" width="12.5546875" style="77"/>
    <col min="9211" max="9240" width="3.6640625" style="77" customWidth="1"/>
    <col min="9241" max="9241" width="10.5546875" style="77" customWidth="1"/>
    <col min="9242" max="9242" width="8.109375" style="77" customWidth="1"/>
    <col min="9243" max="9243" width="10.5546875" style="77" customWidth="1"/>
    <col min="9244" max="9244" width="7.6640625" style="77" customWidth="1"/>
    <col min="9245" max="9245" width="26.109375" style="77" customWidth="1"/>
    <col min="9246" max="9247" width="12.5546875" style="77"/>
    <col min="9248" max="9248" width="13.44140625" style="77" customWidth="1"/>
    <col min="9249" max="9249" width="12.5546875" style="77"/>
    <col min="9250" max="9250" width="14.6640625" style="77" bestFit="1" customWidth="1"/>
    <col min="9251" max="9466" width="12.5546875" style="77"/>
    <col min="9467" max="9496" width="3.6640625" style="77" customWidth="1"/>
    <col min="9497" max="9497" width="10.5546875" style="77" customWidth="1"/>
    <col min="9498" max="9498" width="8.109375" style="77" customWidth="1"/>
    <col min="9499" max="9499" width="10.5546875" style="77" customWidth="1"/>
    <col min="9500" max="9500" width="7.6640625" style="77" customWidth="1"/>
    <col min="9501" max="9501" width="26.109375" style="77" customWidth="1"/>
    <col min="9502" max="9503" width="12.5546875" style="77"/>
    <col min="9504" max="9504" width="13.44140625" style="77" customWidth="1"/>
    <col min="9505" max="9505" width="12.5546875" style="77"/>
    <col min="9506" max="9506" width="14.6640625" style="77" bestFit="1" customWidth="1"/>
    <col min="9507" max="9722" width="12.5546875" style="77"/>
    <col min="9723" max="9752" width="3.6640625" style="77" customWidth="1"/>
    <col min="9753" max="9753" width="10.5546875" style="77" customWidth="1"/>
    <col min="9754" max="9754" width="8.109375" style="77" customWidth="1"/>
    <col min="9755" max="9755" width="10.5546875" style="77" customWidth="1"/>
    <col min="9756" max="9756" width="7.6640625" style="77" customWidth="1"/>
    <col min="9757" max="9757" width="26.109375" style="77" customWidth="1"/>
    <col min="9758" max="9759" width="12.5546875" style="77"/>
    <col min="9760" max="9760" width="13.44140625" style="77" customWidth="1"/>
    <col min="9761" max="9761" width="12.5546875" style="77"/>
    <col min="9762" max="9762" width="14.6640625" style="77" bestFit="1" customWidth="1"/>
    <col min="9763" max="9978" width="12.5546875" style="77"/>
    <col min="9979" max="10008" width="3.6640625" style="77" customWidth="1"/>
    <col min="10009" max="10009" width="10.5546875" style="77" customWidth="1"/>
    <col min="10010" max="10010" width="8.109375" style="77" customWidth="1"/>
    <col min="10011" max="10011" width="10.5546875" style="77" customWidth="1"/>
    <col min="10012" max="10012" width="7.6640625" style="77" customWidth="1"/>
    <col min="10013" max="10013" width="26.109375" style="77" customWidth="1"/>
    <col min="10014" max="10015" width="12.5546875" style="77"/>
    <col min="10016" max="10016" width="13.44140625" style="77" customWidth="1"/>
    <col min="10017" max="10017" width="12.5546875" style="77"/>
    <col min="10018" max="10018" width="14.6640625" style="77" bestFit="1" customWidth="1"/>
    <col min="10019" max="10234" width="12.5546875" style="77"/>
    <col min="10235" max="10264" width="3.6640625" style="77" customWidth="1"/>
    <col min="10265" max="10265" width="10.5546875" style="77" customWidth="1"/>
    <col min="10266" max="10266" width="8.109375" style="77" customWidth="1"/>
    <col min="10267" max="10267" width="10.5546875" style="77" customWidth="1"/>
    <col min="10268" max="10268" width="7.6640625" style="77" customWidth="1"/>
    <col min="10269" max="10269" width="26.109375" style="77" customWidth="1"/>
    <col min="10270" max="10271" width="12.5546875" style="77"/>
    <col min="10272" max="10272" width="13.44140625" style="77" customWidth="1"/>
    <col min="10273" max="10273" width="12.5546875" style="77"/>
    <col min="10274" max="10274" width="14.6640625" style="77" bestFit="1" customWidth="1"/>
    <col min="10275" max="10490" width="12.5546875" style="77"/>
    <col min="10491" max="10520" width="3.6640625" style="77" customWidth="1"/>
    <col min="10521" max="10521" width="10.5546875" style="77" customWidth="1"/>
    <col min="10522" max="10522" width="8.109375" style="77" customWidth="1"/>
    <col min="10523" max="10523" width="10.5546875" style="77" customWidth="1"/>
    <col min="10524" max="10524" width="7.6640625" style="77" customWidth="1"/>
    <col min="10525" max="10525" width="26.109375" style="77" customWidth="1"/>
    <col min="10526" max="10527" width="12.5546875" style="77"/>
    <col min="10528" max="10528" width="13.44140625" style="77" customWidth="1"/>
    <col min="10529" max="10529" width="12.5546875" style="77"/>
    <col min="10530" max="10530" width="14.6640625" style="77" bestFit="1" customWidth="1"/>
    <col min="10531" max="10746" width="12.5546875" style="77"/>
    <col min="10747" max="10776" width="3.6640625" style="77" customWidth="1"/>
    <col min="10777" max="10777" width="10.5546875" style="77" customWidth="1"/>
    <col min="10778" max="10778" width="8.109375" style="77" customWidth="1"/>
    <col min="10779" max="10779" width="10.5546875" style="77" customWidth="1"/>
    <col min="10780" max="10780" width="7.6640625" style="77" customWidth="1"/>
    <col min="10781" max="10781" width="26.109375" style="77" customWidth="1"/>
    <col min="10782" max="10783" width="12.5546875" style="77"/>
    <col min="10784" max="10784" width="13.44140625" style="77" customWidth="1"/>
    <col min="10785" max="10785" width="12.5546875" style="77"/>
    <col min="10786" max="10786" width="14.6640625" style="77" bestFit="1" customWidth="1"/>
    <col min="10787" max="11002" width="12.5546875" style="77"/>
    <col min="11003" max="11032" width="3.6640625" style="77" customWidth="1"/>
    <col min="11033" max="11033" width="10.5546875" style="77" customWidth="1"/>
    <col min="11034" max="11034" width="8.109375" style="77" customWidth="1"/>
    <col min="11035" max="11035" width="10.5546875" style="77" customWidth="1"/>
    <col min="11036" max="11036" width="7.6640625" style="77" customWidth="1"/>
    <col min="11037" max="11037" width="26.109375" style="77" customWidth="1"/>
    <col min="11038" max="11039" width="12.5546875" style="77"/>
    <col min="11040" max="11040" width="13.44140625" style="77" customWidth="1"/>
    <col min="11041" max="11041" width="12.5546875" style="77"/>
    <col min="11042" max="11042" width="14.6640625" style="77" bestFit="1" customWidth="1"/>
    <col min="11043" max="11258" width="12.5546875" style="77"/>
    <col min="11259" max="11288" width="3.6640625" style="77" customWidth="1"/>
    <col min="11289" max="11289" width="10.5546875" style="77" customWidth="1"/>
    <col min="11290" max="11290" width="8.109375" style="77" customWidth="1"/>
    <col min="11291" max="11291" width="10.5546875" style="77" customWidth="1"/>
    <col min="11292" max="11292" width="7.6640625" style="77" customWidth="1"/>
    <col min="11293" max="11293" width="26.109375" style="77" customWidth="1"/>
    <col min="11294" max="11295" width="12.5546875" style="77"/>
    <col min="11296" max="11296" width="13.44140625" style="77" customWidth="1"/>
    <col min="11297" max="11297" width="12.5546875" style="77"/>
    <col min="11298" max="11298" width="14.6640625" style="77" bestFit="1" customWidth="1"/>
    <col min="11299" max="11514" width="12.5546875" style="77"/>
    <col min="11515" max="11544" width="3.6640625" style="77" customWidth="1"/>
    <col min="11545" max="11545" width="10.5546875" style="77" customWidth="1"/>
    <col min="11546" max="11546" width="8.109375" style="77" customWidth="1"/>
    <col min="11547" max="11547" width="10.5546875" style="77" customWidth="1"/>
    <col min="11548" max="11548" width="7.6640625" style="77" customWidth="1"/>
    <col min="11549" max="11549" width="26.109375" style="77" customWidth="1"/>
    <col min="11550" max="11551" width="12.5546875" style="77"/>
    <col min="11552" max="11552" width="13.44140625" style="77" customWidth="1"/>
    <col min="11553" max="11553" width="12.5546875" style="77"/>
    <col min="11554" max="11554" width="14.6640625" style="77" bestFit="1" customWidth="1"/>
    <col min="11555" max="11770" width="12.5546875" style="77"/>
    <col min="11771" max="11800" width="3.6640625" style="77" customWidth="1"/>
    <col min="11801" max="11801" width="10.5546875" style="77" customWidth="1"/>
    <col min="11802" max="11802" width="8.109375" style="77" customWidth="1"/>
    <col min="11803" max="11803" width="10.5546875" style="77" customWidth="1"/>
    <col min="11804" max="11804" width="7.6640625" style="77" customWidth="1"/>
    <col min="11805" max="11805" width="26.109375" style="77" customWidth="1"/>
    <col min="11806" max="11807" width="12.5546875" style="77"/>
    <col min="11808" max="11808" width="13.44140625" style="77" customWidth="1"/>
    <col min="11809" max="11809" width="12.5546875" style="77"/>
    <col min="11810" max="11810" width="14.6640625" style="77" bestFit="1" customWidth="1"/>
    <col min="11811" max="12026" width="12.5546875" style="77"/>
    <col min="12027" max="12056" width="3.6640625" style="77" customWidth="1"/>
    <col min="12057" max="12057" width="10.5546875" style="77" customWidth="1"/>
    <col min="12058" max="12058" width="8.109375" style="77" customWidth="1"/>
    <col min="12059" max="12059" width="10.5546875" style="77" customWidth="1"/>
    <col min="12060" max="12060" width="7.6640625" style="77" customWidth="1"/>
    <col min="12061" max="12061" width="26.109375" style="77" customWidth="1"/>
    <col min="12062" max="12063" width="12.5546875" style="77"/>
    <col min="12064" max="12064" width="13.44140625" style="77" customWidth="1"/>
    <col min="12065" max="12065" width="12.5546875" style="77"/>
    <col min="12066" max="12066" width="14.6640625" style="77" bestFit="1" customWidth="1"/>
    <col min="12067" max="12282" width="12.5546875" style="77"/>
    <col min="12283" max="12312" width="3.6640625" style="77" customWidth="1"/>
    <col min="12313" max="12313" width="10.5546875" style="77" customWidth="1"/>
    <col min="12314" max="12314" width="8.109375" style="77" customWidth="1"/>
    <col min="12315" max="12315" width="10.5546875" style="77" customWidth="1"/>
    <col min="12316" max="12316" width="7.6640625" style="77" customWidth="1"/>
    <col min="12317" max="12317" width="26.109375" style="77" customWidth="1"/>
    <col min="12318" max="12319" width="12.5546875" style="77"/>
    <col min="12320" max="12320" width="13.44140625" style="77" customWidth="1"/>
    <col min="12321" max="12321" width="12.5546875" style="77"/>
    <col min="12322" max="12322" width="14.6640625" style="77" bestFit="1" customWidth="1"/>
    <col min="12323" max="12538" width="12.5546875" style="77"/>
    <col min="12539" max="12568" width="3.6640625" style="77" customWidth="1"/>
    <col min="12569" max="12569" width="10.5546875" style="77" customWidth="1"/>
    <col min="12570" max="12570" width="8.109375" style="77" customWidth="1"/>
    <col min="12571" max="12571" width="10.5546875" style="77" customWidth="1"/>
    <col min="12572" max="12572" width="7.6640625" style="77" customWidth="1"/>
    <col min="12573" max="12573" width="26.109375" style="77" customWidth="1"/>
    <col min="12574" max="12575" width="12.5546875" style="77"/>
    <col min="12576" max="12576" width="13.44140625" style="77" customWidth="1"/>
    <col min="12577" max="12577" width="12.5546875" style="77"/>
    <col min="12578" max="12578" width="14.6640625" style="77" bestFit="1" customWidth="1"/>
    <col min="12579" max="12794" width="12.5546875" style="77"/>
    <col min="12795" max="12824" width="3.6640625" style="77" customWidth="1"/>
    <col min="12825" max="12825" width="10.5546875" style="77" customWidth="1"/>
    <col min="12826" max="12826" width="8.109375" style="77" customWidth="1"/>
    <col min="12827" max="12827" width="10.5546875" style="77" customWidth="1"/>
    <col min="12828" max="12828" width="7.6640625" style="77" customWidth="1"/>
    <col min="12829" max="12829" width="26.109375" style="77" customWidth="1"/>
    <col min="12830" max="12831" width="12.5546875" style="77"/>
    <col min="12832" max="12832" width="13.44140625" style="77" customWidth="1"/>
    <col min="12833" max="12833" width="12.5546875" style="77"/>
    <col min="12834" max="12834" width="14.6640625" style="77" bestFit="1" customWidth="1"/>
    <col min="12835" max="13050" width="12.5546875" style="77"/>
    <col min="13051" max="13080" width="3.6640625" style="77" customWidth="1"/>
    <col min="13081" max="13081" width="10.5546875" style="77" customWidth="1"/>
    <col min="13082" max="13082" width="8.109375" style="77" customWidth="1"/>
    <col min="13083" max="13083" width="10.5546875" style="77" customWidth="1"/>
    <col min="13084" max="13084" width="7.6640625" style="77" customWidth="1"/>
    <col min="13085" max="13085" width="26.109375" style="77" customWidth="1"/>
    <col min="13086" max="13087" width="12.5546875" style="77"/>
    <col min="13088" max="13088" width="13.44140625" style="77" customWidth="1"/>
    <col min="13089" max="13089" width="12.5546875" style="77"/>
    <col min="13090" max="13090" width="14.6640625" style="77" bestFit="1" customWidth="1"/>
    <col min="13091" max="13306" width="12.5546875" style="77"/>
    <col min="13307" max="13336" width="3.6640625" style="77" customWidth="1"/>
    <col min="13337" max="13337" width="10.5546875" style="77" customWidth="1"/>
    <col min="13338" max="13338" width="8.109375" style="77" customWidth="1"/>
    <col min="13339" max="13339" width="10.5546875" style="77" customWidth="1"/>
    <col min="13340" max="13340" width="7.6640625" style="77" customWidth="1"/>
    <col min="13341" max="13341" width="26.109375" style="77" customWidth="1"/>
    <col min="13342" max="13343" width="12.5546875" style="77"/>
    <col min="13344" max="13344" width="13.44140625" style="77" customWidth="1"/>
    <col min="13345" max="13345" width="12.5546875" style="77"/>
    <col min="13346" max="13346" width="14.6640625" style="77" bestFit="1" customWidth="1"/>
    <col min="13347" max="13562" width="12.5546875" style="77"/>
    <col min="13563" max="13592" width="3.6640625" style="77" customWidth="1"/>
    <col min="13593" max="13593" width="10.5546875" style="77" customWidth="1"/>
    <col min="13594" max="13594" width="8.109375" style="77" customWidth="1"/>
    <col min="13595" max="13595" width="10.5546875" style="77" customWidth="1"/>
    <col min="13596" max="13596" width="7.6640625" style="77" customWidth="1"/>
    <col min="13597" max="13597" width="26.109375" style="77" customWidth="1"/>
    <col min="13598" max="13599" width="12.5546875" style="77"/>
    <col min="13600" max="13600" width="13.44140625" style="77" customWidth="1"/>
    <col min="13601" max="13601" width="12.5546875" style="77"/>
    <col min="13602" max="13602" width="14.6640625" style="77" bestFit="1" customWidth="1"/>
    <col min="13603" max="13818" width="12.5546875" style="77"/>
    <col min="13819" max="13848" width="3.6640625" style="77" customWidth="1"/>
    <col min="13849" max="13849" width="10.5546875" style="77" customWidth="1"/>
    <col min="13850" max="13850" width="8.109375" style="77" customWidth="1"/>
    <col min="13851" max="13851" width="10.5546875" style="77" customWidth="1"/>
    <col min="13852" max="13852" width="7.6640625" style="77" customWidth="1"/>
    <col min="13853" max="13853" width="26.109375" style="77" customWidth="1"/>
    <col min="13854" max="13855" width="12.5546875" style="77"/>
    <col min="13856" max="13856" width="13.44140625" style="77" customWidth="1"/>
    <col min="13857" max="13857" width="12.5546875" style="77"/>
    <col min="13858" max="13858" width="14.6640625" style="77" bestFit="1" customWidth="1"/>
    <col min="13859" max="14074" width="12.5546875" style="77"/>
    <col min="14075" max="14104" width="3.6640625" style="77" customWidth="1"/>
    <col min="14105" max="14105" width="10.5546875" style="77" customWidth="1"/>
    <col min="14106" max="14106" width="8.109375" style="77" customWidth="1"/>
    <col min="14107" max="14107" width="10.5546875" style="77" customWidth="1"/>
    <col min="14108" max="14108" width="7.6640625" style="77" customWidth="1"/>
    <col min="14109" max="14109" width="26.109375" style="77" customWidth="1"/>
    <col min="14110" max="14111" width="12.5546875" style="77"/>
    <col min="14112" max="14112" width="13.44140625" style="77" customWidth="1"/>
    <col min="14113" max="14113" width="12.5546875" style="77"/>
    <col min="14114" max="14114" width="14.6640625" style="77" bestFit="1" customWidth="1"/>
    <col min="14115" max="14330" width="12.5546875" style="77"/>
    <col min="14331" max="14360" width="3.6640625" style="77" customWidth="1"/>
    <col min="14361" max="14361" width="10.5546875" style="77" customWidth="1"/>
    <col min="14362" max="14362" width="8.109375" style="77" customWidth="1"/>
    <col min="14363" max="14363" width="10.5546875" style="77" customWidth="1"/>
    <col min="14364" max="14364" width="7.6640625" style="77" customWidth="1"/>
    <col min="14365" max="14365" width="26.109375" style="77" customWidth="1"/>
    <col min="14366" max="14367" width="12.5546875" style="77"/>
    <col min="14368" max="14368" width="13.44140625" style="77" customWidth="1"/>
    <col min="14369" max="14369" width="12.5546875" style="77"/>
    <col min="14370" max="14370" width="14.6640625" style="77" bestFit="1" customWidth="1"/>
    <col min="14371" max="14586" width="12.5546875" style="77"/>
    <col min="14587" max="14616" width="3.6640625" style="77" customWidth="1"/>
    <col min="14617" max="14617" width="10.5546875" style="77" customWidth="1"/>
    <col min="14618" max="14618" width="8.109375" style="77" customWidth="1"/>
    <col min="14619" max="14619" width="10.5546875" style="77" customWidth="1"/>
    <col min="14620" max="14620" width="7.6640625" style="77" customWidth="1"/>
    <col min="14621" max="14621" width="26.109375" style="77" customWidth="1"/>
    <col min="14622" max="14623" width="12.5546875" style="77"/>
    <col min="14624" max="14624" width="13.44140625" style="77" customWidth="1"/>
    <col min="14625" max="14625" width="12.5546875" style="77"/>
    <col min="14626" max="14626" width="14.6640625" style="77" bestFit="1" customWidth="1"/>
    <col min="14627" max="14842" width="12.5546875" style="77"/>
    <col min="14843" max="14872" width="3.6640625" style="77" customWidth="1"/>
    <col min="14873" max="14873" width="10.5546875" style="77" customWidth="1"/>
    <col min="14874" max="14874" width="8.109375" style="77" customWidth="1"/>
    <col min="14875" max="14875" width="10.5546875" style="77" customWidth="1"/>
    <col min="14876" max="14876" width="7.6640625" style="77" customWidth="1"/>
    <col min="14877" max="14877" width="26.109375" style="77" customWidth="1"/>
    <col min="14878" max="14879" width="12.5546875" style="77"/>
    <col min="14880" max="14880" width="13.44140625" style="77" customWidth="1"/>
    <col min="14881" max="14881" width="12.5546875" style="77"/>
    <col min="14882" max="14882" width="14.6640625" style="77" bestFit="1" customWidth="1"/>
    <col min="14883" max="15098" width="12.5546875" style="77"/>
    <col min="15099" max="15128" width="3.6640625" style="77" customWidth="1"/>
    <col min="15129" max="15129" width="10.5546875" style="77" customWidth="1"/>
    <col min="15130" max="15130" width="8.109375" style="77" customWidth="1"/>
    <col min="15131" max="15131" width="10.5546875" style="77" customWidth="1"/>
    <col min="15132" max="15132" width="7.6640625" style="77" customWidth="1"/>
    <col min="15133" max="15133" width="26.109375" style="77" customWidth="1"/>
    <col min="15134" max="15135" width="12.5546875" style="77"/>
    <col min="15136" max="15136" width="13.44140625" style="77" customWidth="1"/>
    <col min="15137" max="15137" width="12.5546875" style="77"/>
    <col min="15138" max="15138" width="14.6640625" style="77" bestFit="1" customWidth="1"/>
    <col min="15139" max="15354" width="12.5546875" style="77"/>
    <col min="15355" max="15384" width="3.6640625" style="77" customWidth="1"/>
    <col min="15385" max="15385" width="10.5546875" style="77" customWidth="1"/>
    <col min="15386" max="15386" width="8.109375" style="77" customWidth="1"/>
    <col min="15387" max="15387" width="10.5546875" style="77" customWidth="1"/>
    <col min="15388" max="15388" width="7.6640625" style="77" customWidth="1"/>
    <col min="15389" max="15389" width="26.109375" style="77" customWidth="1"/>
    <col min="15390" max="15391" width="12.5546875" style="77"/>
    <col min="15392" max="15392" width="13.44140625" style="77" customWidth="1"/>
    <col min="15393" max="15393" width="12.5546875" style="77"/>
    <col min="15394" max="15394" width="14.6640625" style="77" bestFit="1" customWidth="1"/>
    <col min="15395" max="15610" width="12.5546875" style="77"/>
    <col min="15611" max="15640" width="3.6640625" style="77" customWidth="1"/>
    <col min="15641" max="15641" width="10.5546875" style="77" customWidth="1"/>
    <col min="15642" max="15642" width="8.109375" style="77" customWidth="1"/>
    <col min="15643" max="15643" width="10.5546875" style="77" customWidth="1"/>
    <col min="15644" max="15644" width="7.6640625" style="77" customWidth="1"/>
    <col min="15645" max="15645" width="26.109375" style="77" customWidth="1"/>
    <col min="15646" max="15647" width="12.5546875" style="77"/>
    <col min="15648" max="15648" width="13.44140625" style="77" customWidth="1"/>
    <col min="15649" max="15649" width="12.5546875" style="77"/>
    <col min="15650" max="15650" width="14.6640625" style="77" bestFit="1" customWidth="1"/>
    <col min="15651" max="15866" width="12.5546875" style="77"/>
    <col min="15867" max="15896" width="3.6640625" style="77" customWidth="1"/>
    <col min="15897" max="15897" width="10.5546875" style="77" customWidth="1"/>
    <col min="15898" max="15898" width="8.109375" style="77" customWidth="1"/>
    <col min="15899" max="15899" width="10.5546875" style="77" customWidth="1"/>
    <col min="15900" max="15900" width="7.6640625" style="77" customWidth="1"/>
    <col min="15901" max="15901" width="26.109375" style="77" customWidth="1"/>
    <col min="15902" max="15903" width="12.5546875" style="77"/>
    <col min="15904" max="15904" width="13.44140625" style="77" customWidth="1"/>
    <col min="15905" max="15905" width="12.5546875" style="77"/>
    <col min="15906" max="15906" width="14.6640625" style="77" bestFit="1" customWidth="1"/>
    <col min="15907" max="16122" width="12.5546875" style="77"/>
    <col min="16123" max="16152" width="3.6640625" style="77" customWidth="1"/>
    <col min="16153" max="16153" width="10.5546875" style="77" customWidth="1"/>
    <col min="16154" max="16154" width="8.109375" style="77" customWidth="1"/>
    <col min="16155" max="16155" width="10.5546875" style="77" customWidth="1"/>
    <col min="16156" max="16156" width="7.6640625" style="77" customWidth="1"/>
    <col min="16157" max="16157" width="26.109375" style="77" customWidth="1"/>
    <col min="16158" max="16159" width="12.5546875" style="77"/>
    <col min="16160" max="16160" width="13.44140625" style="77" customWidth="1"/>
    <col min="16161" max="16161" width="12.5546875" style="77"/>
    <col min="16162" max="16162" width="14.6640625" style="77" bestFit="1" customWidth="1"/>
    <col min="16163" max="16378" width="12.5546875" style="77"/>
    <col min="16379" max="16384" width="12.5546875" style="77" customWidth="1"/>
  </cols>
  <sheetData>
    <row r="1" spans="1:42" ht="25.2" customHeight="1">
      <c r="A1" s="239"/>
      <c r="B1" s="240"/>
      <c r="C1" s="240"/>
      <c r="D1" s="240"/>
      <c r="E1" s="240"/>
      <c r="F1" s="240"/>
      <c r="G1" s="240"/>
      <c r="H1" s="241"/>
      <c r="I1" s="245" t="s">
        <v>350</v>
      </c>
      <c r="J1" s="246"/>
      <c r="K1" s="246"/>
      <c r="L1" s="246"/>
      <c r="M1" s="246"/>
      <c r="N1" s="246"/>
      <c r="O1" s="246"/>
      <c r="P1" s="246"/>
      <c r="Q1" s="246"/>
      <c r="R1" s="246"/>
      <c r="S1" s="246"/>
      <c r="T1" s="246"/>
      <c r="U1" s="246"/>
      <c r="V1" s="246"/>
      <c r="W1" s="246"/>
      <c r="X1" s="246"/>
      <c r="Y1" s="246"/>
      <c r="Z1" s="246"/>
      <c r="AA1" s="246"/>
      <c r="AB1" s="246"/>
      <c r="AC1" s="246"/>
      <c r="AD1" s="246"/>
      <c r="AE1" s="246"/>
      <c r="AF1" s="246"/>
      <c r="AG1" s="246"/>
      <c r="AH1" s="246"/>
      <c r="AI1" s="246"/>
      <c r="AJ1" s="246"/>
      <c r="AK1" s="247"/>
      <c r="AL1" s="263" t="s">
        <v>351</v>
      </c>
      <c r="AM1" s="264"/>
      <c r="AN1" s="265"/>
    </row>
    <row r="2" spans="1:42" ht="25.2" customHeight="1">
      <c r="A2" s="242"/>
      <c r="B2" s="243"/>
      <c r="C2" s="243"/>
      <c r="D2" s="243"/>
      <c r="E2" s="243"/>
      <c r="F2" s="243"/>
      <c r="G2" s="243"/>
      <c r="H2" s="244"/>
      <c r="I2" s="248"/>
      <c r="J2" s="249"/>
      <c r="K2" s="249"/>
      <c r="L2" s="249"/>
      <c r="M2" s="249"/>
      <c r="N2" s="249"/>
      <c r="O2" s="249"/>
      <c r="P2" s="249"/>
      <c r="Q2" s="249"/>
      <c r="R2" s="249"/>
      <c r="S2" s="249"/>
      <c r="T2" s="249"/>
      <c r="U2" s="249"/>
      <c r="V2" s="249"/>
      <c r="W2" s="249"/>
      <c r="X2" s="249"/>
      <c r="Y2" s="249"/>
      <c r="Z2" s="249"/>
      <c r="AA2" s="249"/>
      <c r="AB2" s="249"/>
      <c r="AC2" s="249"/>
      <c r="AD2" s="249"/>
      <c r="AE2" s="249"/>
      <c r="AF2" s="249"/>
      <c r="AG2" s="249"/>
      <c r="AH2" s="249"/>
      <c r="AI2" s="249"/>
      <c r="AJ2" s="249"/>
      <c r="AK2" s="250"/>
      <c r="AL2" s="266" t="s">
        <v>352</v>
      </c>
      <c r="AM2" s="267"/>
      <c r="AN2" s="268"/>
    </row>
    <row r="3" spans="1:42" ht="25.2" customHeight="1">
      <c r="A3" s="242"/>
      <c r="B3" s="243"/>
      <c r="C3" s="243"/>
      <c r="D3" s="243"/>
      <c r="E3" s="243"/>
      <c r="F3" s="243"/>
      <c r="G3" s="243"/>
      <c r="H3" s="244"/>
      <c r="I3" s="269" t="s">
        <v>353</v>
      </c>
      <c r="J3" s="270"/>
      <c r="K3" s="270"/>
      <c r="L3" s="270"/>
      <c r="M3" s="270"/>
      <c r="N3" s="270"/>
      <c r="O3" s="270"/>
      <c r="P3" s="270"/>
      <c r="Q3" s="270"/>
      <c r="R3" s="270"/>
      <c r="S3" s="270"/>
      <c r="T3" s="270"/>
      <c r="U3" s="270"/>
      <c r="V3" s="270"/>
      <c r="W3" s="270"/>
      <c r="X3" s="270"/>
      <c r="Y3" s="270"/>
      <c r="Z3" s="270"/>
      <c r="AA3" s="270"/>
      <c r="AB3" s="270"/>
      <c r="AC3" s="270"/>
      <c r="AD3" s="270"/>
      <c r="AE3" s="270"/>
      <c r="AF3" s="270"/>
      <c r="AG3" s="270"/>
      <c r="AH3" s="270"/>
      <c r="AI3" s="270"/>
      <c r="AJ3" s="270"/>
      <c r="AK3" s="271"/>
      <c r="AL3" s="272" t="s">
        <v>354</v>
      </c>
      <c r="AM3" s="360"/>
      <c r="AN3" s="273"/>
    </row>
    <row r="4" spans="1:42" s="83" customFormat="1" ht="21.45" customHeight="1">
      <c r="A4" s="253" t="s">
        <v>312</v>
      </c>
      <c r="B4" s="254"/>
      <c r="C4" s="254"/>
      <c r="D4" s="254"/>
      <c r="E4" s="254"/>
      <c r="F4" s="254" t="s">
        <v>355</v>
      </c>
      <c r="G4" s="254"/>
      <c r="H4" s="251"/>
      <c r="I4" s="251"/>
      <c r="J4" s="254" t="s">
        <v>356</v>
      </c>
      <c r="K4" s="254"/>
      <c r="L4" s="251"/>
      <c r="M4" s="251"/>
      <c r="N4" s="254" t="s">
        <v>357</v>
      </c>
      <c r="O4" s="254"/>
      <c r="P4" s="251">
        <v>2025</v>
      </c>
      <c r="Q4" s="251"/>
      <c r="R4" s="81"/>
      <c r="S4" s="81"/>
      <c r="T4" s="81"/>
      <c r="U4" s="254" t="s">
        <v>358</v>
      </c>
      <c r="V4" s="254"/>
      <c r="W4" s="254"/>
      <c r="X4" s="254"/>
      <c r="Y4" s="254"/>
      <c r="Z4" s="255"/>
      <c r="AA4" s="255"/>
      <c r="AB4" s="255"/>
      <c r="AC4" s="255"/>
      <c r="AD4" s="255"/>
      <c r="AE4" s="255"/>
      <c r="AF4" s="255"/>
      <c r="AG4" s="254" t="s">
        <v>359</v>
      </c>
      <c r="AH4" s="254"/>
      <c r="AI4" s="254"/>
      <c r="AJ4" s="251" t="s">
        <v>360</v>
      </c>
      <c r="AK4" s="251"/>
      <c r="AL4" s="251"/>
      <c r="AM4" s="251"/>
      <c r="AN4" s="252"/>
    </row>
    <row r="5" spans="1:42" ht="40.65" customHeight="1">
      <c r="A5" s="259" t="s">
        <v>361</v>
      </c>
      <c r="B5" s="260"/>
      <c r="C5" s="260"/>
      <c r="D5" s="260"/>
      <c r="E5" s="260"/>
      <c r="F5" s="260"/>
      <c r="G5" s="260"/>
      <c r="H5" s="260"/>
      <c r="I5" s="261" t="s">
        <v>362</v>
      </c>
      <c r="J5" s="359"/>
      <c r="K5" s="359"/>
      <c r="L5" s="359"/>
      <c r="M5" s="359"/>
      <c r="N5" s="359"/>
      <c r="O5" s="359"/>
      <c r="P5" s="359"/>
      <c r="Q5" s="359"/>
      <c r="R5" s="359"/>
      <c r="S5" s="359"/>
      <c r="T5" s="359"/>
      <c r="U5" s="359"/>
      <c r="V5" s="359"/>
      <c r="W5" s="359"/>
      <c r="X5" s="359"/>
      <c r="Y5" s="359"/>
      <c r="Z5" s="359"/>
      <c r="AA5" s="359"/>
      <c r="AB5" s="359"/>
      <c r="AC5" s="359"/>
      <c r="AD5" s="359"/>
      <c r="AE5" s="359"/>
      <c r="AF5" s="359"/>
      <c r="AG5" s="359"/>
      <c r="AH5" s="359"/>
      <c r="AI5" s="359"/>
      <c r="AJ5" s="359"/>
      <c r="AK5" s="359"/>
      <c r="AL5" s="359"/>
      <c r="AM5" s="359"/>
      <c r="AN5" s="262"/>
    </row>
    <row r="6" spans="1:42" ht="15.6">
      <c r="A6" s="253" t="s">
        <v>363</v>
      </c>
      <c r="B6" s="254"/>
      <c r="C6" s="254"/>
      <c r="D6" s="254"/>
      <c r="E6" s="254"/>
      <c r="F6" s="254"/>
      <c r="G6" s="254"/>
      <c r="H6" s="254"/>
      <c r="I6" s="255"/>
      <c r="J6" s="255"/>
      <c r="K6" s="255"/>
      <c r="L6" s="255"/>
      <c r="M6" s="255"/>
      <c r="N6" s="255"/>
      <c r="O6" s="255"/>
      <c r="P6" s="255"/>
      <c r="Q6" s="255"/>
      <c r="R6" s="255"/>
      <c r="S6" s="255"/>
      <c r="T6" s="255"/>
      <c r="U6" s="255"/>
      <c r="V6" s="255"/>
      <c r="W6" s="255"/>
      <c r="X6" s="255"/>
      <c r="Y6" s="255"/>
      <c r="Z6" s="255"/>
      <c r="AA6" s="255"/>
      <c r="AB6" s="255"/>
      <c r="AC6" s="255"/>
      <c r="AD6" s="255"/>
      <c r="AE6" s="256" t="s">
        <v>364</v>
      </c>
      <c r="AF6" s="357"/>
      <c r="AG6" s="357"/>
      <c r="AH6" s="358"/>
      <c r="AI6" s="85"/>
      <c r="AJ6" s="256" t="s">
        <v>365</v>
      </c>
      <c r="AK6" s="357"/>
      <c r="AL6" s="358"/>
      <c r="AM6" s="257"/>
      <c r="AN6" s="258"/>
    </row>
    <row r="7" spans="1:42" ht="15.6">
      <c r="A7" s="253" t="s">
        <v>366</v>
      </c>
      <c r="B7" s="254"/>
      <c r="C7" s="254"/>
      <c r="D7" s="254"/>
      <c r="E7" s="254"/>
      <c r="F7" s="254"/>
      <c r="G7" s="254"/>
      <c r="H7" s="254"/>
      <c r="I7" s="255"/>
      <c r="J7" s="255"/>
      <c r="K7" s="255"/>
      <c r="L7" s="255"/>
      <c r="M7" s="255"/>
      <c r="N7" s="255"/>
      <c r="O7" s="255"/>
      <c r="P7" s="255"/>
      <c r="Q7" s="255"/>
      <c r="R7" s="255"/>
      <c r="S7" s="255"/>
      <c r="T7" s="255"/>
      <c r="U7" s="255"/>
      <c r="V7" s="255"/>
      <c r="W7" s="255"/>
      <c r="X7" s="255"/>
      <c r="Y7" s="255"/>
      <c r="Z7" s="255"/>
      <c r="AA7" s="255"/>
      <c r="AB7" s="255"/>
      <c r="AC7" s="255"/>
      <c r="AD7" s="255"/>
      <c r="AE7" s="256" t="s">
        <v>364</v>
      </c>
      <c r="AF7" s="357"/>
      <c r="AG7" s="357"/>
      <c r="AH7" s="358"/>
      <c r="AI7" s="85"/>
      <c r="AJ7" s="256" t="s">
        <v>367</v>
      </c>
      <c r="AK7" s="357"/>
      <c r="AL7" s="358"/>
      <c r="AM7" s="257"/>
      <c r="AN7" s="258"/>
    </row>
    <row r="8" spans="1:42" ht="16.2" thickBot="1">
      <c r="A8" s="82"/>
      <c r="AI8" s="102"/>
      <c r="AJ8" s="102"/>
      <c r="AK8" s="102"/>
      <c r="AL8" s="102"/>
      <c r="AM8" s="103"/>
      <c r="AN8" s="80"/>
    </row>
    <row r="9" spans="1:42" ht="42.75" customHeight="1" thickBot="1">
      <c r="A9" s="296" t="s">
        <v>422</v>
      </c>
      <c r="B9" s="297"/>
      <c r="C9" s="297"/>
      <c r="D9" s="297"/>
      <c r="E9" s="297"/>
      <c r="F9" s="297"/>
      <c r="G9" s="297"/>
      <c r="H9" s="298" t="s">
        <v>409</v>
      </c>
      <c r="I9" s="299"/>
      <c r="J9" s="299"/>
      <c r="K9" s="299"/>
      <c r="L9" s="299"/>
      <c r="M9" s="299"/>
      <c r="N9" s="299"/>
      <c r="O9" s="299"/>
      <c r="P9" s="299"/>
      <c r="Q9" s="299"/>
      <c r="R9" s="299"/>
      <c r="S9" s="299"/>
      <c r="T9" s="300"/>
      <c r="U9" s="297" t="s">
        <v>6</v>
      </c>
      <c r="V9" s="297"/>
      <c r="W9" s="297"/>
      <c r="X9" s="297"/>
      <c r="Y9" s="297"/>
      <c r="Z9" s="297"/>
      <c r="AA9" s="297"/>
      <c r="AB9" s="297"/>
      <c r="AC9" s="297"/>
      <c r="AD9" s="297"/>
      <c r="AE9" s="301" t="s">
        <v>411</v>
      </c>
      <c r="AF9" s="302"/>
      <c r="AG9" s="302"/>
      <c r="AH9" s="302"/>
      <c r="AI9" s="303"/>
      <c r="AJ9" s="84" t="s">
        <v>8</v>
      </c>
      <c r="AK9" s="111" t="s">
        <v>39</v>
      </c>
      <c r="AL9" s="84" t="s">
        <v>368</v>
      </c>
      <c r="AM9" s="276" t="s">
        <v>360</v>
      </c>
      <c r="AN9" s="277"/>
    </row>
    <row r="10" spans="1:42" ht="15.75" customHeight="1">
      <c r="A10" s="278"/>
      <c r="B10" s="279"/>
      <c r="C10" s="279"/>
      <c r="D10" s="279"/>
      <c r="E10" s="279"/>
      <c r="F10" s="279"/>
      <c r="G10" s="279"/>
      <c r="H10" s="279"/>
      <c r="I10" s="279"/>
      <c r="J10" s="279"/>
      <c r="K10" s="279"/>
      <c r="L10" s="279"/>
      <c r="M10" s="279"/>
      <c r="N10" s="279"/>
      <c r="O10" s="279"/>
      <c r="P10" s="279"/>
      <c r="Q10" s="279"/>
      <c r="R10" s="279"/>
      <c r="S10" s="279"/>
      <c r="T10" s="279"/>
      <c r="U10" s="279"/>
      <c r="V10" s="279"/>
      <c r="W10" s="279"/>
      <c r="X10" s="279"/>
      <c r="Y10" s="279"/>
      <c r="Z10" s="279"/>
      <c r="AA10" s="279"/>
      <c r="AB10" s="279"/>
      <c r="AC10" s="279"/>
      <c r="AD10" s="279"/>
      <c r="AE10" s="279"/>
      <c r="AF10" s="280"/>
      <c r="AG10" s="287" t="s">
        <v>369</v>
      </c>
      <c r="AH10" s="288"/>
      <c r="AI10" s="291" t="s">
        <v>370</v>
      </c>
      <c r="AJ10" s="292" t="s">
        <v>371</v>
      </c>
      <c r="AK10" s="293"/>
      <c r="AL10" s="293"/>
      <c r="AM10" s="294"/>
      <c r="AN10" s="295" t="s">
        <v>372</v>
      </c>
    </row>
    <row r="11" spans="1:42" ht="16.5" customHeight="1" thickBot="1">
      <c r="A11" s="281"/>
      <c r="B11" s="282"/>
      <c r="C11" s="282"/>
      <c r="D11" s="282"/>
      <c r="E11" s="282"/>
      <c r="F11" s="282"/>
      <c r="G11" s="282"/>
      <c r="H11" s="282"/>
      <c r="I11" s="282"/>
      <c r="J11" s="282"/>
      <c r="K11" s="282"/>
      <c r="L11" s="282"/>
      <c r="M11" s="282"/>
      <c r="N11" s="282"/>
      <c r="O11" s="282"/>
      <c r="P11" s="282"/>
      <c r="Q11" s="282"/>
      <c r="R11" s="282"/>
      <c r="S11" s="282"/>
      <c r="T11" s="282"/>
      <c r="U11" s="282"/>
      <c r="V11" s="282"/>
      <c r="W11" s="282"/>
      <c r="X11" s="282"/>
      <c r="Y11" s="282"/>
      <c r="Z11" s="282"/>
      <c r="AA11" s="282"/>
      <c r="AB11" s="282"/>
      <c r="AC11" s="282"/>
      <c r="AD11" s="282"/>
      <c r="AE11" s="282"/>
      <c r="AF11" s="283"/>
      <c r="AG11" s="289"/>
      <c r="AH11" s="290"/>
      <c r="AI11" s="355"/>
      <c r="AJ11" s="139" t="s">
        <v>373</v>
      </c>
      <c r="AK11" s="139" t="s">
        <v>374</v>
      </c>
      <c r="AL11" s="139" t="s">
        <v>375</v>
      </c>
      <c r="AM11" s="139" t="s">
        <v>379</v>
      </c>
      <c r="AN11" s="356"/>
    </row>
    <row r="12" spans="1:42">
      <c r="A12" s="281"/>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304">
        <v>1</v>
      </c>
      <c r="AH12" s="305"/>
      <c r="AI12" s="112" t="s">
        <v>410</v>
      </c>
      <c r="AJ12" s="113">
        <v>2</v>
      </c>
      <c r="AK12" s="113"/>
      <c r="AL12" s="113"/>
      <c r="AM12" s="113"/>
      <c r="AN12" s="114">
        <f>+AJ12</f>
        <v>2</v>
      </c>
    </row>
    <row r="13" spans="1:42" ht="15.75" customHeight="1">
      <c r="A13" s="281"/>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74"/>
      <c r="AH13" s="275"/>
      <c r="AI13" s="115"/>
      <c r="AJ13" s="98"/>
      <c r="AK13" s="98"/>
      <c r="AL13" s="98"/>
      <c r="AM13" s="98"/>
      <c r="AN13" s="99"/>
    </row>
    <row r="14" spans="1:42" ht="15.75" customHeight="1">
      <c r="A14" s="281"/>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74"/>
      <c r="AH14" s="275"/>
      <c r="AI14" s="115"/>
      <c r="AJ14" s="98"/>
      <c r="AK14" s="98"/>
      <c r="AL14" s="98"/>
      <c r="AM14" s="98"/>
      <c r="AN14" s="99"/>
    </row>
    <row r="15" spans="1:42">
      <c r="A15" s="281"/>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74"/>
      <c r="AH15" s="275"/>
      <c r="AI15" s="115"/>
      <c r="AJ15" s="98"/>
      <c r="AK15" s="98"/>
      <c r="AL15" s="98"/>
      <c r="AM15" s="98"/>
      <c r="AN15" s="99"/>
      <c r="AP15" s="79"/>
    </row>
    <row r="16" spans="1:42" ht="15.75" customHeight="1">
      <c r="A16" s="281"/>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74"/>
      <c r="AH16" s="275"/>
      <c r="AI16" s="115"/>
      <c r="AJ16" s="98"/>
      <c r="AK16" s="98"/>
      <c r="AL16" s="98"/>
      <c r="AM16" s="98"/>
      <c r="AN16" s="99"/>
    </row>
    <row r="17" spans="1:41" ht="15.75" customHeight="1">
      <c r="A17" s="281"/>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74"/>
      <c r="AH17" s="275"/>
      <c r="AI17" s="121"/>
      <c r="AJ17" s="98"/>
      <c r="AK17" s="98"/>
      <c r="AL17" s="98"/>
      <c r="AM17" s="98"/>
      <c r="AN17" s="99"/>
      <c r="AO17" s="78"/>
    </row>
    <row r="18" spans="1:41" ht="15.75" customHeight="1">
      <c r="A18" s="281"/>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74"/>
      <c r="AH18" s="275"/>
      <c r="AI18" s="115"/>
      <c r="AJ18" s="98"/>
      <c r="AK18" s="98"/>
      <c r="AL18" s="98"/>
      <c r="AM18" s="98"/>
      <c r="AN18" s="99"/>
    </row>
    <row r="19" spans="1:41" ht="15.75" customHeight="1">
      <c r="A19" s="281"/>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74"/>
      <c r="AH19" s="275"/>
      <c r="AI19" s="115"/>
      <c r="AJ19" s="98"/>
      <c r="AK19" s="117"/>
      <c r="AL19" s="117"/>
      <c r="AM19" s="98"/>
      <c r="AN19" s="99"/>
    </row>
    <row r="20" spans="1:41" ht="15.75" customHeight="1">
      <c r="A20" s="281"/>
      <c r="B20" s="282"/>
      <c r="C20" s="282"/>
      <c r="D20" s="282"/>
      <c r="E20" s="282"/>
      <c r="F20" s="282"/>
      <c r="G20" s="282"/>
      <c r="H20" s="282"/>
      <c r="I20" s="282"/>
      <c r="J20" s="282"/>
      <c r="K20" s="282"/>
      <c r="L20" s="282"/>
      <c r="M20" s="282"/>
      <c r="N20" s="282"/>
      <c r="O20" s="282"/>
      <c r="P20" s="282"/>
      <c r="Q20" s="282"/>
      <c r="R20" s="282"/>
      <c r="S20" s="282"/>
      <c r="T20" s="282"/>
      <c r="U20" s="282"/>
      <c r="V20" s="282"/>
      <c r="W20" s="282"/>
      <c r="X20" s="282"/>
      <c r="Y20" s="282"/>
      <c r="Z20" s="282"/>
      <c r="AA20" s="282"/>
      <c r="AB20" s="282"/>
      <c r="AC20" s="282"/>
      <c r="AD20" s="282"/>
      <c r="AE20" s="282"/>
      <c r="AF20" s="282"/>
      <c r="AG20" s="274"/>
      <c r="AH20" s="275"/>
      <c r="AI20" s="115"/>
      <c r="AJ20" s="98"/>
      <c r="AK20" s="98"/>
      <c r="AL20" s="98"/>
      <c r="AM20" s="98"/>
      <c r="AN20" s="99"/>
    </row>
    <row r="21" spans="1:41" ht="15.75" customHeight="1">
      <c r="A21" s="281"/>
      <c r="B21" s="282"/>
      <c r="C21" s="282"/>
      <c r="D21" s="282"/>
      <c r="E21" s="282"/>
      <c r="F21" s="282"/>
      <c r="G21" s="282"/>
      <c r="H21" s="282"/>
      <c r="I21" s="282"/>
      <c r="J21" s="282"/>
      <c r="K21" s="282"/>
      <c r="L21" s="282"/>
      <c r="M21" s="282"/>
      <c r="N21" s="282"/>
      <c r="O21" s="282"/>
      <c r="P21" s="282"/>
      <c r="Q21" s="282"/>
      <c r="R21" s="282"/>
      <c r="S21" s="282"/>
      <c r="T21" s="282"/>
      <c r="U21" s="282"/>
      <c r="V21" s="282"/>
      <c r="W21" s="282"/>
      <c r="X21" s="282"/>
      <c r="Y21" s="282"/>
      <c r="Z21" s="282"/>
      <c r="AA21" s="282"/>
      <c r="AB21" s="282"/>
      <c r="AC21" s="282"/>
      <c r="AD21" s="282"/>
      <c r="AE21" s="282"/>
      <c r="AF21" s="282"/>
      <c r="AG21" s="274"/>
      <c r="AH21" s="275"/>
      <c r="AI21" s="121"/>
      <c r="AJ21" s="98"/>
      <c r="AK21" s="98"/>
      <c r="AL21" s="98"/>
      <c r="AM21" s="98"/>
      <c r="AN21" s="99"/>
    </row>
    <row r="22" spans="1:41" ht="15.75" customHeight="1">
      <c r="A22" s="281"/>
      <c r="B22" s="282"/>
      <c r="C22" s="282"/>
      <c r="D22" s="282"/>
      <c r="E22" s="282"/>
      <c r="F22" s="282"/>
      <c r="G22" s="282"/>
      <c r="H22" s="282"/>
      <c r="I22" s="282"/>
      <c r="J22" s="282"/>
      <c r="K22" s="282"/>
      <c r="L22" s="282"/>
      <c r="M22" s="282"/>
      <c r="N22" s="282"/>
      <c r="O22" s="282"/>
      <c r="P22" s="282"/>
      <c r="Q22" s="282"/>
      <c r="R22" s="282"/>
      <c r="S22" s="282"/>
      <c r="T22" s="282"/>
      <c r="U22" s="282"/>
      <c r="V22" s="282"/>
      <c r="W22" s="282"/>
      <c r="X22" s="282"/>
      <c r="Y22" s="282"/>
      <c r="Z22" s="282"/>
      <c r="AA22" s="282"/>
      <c r="AB22" s="282"/>
      <c r="AC22" s="282"/>
      <c r="AD22" s="282"/>
      <c r="AE22" s="282"/>
      <c r="AF22" s="282"/>
      <c r="AG22" s="274"/>
      <c r="AH22" s="275"/>
      <c r="AI22" s="115"/>
      <c r="AJ22" s="98"/>
      <c r="AK22" s="117"/>
      <c r="AL22" s="117"/>
      <c r="AM22" s="98"/>
      <c r="AN22" s="99"/>
    </row>
    <row r="23" spans="1:41">
      <c r="A23" s="281"/>
      <c r="B23" s="282"/>
      <c r="C23" s="282"/>
      <c r="D23" s="282"/>
      <c r="E23" s="282"/>
      <c r="F23" s="282"/>
      <c r="G23" s="282"/>
      <c r="H23" s="282"/>
      <c r="I23" s="282"/>
      <c r="J23" s="282"/>
      <c r="K23" s="282"/>
      <c r="L23" s="282"/>
      <c r="M23" s="282"/>
      <c r="N23" s="282"/>
      <c r="O23" s="282"/>
      <c r="P23" s="282"/>
      <c r="Q23" s="282"/>
      <c r="R23" s="282"/>
      <c r="S23" s="282"/>
      <c r="T23" s="282"/>
      <c r="U23" s="282"/>
      <c r="V23" s="282"/>
      <c r="W23" s="282"/>
      <c r="X23" s="282"/>
      <c r="Y23" s="282"/>
      <c r="Z23" s="282"/>
      <c r="AA23" s="282"/>
      <c r="AB23" s="282"/>
      <c r="AC23" s="282"/>
      <c r="AD23" s="282"/>
      <c r="AE23" s="282"/>
      <c r="AF23" s="282"/>
      <c r="AG23" s="274"/>
      <c r="AH23" s="275"/>
      <c r="AI23" s="115"/>
      <c r="AJ23" s="98"/>
      <c r="AK23" s="98"/>
      <c r="AL23" s="98"/>
      <c r="AM23" s="98"/>
      <c r="AN23" s="99"/>
    </row>
    <row r="24" spans="1:41">
      <c r="A24" s="281"/>
      <c r="B24" s="282"/>
      <c r="C24" s="282"/>
      <c r="D24" s="282"/>
      <c r="E24" s="282"/>
      <c r="F24" s="282"/>
      <c r="G24" s="282"/>
      <c r="H24" s="282"/>
      <c r="I24" s="282"/>
      <c r="J24" s="282"/>
      <c r="K24" s="282"/>
      <c r="L24" s="282"/>
      <c r="M24" s="282"/>
      <c r="N24" s="282"/>
      <c r="O24" s="282"/>
      <c r="P24" s="282"/>
      <c r="Q24" s="282"/>
      <c r="R24" s="282"/>
      <c r="S24" s="282"/>
      <c r="T24" s="282"/>
      <c r="U24" s="282"/>
      <c r="V24" s="282"/>
      <c r="W24" s="282"/>
      <c r="X24" s="282"/>
      <c r="Y24" s="282"/>
      <c r="Z24" s="282"/>
      <c r="AA24" s="282"/>
      <c r="AB24" s="282"/>
      <c r="AC24" s="282"/>
      <c r="AD24" s="282"/>
      <c r="AE24" s="282"/>
      <c r="AF24" s="282"/>
      <c r="AG24" s="274"/>
      <c r="AH24" s="275"/>
      <c r="AI24" s="115"/>
      <c r="AJ24" s="98"/>
      <c r="AK24" s="98"/>
      <c r="AL24" s="98"/>
      <c r="AM24" s="98"/>
      <c r="AN24" s="99"/>
    </row>
    <row r="25" spans="1:41" ht="15.75" customHeight="1">
      <c r="A25" s="281"/>
      <c r="B25" s="282"/>
      <c r="C25" s="282"/>
      <c r="D25" s="282"/>
      <c r="E25" s="282"/>
      <c r="F25" s="282"/>
      <c r="G25" s="282"/>
      <c r="H25" s="282"/>
      <c r="I25" s="282"/>
      <c r="J25" s="282"/>
      <c r="K25" s="282"/>
      <c r="L25" s="282"/>
      <c r="M25" s="282"/>
      <c r="N25" s="282"/>
      <c r="O25" s="282"/>
      <c r="P25" s="282"/>
      <c r="Q25" s="282"/>
      <c r="R25" s="282"/>
      <c r="S25" s="282"/>
      <c r="T25" s="282"/>
      <c r="U25" s="282"/>
      <c r="V25" s="282"/>
      <c r="W25" s="282"/>
      <c r="X25" s="282"/>
      <c r="Y25" s="282"/>
      <c r="Z25" s="282"/>
      <c r="AA25" s="282"/>
      <c r="AB25" s="282"/>
      <c r="AC25" s="282"/>
      <c r="AD25" s="282"/>
      <c r="AE25" s="282"/>
      <c r="AF25" s="282"/>
      <c r="AG25" s="274"/>
      <c r="AH25" s="275"/>
      <c r="AI25" s="115"/>
      <c r="AJ25" s="98"/>
      <c r="AK25" s="98"/>
      <c r="AL25" s="98"/>
      <c r="AM25" s="98"/>
      <c r="AN25" s="99"/>
    </row>
    <row r="26" spans="1:41" ht="15.75" customHeight="1">
      <c r="A26" s="281"/>
      <c r="B26" s="282"/>
      <c r="C26" s="282"/>
      <c r="D26" s="282"/>
      <c r="E26" s="282"/>
      <c r="F26" s="282"/>
      <c r="G26" s="282"/>
      <c r="H26" s="282"/>
      <c r="I26" s="282"/>
      <c r="J26" s="282"/>
      <c r="K26" s="282"/>
      <c r="L26" s="282"/>
      <c r="M26" s="282"/>
      <c r="N26" s="282"/>
      <c r="O26" s="282"/>
      <c r="P26" s="282"/>
      <c r="Q26" s="282"/>
      <c r="R26" s="282"/>
      <c r="S26" s="282"/>
      <c r="T26" s="282"/>
      <c r="U26" s="282"/>
      <c r="V26" s="282"/>
      <c r="W26" s="282"/>
      <c r="X26" s="282"/>
      <c r="Y26" s="282"/>
      <c r="Z26" s="282"/>
      <c r="AA26" s="282"/>
      <c r="AB26" s="282"/>
      <c r="AC26" s="282"/>
      <c r="AD26" s="282"/>
      <c r="AE26" s="282"/>
      <c r="AF26" s="282"/>
      <c r="AG26" s="274"/>
      <c r="AH26" s="275"/>
      <c r="AI26" s="115"/>
      <c r="AJ26" s="98"/>
      <c r="AK26" s="98"/>
      <c r="AL26" s="98"/>
      <c r="AM26" s="98"/>
      <c r="AN26" s="99"/>
    </row>
    <row r="27" spans="1:41" ht="15.75" customHeight="1">
      <c r="A27" s="281"/>
      <c r="B27" s="282"/>
      <c r="C27" s="282"/>
      <c r="D27" s="282"/>
      <c r="E27" s="282"/>
      <c r="F27" s="282"/>
      <c r="G27" s="282"/>
      <c r="H27" s="282"/>
      <c r="I27" s="282"/>
      <c r="J27" s="282"/>
      <c r="K27" s="282"/>
      <c r="L27" s="282"/>
      <c r="M27" s="282"/>
      <c r="N27" s="282"/>
      <c r="O27" s="282"/>
      <c r="P27" s="282"/>
      <c r="Q27" s="282"/>
      <c r="R27" s="282"/>
      <c r="S27" s="282"/>
      <c r="T27" s="282"/>
      <c r="U27" s="282"/>
      <c r="V27" s="282"/>
      <c r="W27" s="282"/>
      <c r="X27" s="282"/>
      <c r="Y27" s="282"/>
      <c r="Z27" s="282"/>
      <c r="AA27" s="282"/>
      <c r="AB27" s="282"/>
      <c r="AC27" s="282"/>
      <c r="AD27" s="282"/>
      <c r="AE27" s="282"/>
      <c r="AF27" s="282"/>
      <c r="AG27" s="274"/>
      <c r="AH27" s="275"/>
      <c r="AI27" s="115"/>
      <c r="AJ27" s="98"/>
      <c r="AK27" s="98"/>
      <c r="AL27" s="98"/>
      <c r="AM27" s="98"/>
      <c r="AN27" s="99"/>
    </row>
    <row r="28" spans="1:41" ht="15.75" customHeight="1">
      <c r="A28" s="281"/>
      <c r="B28" s="282"/>
      <c r="C28" s="282"/>
      <c r="D28" s="282"/>
      <c r="E28" s="282"/>
      <c r="F28" s="282"/>
      <c r="G28" s="282"/>
      <c r="H28" s="282"/>
      <c r="I28" s="282"/>
      <c r="J28" s="282"/>
      <c r="K28" s="282"/>
      <c r="L28" s="282"/>
      <c r="M28" s="282"/>
      <c r="N28" s="282"/>
      <c r="O28" s="282"/>
      <c r="P28" s="282"/>
      <c r="Q28" s="282"/>
      <c r="R28" s="282"/>
      <c r="S28" s="282"/>
      <c r="T28" s="282"/>
      <c r="U28" s="282"/>
      <c r="V28" s="282"/>
      <c r="W28" s="282"/>
      <c r="X28" s="282"/>
      <c r="Y28" s="282"/>
      <c r="Z28" s="282"/>
      <c r="AA28" s="282"/>
      <c r="AB28" s="282"/>
      <c r="AC28" s="282"/>
      <c r="AD28" s="282"/>
      <c r="AE28" s="282"/>
      <c r="AF28" s="282"/>
      <c r="AG28" s="274"/>
      <c r="AH28" s="275"/>
      <c r="AI28" s="115"/>
      <c r="AJ28" s="98"/>
      <c r="AK28" s="98"/>
      <c r="AL28" s="98"/>
      <c r="AM28" s="98"/>
      <c r="AN28" s="99"/>
    </row>
    <row r="29" spans="1:41" ht="15.75" customHeight="1">
      <c r="A29" s="281"/>
      <c r="B29" s="282"/>
      <c r="C29" s="282"/>
      <c r="D29" s="282"/>
      <c r="E29" s="282"/>
      <c r="F29" s="282"/>
      <c r="G29" s="282"/>
      <c r="H29" s="282"/>
      <c r="I29" s="282"/>
      <c r="J29" s="282"/>
      <c r="K29" s="282"/>
      <c r="L29" s="282"/>
      <c r="M29" s="282"/>
      <c r="N29" s="282"/>
      <c r="O29" s="282"/>
      <c r="P29" s="282"/>
      <c r="Q29" s="282"/>
      <c r="R29" s="282"/>
      <c r="S29" s="282"/>
      <c r="T29" s="282"/>
      <c r="U29" s="282"/>
      <c r="V29" s="282"/>
      <c r="W29" s="282"/>
      <c r="X29" s="282"/>
      <c r="Y29" s="282"/>
      <c r="Z29" s="282"/>
      <c r="AA29" s="282"/>
      <c r="AB29" s="282"/>
      <c r="AC29" s="282"/>
      <c r="AD29" s="282"/>
      <c r="AE29" s="282"/>
      <c r="AF29" s="282"/>
      <c r="AG29" s="274"/>
      <c r="AH29" s="275"/>
      <c r="AI29" s="115"/>
      <c r="AJ29" s="98"/>
      <c r="AK29" s="98"/>
      <c r="AL29" s="98"/>
      <c r="AM29" s="98"/>
      <c r="AN29" s="99"/>
    </row>
    <row r="30" spans="1:41" ht="15.75" customHeight="1">
      <c r="A30" s="281"/>
      <c r="B30" s="282"/>
      <c r="C30" s="282"/>
      <c r="D30" s="282"/>
      <c r="E30" s="282"/>
      <c r="F30" s="282"/>
      <c r="G30" s="282"/>
      <c r="H30" s="282"/>
      <c r="I30" s="282"/>
      <c r="J30" s="282"/>
      <c r="K30" s="282"/>
      <c r="L30" s="282"/>
      <c r="M30" s="282"/>
      <c r="N30" s="282"/>
      <c r="O30" s="282"/>
      <c r="P30" s="282"/>
      <c r="Q30" s="282"/>
      <c r="R30" s="282"/>
      <c r="S30" s="282"/>
      <c r="T30" s="282"/>
      <c r="U30" s="282"/>
      <c r="V30" s="282"/>
      <c r="W30" s="282"/>
      <c r="X30" s="282"/>
      <c r="Y30" s="282"/>
      <c r="Z30" s="282"/>
      <c r="AA30" s="282"/>
      <c r="AB30" s="282"/>
      <c r="AC30" s="282"/>
      <c r="AD30" s="282"/>
      <c r="AE30" s="282"/>
      <c r="AF30" s="282"/>
      <c r="AG30" s="306"/>
      <c r="AH30" s="255"/>
      <c r="AI30" s="121"/>
      <c r="AJ30" s="98"/>
      <c r="AK30" s="98"/>
      <c r="AL30" s="98"/>
      <c r="AM30" s="98"/>
      <c r="AN30" s="99"/>
    </row>
    <row r="31" spans="1:41" ht="15.75" customHeight="1">
      <c r="A31" s="281"/>
      <c r="B31" s="282"/>
      <c r="C31" s="282"/>
      <c r="D31" s="282"/>
      <c r="E31" s="282"/>
      <c r="F31" s="282"/>
      <c r="G31" s="282"/>
      <c r="H31" s="282"/>
      <c r="I31" s="282"/>
      <c r="J31" s="282"/>
      <c r="K31" s="282"/>
      <c r="L31" s="282"/>
      <c r="M31" s="282"/>
      <c r="N31" s="282"/>
      <c r="O31" s="282"/>
      <c r="P31" s="282"/>
      <c r="Q31" s="282"/>
      <c r="R31" s="282"/>
      <c r="S31" s="282"/>
      <c r="T31" s="282"/>
      <c r="U31" s="282"/>
      <c r="V31" s="282"/>
      <c r="W31" s="282"/>
      <c r="X31" s="282"/>
      <c r="Y31" s="282"/>
      <c r="Z31" s="282"/>
      <c r="AA31" s="282"/>
      <c r="AB31" s="282"/>
      <c r="AC31" s="282"/>
      <c r="AD31" s="282"/>
      <c r="AE31" s="282"/>
      <c r="AF31" s="282"/>
      <c r="AG31" s="306"/>
      <c r="AH31" s="255"/>
      <c r="AI31" s="115"/>
      <c r="AJ31" s="98"/>
      <c r="AK31" s="98"/>
      <c r="AL31" s="98"/>
      <c r="AM31" s="98"/>
      <c r="AN31" s="99"/>
    </row>
    <row r="32" spans="1:41" ht="15.75" customHeight="1">
      <c r="A32" s="281"/>
      <c r="B32" s="282"/>
      <c r="C32" s="282"/>
      <c r="D32" s="282"/>
      <c r="E32" s="282"/>
      <c r="F32" s="282"/>
      <c r="G32" s="282"/>
      <c r="H32" s="282"/>
      <c r="I32" s="282"/>
      <c r="J32" s="282"/>
      <c r="K32" s="282"/>
      <c r="L32" s="282"/>
      <c r="M32" s="282"/>
      <c r="N32" s="282"/>
      <c r="O32" s="282"/>
      <c r="P32" s="282"/>
      <c r="Q32" s="282"/>
      <c r="R32" s="282"/>
      <c r="S32" s="282"/>
      <c r="T32" s="282"/>
      <c r="U32" s="282"/>
      <c r="V32" s="282"/>
      <c r="W32" s="282"/>
      <c r="X32" s="282"/>
      <c r="Y32" s="282"/>
      <c r="Z32" s="282"/>
      <c r="AA32" s="282"/>
      <c r="AB32" s="282"/>
      <c r="AC32" s="282"/>
      <c r="AD32" s="282"/>
      <c r="AE32" s="282"/>
      <c r="AF32" s="282"/>
      <c r="AG32" s="306"/>
      <c r="AH32" s="255"/>
      <c r="AI32" s="115"/>
      <c r="AJ32" s="98"/>
      <c r="AK32" s="98"/>
      <c r="AL32" s="98"/>
      <c r="AM32" s="98"/>
      <c r="AN32" s="99"/>
    </row>
    <row r="33" spans="1:40" ht="15.75" customHeight="1">
      <c r="A33" s="281"/>
      <c r="B33" s="282"/>
      <c r="C33" s="282"/>
      <c r="D33" s="282"/>
      <c r="E33" s="282"/>
      <c r="F33" s="282"/>
      <c r="G33" s="282"/>
      <c r="H33" s="282"/>
      <c r="I33" s="282"/>
      <c r="J33" s="282"/>
      <c r="K33" s="282"/>
      <c r="L33" s="282"/>
      <c r="M33" s="282"/>
      <c r="N33" s="282"/>
      <c r="O33" s="282"/>
      <c r="P33" s="282"/>
      <c r="Q33" s="282"/>
      <c r="R33" s="282"/>
      <c r="S33" s="282"/>
      <c r="T33" s="282"/>
      <c r="U33" s="282"/>
      <c r="V33" s="282"/>
      <c r="W33" s="282"/>
      <c r="X33" s="282"/>
      <c r="Y33" s="282"/>
      <c r="Z33" s="282"/>
      <c r="AA33" s="282"/>
      <c r="AB33" s="282"/>
      <c r="AC33" s="282"/>
      <c r="AD33" s="282"/>
      <c r="AE33" s="282"/>
      <c r="AF33" s="282"/>
      <c r="AG33" s="306"/>
      <c r="AH33" s="255"/>
      <c r="AI33" s="115"/>
      <c r="AJ33" s="98"/>
      <c r="AK33" s="98"/>
      <c r="AL33" s="98"/>
      <c r="AM33" s="98"/>
      <c r="AN33" s="99"/>
    </row>
    <row r="34" spans="1:40" ht="15.75" customHeight="1">
      <c r="A34" s="281"/>
      <c r="B34" s="282"/>
      <c r="C34" s="282"/>
      <c r="D34" s="282"/>
      <c r="E34" s="282"/>
      <c r="F34" s="282"/>
      <c r="G34" s="282"/>
      <c r="H34" s="282"/>
      <c r="I34" s="282"/>
      <c r="J34" s="282"/>
      <c r="K34" s="282"/>
      <c r="L34" s="282"/>
      <c r="M34" s="282"/>
      <c r="N34" s="282"/>
      <c r="O34" s="282"/>
      <c r="P34" s="282"/>
      <c r="Q34" s="282"/>
      <c r="R34" s="282"/>
      <c r="S34" s="282"/>
      <c r="T34" s="282"/>
      <c r="U34" s="282"/>
      <c r="V34" s="282"/>
      <c r="W34" s="282"/>
      <c r="X34" s="282"/>
      <c r="Y34" s="282"/>
      <c r="Z34" s="282"/>
      <c r="AA34" s="282"/>
      <c r="AB34" s="282"/>
      <c r="AC34" s="282"/>
      <c r="AD34" s="282"/>
      <c r="AE34" s="282"/>
      <c r="AF34" s="282"/>
      <c r="AG34" s="306"/>
      <c r="AH34" s="255"/>
      <c r="AI34" s="108"/>
      <c r="AJ34" s="98"/>
      <c r="AK34" s="98"/>
      <c r="AL34" s="98"/>
      <c r="AM34" s="98"/>
      <c r="AN34" s="99"/>
    </row>
    <row r="35" spans="1:40" ht="15.75" customHeight="1">
      <c r="A35" s="281"/>
      <c r="B35" s="282"/>
      <c r="C35" s="282"/>
      <c r="D35" s="282"/>
      <c r="E35" s="282"/>
      <c r="F35" s="282"/>
      <c r="G35" s="282"/>
      <c r="H35" s="282"/>
      <c r="I35" s="282"/>
      <c r="J35" s="282"/>
      <c r="K35" s="282"/>
      <c r="L35" s="282"/>
      <c r="M35" s="282"/>
      <c r="N35" s="282"/>
      <c r="O35" s="282"/>
      <c r="P35" s="282"/>
      <c r="Q35" s="282"/>
      <c r="R35" s="282"/>
      <c r="S35" s="282"/>
      <c r="T35" s="282"/>
      <c r="U35" s="282"/>
      <c r="V35" s="282"/>
      <c r="W35" s="282"/>
      <c r="X35" s="282"/>
      <c r="Y35" s="282"/>
      <c r="Z35" s="282"/>
      <c r="AA35" s="282"/>
      <c r="AB35" s="282"/>
      <c r="AC35" s="282"/>
      <c r="AD35" s="282"/>
      <c r="AE35" s="282"/>
      <c r="AF35" s="282"/>
      <c r="AG35" s="306"/>
      <c r="AH35" s="255"/>
      <c r="AI35" s="108"/>
      <c r="AJ35" s="98"/>
      <c r="AK35" s="98"/>
      <c r="AL35" s="98"/>
      <c r="AM35" s="98"/>
      <c r="AN35" s="99"/>
    </row>
    <row r="36" spans="1:40" ht="15.75" customHeight="1">
      <c r="A36" s="281"/>
      <c r="B36" s="282"/>
      <c r="C36" s="282"/>
      <c r="D36" s="282"/>
      <c r="E36" s="282"/>
      <c r="F36" s="282"/>
      <c r="G36" s="282"/>
      <c r="H36" s="282"/>
      <c r="I36" s="282"/>
      <c r="J36" s="282"/>
      <c r="K36" s="282"/>
      <c r="L36" s="282"/>
      <c r="M36" s="282"/>
      <c r="N36" s="282"/>
      <c r="O36" s="282"/>
      <c r="P36" s="282"/>
      <c r="Q36" s="282"/>
      <c r="R36" s="282"/>
      <c r="S36" s="282"/>
      <c r="T36" s="282"/>
      <c r="U36" s="282"/>
      <c r="V36" s="282"/>
      <c r="W36" s="282"/>
      <c r="X36" s="282"/>
      <c r="Y36" s="282"/>
      <c r="Z36" s="282"/>
      <c r="AA36" s="282"/>
      <c r="AB36" s="282"/>
      <c r="AC36" s="282"/>
      <c r="AD36" s="282"/>
      <c r="AE36" s="282"/>
      <c r="AF36" s="282"/>
      <c r="AG36" s="306"/>
      <c r="AH36" s="255"/>
      <c r="AI36" s="108"/>
      <c r="AJ36" s="98"/>
      <c r="AK36" s="98"/>
      <c r="AL36" s="98"/>
      <c r="AM36" s="98"/>
      <c r="AN36" s="99"/>
    </row>
    <row r="37" spans="1:40" ht="15.75" customHeight="1">
      <c r="A37" s="281"/>
      <c r="B37" s="282"/>
      <c r="C37" s="282"/>
      <c r="D37" s="282"/>
      <c r="E37" s="282"/>
      <c r="F37" s="282"/>
      <c r="G37" s="282"/>
      <c r="H37" s="282"/>
      <c r="I37" s="282"/>
      <c r="J37" s="282"/>
      <c r="K37" s="282"/>
      <c r="L37" s="282"/>
      <c r="M37" s="282"/>
      <c r="N37" s="282"/>
      <c r="O37" s="282"/>
      <c r="P37" s="282"/>
      <c r="Q37" s="282"/>
      <c r="R37" s="282"/>
      <c r="S37" s="282"/>
      <c r="T37" s="282"/>
      <c r="U37" s="282"/>
      <c r="V37" s="282"/>
      <c r="W37" s="282"/>
      <c r="X37" s="282"/>
      <c r="Y37" s="282"/>
      <c r="Z37" s="282"/>
      <c r="AA37" s="282"/>
      <c r="AB37" s="282"/>
      <c r="AC37" s="282"/>
      <c r="AD37" s="282"/>
      <c r="AE37" s="282"/>
      <c r="AF37" s="282"/>
      <c r="AG37" s="306"/>
      <c r="AH37" s="255"/>
      <c r="AI37" s="108"/>
      <c r="AJ37" s="98"/>
      <c r="AK37" s="98"/>
      <c r="AL37" s="98"/>
      <c r="AM37" s="98"/>
      <c r="AN37" s="99"/>
    </row>
    <row r="38" spans="1:40" ht="15.75" customHeight="1">
      <c r="A38" s="281"/>
      <c r="B38" s="282"/>
      <c r="C38" s="282"/>
      <c r="D38" s="282"/>
      <c r="E38" s="282"/>
      <c r="F38" s="282"/>
      <c r="G38" s="282"/>
      <c r="H38" s="282"/>
      <c r="I38" s="282"/>
      <c r="J38" s="282"/>
      <c r="K38" s="282"/>
      <c r="L38" s="282"/>
      <c r="M38" s="282"/>
      <c r="N38" s="282"/>
      <c r="O38" s="282"/>
      <c r="P38" s="282"/>
      <c r="Q38" s="282"/>
      <c r="R38" s="282"/>
      <c r="S38" s="282"/>
      <c r="T38" s="282"/>
      <c r="U38" s="282"/>
      <c r="V38" s="282"/>
      <c r="W38" s="282"/>
      <c r="X38" s="282"/>
      <c r="Y38" s="282"/>
      <c r="Z38" s="282"/>
      <c r="AA38" s="282"/>
      <c r="AB38" s="282"/>
      <c r="AC38" s="282"/>
      <c r="AD38" s="282"/>
      <c r="AE38" s="282"/>
      <c r="AF38" s="282"/>
      <c r="AG38" s="306"/>
      <c r="AH38" s="255"/>
      <c r="AI38" s="108"/>
      <c r="AJ38" s="98"/>
      <c r="AK38" s="98"/>
      <c r="AL38" s="98"/>
      <c r="AM38" s="98"/>
      <c r="AN38" s="99"/>
    </row>
    <row r="39" spans="1:40" ht="15.75" customHeight="1">
      <c r="A39" s="281"/>
      <c r="B39" s="282"/>
      <c r="C39" s="282"/>
      <c r="D39" s="282"/>
      <c r="E39" s="282"/>
      <c r="F39" s="282"/>
      <c r="G39" s="282"/>
      <c r="H39" s="282"/>
      <c r="I39" s="282"/>
      <c r="J39" s="282"/>
      <c r="K39" s="282"/>
      <c r="L39" s="282"/>
      <c r="M39" s="282"/>
      <c r="N39" s="282"/>
      <c r="O39" s="282"/>
      <c r="P39" s="282"/>
      <c r="Q39" s="282"/>
      <c r="R39" s="282"/>
      <c r="S39" s="282"/>
      <c r="T39" s="282"/>
      <c r="U39" s="282"/>
      <c r="V39" s="282"/>
      <c r="W39" s="282"/>
      <c r="X39" s="282"/>
      <c r="Y39" s="282"/>
      <c r="Z39" s="282"/>
      <c r="AA39" s="282"/>
      <c r="AB39" s="282"/>
      <c r="AC39" s="282"/>
      <c r="AD39" s="282"/>
      <c r="AE39" s="282"/>
      <c r="AF39" s="282"/>
      <c r="AG39" s="306"/>
      <c r="AH39" s="255"/>
      <c r="AI39" s="108"/>
      <c r="AJ39" s="98"/>
      <c r="AK39" s="98"/>
      <c r="AL39" s="98"/>
      <c r="AM39" s="98"/>
      <c r="AN39" s="99"/>
    </row>
    <row r="40" spans="1:40" ht="15.75" customHeight="1">
      <c r="A40" s="281"/>
      <c r="B40" s="282"/>
      <c r="C40" s="282"/>
      <c r="D40" s="282"/>
      <c r="E40" s="282"/>
      <c r="F40" s="282"/>
      <c r="G40" s="282"/>
      <c r="H40" s="282"/>
      <c r="I40" s="282"/>
      <c r="J40" s="282"/>
      <c r="K40" s="282"/>
      <c r="L40" s="282"/>
      <c r="M40" s="282"/>
      <c r="N40" s="282"/>
      <c r="O40" s="282"/>
      <c r="P40" s="282"/>
      <c r="Q40" s="282"/>
      <c r="R40" s="282"/>
      <c r="S40" s="282"/>
      <c r="T40" s="282"/>
      <c r="U40" s="282"/>
      <c r="V40" s="282"/>
      <c r="W40" s="282"/>
      <c r="X40" s="282"/>
      <c r="Y40" s="282"/>
      <c r="Z40" s="282"/>
      <c r="AA40" s="282"/>
      <c r="AB40" s="282"/>
      <c r="AC40" s="282"/>
      <c r="AD40" s="282"/>
      <c r="AE40" s="282"/>
      <c r="AF40" s="282"/>
      <c r="AG40" s="306"/>
      <c r="AH40" s="255"/>
      <c r="AI40" s="108"/>
      <c r="AJ40" s="98"/>
      <c r="AK40" s="98"/>
      <c r="AL40" s="98"/>
      <c r="AM40" s="98"/>
      <c r="AN40" s="99"/>
    </row>
    <row r="41" spans="1:40" ht="15.75" customHeight="1">
      <c r="A41" s="281"/>
      <c r="B41" s="282"/>
      <c r="C41" s="282"/>
      <c r="D41" s="282"/>
      <c r="E41" s="282"/>
      <c r="F41" s="282"/>
      <c r="G41" s="282"/>
      <c r="H41" s="282"/>
      <c r="I41" s="282"/>
      <c r="J41" s="282"/>
      <c r="K41" s="282"/>
      <c r="L41" s="282"/>
      <c r="M41" s="282"/>
      <c r="N41" s="282"/>
      <c r="O41" s="282"/>
      <c r="P41" s="282"/>
      <c r="Q41" s="282"/>
      <c r="R41" s="282"/>
      <c r="S41" s="282"/>
      <c r="T41" s="282"/>
      <c r="U41" s="282"/>
      <c r="V41" s="282"/>
      <c r="W41" s="282"/>
      <c r="X41" s="282"/>
      <c r="Y41" s="282"/>
      <c r="Z41" s="282"/>
      <c r="AA41" s="282"/>
      <c r="AB41" s="282"/>
      <c r="AC41" s="282"/>
      <c r="AD41" s="282"/>
      <c r="AE41" s="282"/>
      <c r="AF41" s="282"/>
      <c r="AG41" s="306"/>
      <c r="AH41" s="255"/>
      <c r="AI41" s="108"/>
      <c r="AJ41" s="98"/>
      <c r="AK41" s="98"/>
      <c r="AL41" s="98"/>
      <c r="AM41" s="98"/>
      <c r="AN41" s="99"/>
    </row>
    <row r="42" spans="1:40" ht="15.75" customHeight="1">
      <c r="A42" s="281"/>
      <c r="B42" s="282"/>
      <c r="C42" s="282"/>
      <c r="D42" s="282"/>
      <c r="E42" s="282"/>
      <c r="F42" s="282"/>
      <c r="G42" s="282"/>
      <c r="H42" s="282"/>
      <c r="I42" s="282"/>
      <c r="J42" s="282"/>
      <c r="K42" s="282"/>
      <c r="L42" s="282"/>
      <c r="M42" s="282"/>
      <c r="N42" s="282"/>
      <c r="O42" s="282"/>
      <c r="P42" s="282"/>
      <c r="Q42" s="282"/>
      <c r="R42" s="282"/>
      <c r="S42" s="282"/>
      <c r="T42" s="282"/>
      <c r="U42" s="282"/>
      <c r="V42" s="282"/>
      <c r="W42" s="282"/>
      <c r="X42" s="282"/>
      <c r="Y42" s="282"/>
      <c r="Z42" s="282"/>
      <c r="AA42" s="282"/>
      <c r="AB42" s="282"/>
      <c r="AC42" s="282"/>
      <c r="AD42" s="282"/>
      <c r="AE42" s="282"/>
      <c r="AF42" s="282"/>
      <c r="AG42" s="306"/>
      <c r="AH42" s="255"/>
      <c r="AI42" s="108"/>
      <c r="AJ42" s="98"/>
      <c r="AK42" s="98"/>
      <c r="AL42" s="98"/>
      <c r="AM42" s="98"/>
      <c r="AN42" s="99"/>
    </row>
    <row r="43" spans="1:40" ht="15.75" customHeight="1">
      <c r="A43" s="281"/>
      <c r="B43" s="282"/>
      <c r="C43" s="282"/>
      <c r="D43" s="282"/>
      <c r="E43" s="282"/>
      <c r="F43" s="282"/>
      <c r="G43" s="282"/>
      <c r="H43" s="282"/>
      <c r="I43" s="282"/>
      <c r="J43" s="282"/>
      <c r="K43" s="282"/>
      <c r="L43" s="282"/>
      <c r="M43" s="282"/>
      <c r="N43" s="282"/>
      <c r="O43" s="282"/>
      <c r="P43" s="282"/>
      <c r="Q43" s="282"/>
      <c r="R43" s="282"/>
      <c r="S43" s="282"/>
      <c r="T43" s="282"/>
      <c r="U43" s="282"/>
      <c r="V43" s="282"/>
      <c r="W43" s="282"/>
      <c r="X43" s="282"/>
      <c r="Y43" s="282"/>
      <c r="Z43" s="282"/>
      <c r="AA43" s="282"/>
      <c r="AB43" s="282"/>
      <c r="AC43" s="282"/>
      <c r="AD43" s="282"/>
      <c r="AE43" s="282"/>
      <c r="AF43" s="282"/>
      <c r="AG43" s="306"/>
      <c r="AH43" s="255"/>
      <c r="AI43" s="108"/>
      <c r="AJ43" s="98"/>
      <c r="AK43" s="98"/>
      <c r="AL43" s="98"/>
      <c r="AM43" s="98"/>
      <c r="AN43" s="99"/>
    </row>
    <row r="44" spans="1:40" ht="15.75" customHeight="1">
      <c r="A44" s="281"/>
      <c r="B44" s="282"/>
      <c r="C44" s="282"/>
      <c r="D44" s="282"/>
      <c r="E44" s="282"/>
      <c r="F44" s="282"/>
      <c r="G44" s="282"/>
      <c r="H44" s="282"/>
      <c r="I44" s="282"/>
      <c r="J44" s="282"/>
      <c r="K44" s="282"/>
      <c r="L44" s="282"/>
      <c r="M44" s="282"/>
      <c r="N44" s="282"/>
      <c r="O44" s="282"/>
      <c r="P44" s="282"/>
      <c r="Q44" s="282"/>
      <c r="R44" s="282"/>
      <c r="S44" s="282"/>
      <c r="T44" s="282"/>
      <c r="U44" s="282"/>
      <c r="V44" s="282"/>
      <c r="W44" s="282"/>
      <c r="X44" s="282"/>
      <c r="Y44" s="282"/>
      <c r="Z44" s="282"/>
      <c r="AA44" s="282"/>
      <c r="AB44" s="282"/>
      <c r="AC44" s="282"/>
      <c r="AD44" s="282"/>
      <c r="AE44" s="282"/>
      <c r="AF44" s="282"/>
      <c r="AG44" s="306"/>
      <c r="AH44" s="255"/>
      <c r="AI44" s="108"/>
      <c r="AJ44" s="98"/>
      <c r="AK44" s="98"/>
      <c r="AL44" s="98"/>
      <c r="AM44" s="98"/>
      <c r="AN44" s="99"/>
    </row>
    <row r="45" spans="1:40" ht="15.75" customHeight="1">
      <c r="A45" s="281"/>
      <c r="B45" s="282"/>
      <c r="C45" s="282"/>
      <c r="D45" s="282"/>
      <c r="E45" s="282"/>
      <c r="F45" s="282"/>
      <c r="G45" s="282"/>
      <c r="H45" s="282"/>
      <c r="I45" s="282"/>
      <c r="J45" s="282"/>
      <c r="K45" s="282"/>
      <c r="L45" s="282"/>
      <c r="M45" s="282"/>
      <c r="N45" s="282"/>
      <c r="O45" s="282"/>
      <c r="P45" s="282"/>
      <c r="Q45" s="282"/>
      <c r="R45" s="282"/>
      <c r="S45" s="282"/>
      <c r="T45" s="282"/>
      <c r="U45" s="282"/>
      <c r="V45" s="282"/>
      <c r="W45" s="282"/>
      <c r="X45" s="282"/>
      <c r="Y45" s="282"/>
      <c r="Z45" s="282"/>
      <c r="AA45" s="282"/>
      <c r="AB45" s="282"/>
      <c r="AC45" s="282"/>
      <c r="AD45" s="282"/>
      <c r="AE45" s="282"/>
      <c r="AF45" s="282"/>
      <c r="AG45" s="306"/>
      <c r="AH45" s="255"/>
      <c r="AI45" s="108"/>
      <c r="AJ45" s="98"/>
      <c r="AK45" s="98"/>
      <c r="AL45" s="98"/>
      <c r="AM45" s="98"/>
      <c r="AN45" s="99"/>
    </row>
    <row r="46" spans="1:40" ht="15.75" customHeight="1">
      <c r="A46" s="281"/>
      <c r="B46" s="282"/>
      <c r="C46" s="282"/>
      <c r="D46" s="282"/>
      <c r="E46" s="282"/>
      <c r="F46" s="282"/>
      <c r="G46" s="282"/>
      <c r="H46" s="282"/>
      <c r="I46" s="282"/>
      <c r="J46" s="282"/>
      <c r="K46" s="282"/>
      <c r="L46" s="282"/>
      <c r="M46" s="282"/>
      <c r="N46" s="282"/>
      <c r="O46" s="282"/>
      <c r="P46" s="282"/>
      <c r="Q46" s="282"/>
      <c r="R46" s="282"/>
      <c r="S46" s="282"/>
      <c r="T46" s="282"/>
      <c r="U46" s="282"/>
      <c r="V46" s="282"/>
      <c r="W46" s="282"/>
      <c r="X46" s="282"/>
      <c r="Y46" s="282"/>
      <c r="Z46" s="282"/>
      <c r="AA46" s="282"/>
      <c r="AB46" s="282"/>
      <c r="AC46" s="282"/>
      <c r="AD46" s="282"/>
      <c r="AE46" s="282"/>
      <c r="AF46" s="282"/>
      <c r="AG46" s="306"/>
      <c r="AH46" s="255"/>
      <c r="AI46" s="108"/>
      <c r="AJ46" s="98"/>
      <c r="AK46" s="98"/>
      <c r="AL46" s="98"/>
      <c r="AM46" s="98"/>
      <c r="AN46" s="99"/>
    </row>
    <row r="47" spans="1:40" ht="15.75" customHeight="1">
      <c r="A47" s="281"/>
      <c r="B47" s="282"/>
      <c r="C47" s="282"/>
      <c r="D47" s="282"/>
      <c r="E47" s="282"/>
      <c r="F47" s="282"/>
      <c r="G47" s="282"/>
      <c r="H47" s="282"/>
      <c r="I47" s="282"/>
      <c r="J47" s="282"/>
      <c r="K47" s="282"/>
      <c r="L47" s="282"/>
      <c r="M47" s="282"/>
      <c r="N47" s="282"/>
      <c r="O47" s="282"/>
      <c r="P47" s="282"/>
      <c r="Q47" s="282"/>
      <c r="R47" s="282"/>
      <c r="S47" s="282"/>
      <c r="T47" s="282"/>
      <c r="U47" s="282"/>
      <c r="V47" s="282"/>
      <c r="W47" s="282"/>
      <c r="X47" s="282"/>
      <c r="Y47" s="282"/>
      <c r="Z47" s="282"/>
      <c r="AA47" s="282"/>
      <c r="AB47" s="282"/>
      <c r="AC47" s="282"/>
      <c r="AD47" s="282"/>
      <c r="AE47" s="282"/>
      <c r="AF47" s="282"/>
      <c r="AG47" s="306"/>
      <c r="AH47" s="255"/>
      <c r="AI47" s="108"/>
      <c r="AJ47" s="98"/>
      <c r="AK47" s="98"/>
      <c r="AL47" s="98"/>
      <c r="AM47" s="98"/>
      <c r="AN47" s="99"/>
    </row>
    <row r="48" spans="1:40" ht="16.5" customHeight="1" thickBot="1">
      <c r="A48" s="281"/>
      <c r="B48" s="282"/>
      <c r="C48" s="282"/>
      <c r="D48" s="282"/>
      <c r="E48" s="282"/>
      <c r="F48" s="282"/>
      <c r="G48" s="282"/>
      <c r="H48" s="282"/>
      <c r="I48" s="282"/>
      <c r="J48" s="282"/>
      <c r="K48" s="282"/>
      <c r="L48" s="282"/>
      <c r="M48" s="282"/>
      <c r="N48" s="282"/>
      <c r="O48" s="282"/>
      <c r="P48" s="282"/>
      <c r="Q48" s="282"/>
      <c r="R48" s="282"/>
      <c r="S48" s="282"/>
      <c r="T48" s="282"/>
      <c r="U48" s="282"/>
      <c r="V48" s="282"/>
      <c r="W48" s="282"/>
      <c r="X48" s="282"/>
      <c r="Y48" s="282"/>
      <c r="Z48" s="282"/>
      <c r="AA48" s="282"/>
      <c r="AB48" s="282"/>
      <c r="AC48" s="282"/>
      <c r="AD48" s="282"/>
      <c r="AE48" s="282"/>
      <c r="AF48" s="282"/>
      <c r="AG48" s="331"/>
      <c r="AH48" s="332"/>
      <c r="AI48" s="109"/>
      <c r="AJ48" s="100"/>
      <c r="AK48" s="100"/>
      <c r="AL48" s="100"/>
      <c r="AM48" s="100"/>
      <c r="AN48" s="101"/>
    </row>
    <row r="49" spans="1:40" ht="15" customHeight="1">
      <c r="A49" s="281"/>
      <c r="B49" s="282"/>
      <c r="C49" s="282"/>
      <c r="D49" s="282"/>
      <c r="E49" s="282"/>
      <c r="F49" s="282"/>
      <c r="G49" s="282"/>
      <c r="H49" s="282"/>
      <c r="I49" s="282"/>
      <c r="J49" s="282"/>
      <c r="K49" s="282"/>
      <c r="L49" s="282"/>
      <c r="M49" s="282"/>
      <c r="N49" s="282"/>
      <c r="O49" s="282"/>
      <c r="P49" s="282"/>
      <c r="Q49" s="282"/>
      <c r="R49" s="282"/>
      <c r="S49" s="282"/>
      <c r="T49" s="282"/>
      <c r="U49" s="282"/>
      <c r="V49" s="282"/>
      <c r="W49" s="282"/>
      <c r="X49" s="282"/>
      <c r="Y49" s="282"/>
      <c r="Z49" s="282"/>
      <c r="AA49" s="282"/>
      <c r="AB49" s="282"/>
      <c r="AC49" s="282"/>
      <c r="AD49" s="282"/>
      <c r="AE49" s="282"/>
      <c r="AF49" s="283"/>
      <c r="AG49" s="333" t="s">
        <v>322</v>
      </c>
      <c r="AH49" s="334"/>
      <c r="AI49" s="334"/>
      <c r="AJ49" s="334"/>
      <c r="AK49" s="334"/>
      <c r="AL49" s="334"/>
      <c r="AM49" s="335"/>
      <c r="AN49" s="110">
        <f>SUM(AN12:AN48)</f>
        <v>2</v>
      </c>
    </row>
    <row r="50" spans="1:40" ht="15" customHeight="1">
      <c r="A50" s="281"/>
      <c r="B50" s="282"/>
      <c r="C50" s="282"/>
      <c r="D50" s="282"/>
      <c r="E50" s="282"/>
      <c r="F50" s="282"/>
      <c r="G50" s="282"/>
      <c r="H50" s="282"/>
      <c r="I50" s="282"/>
      <c r="J50" s="282"/>
      <c r="K50" s="282"/>
      <c r="L50" s="282"/>
      <c r="M50" s="282"/>
      <c r="N50" s="282"/>
      <c r="O50" s="282"/>
      <c r="P50" s="282"/>
      <c r="Q50" s="282"/>
      <c r="R50" s="282"/>
      <c r="S50" s="282"/>
      <c r="T50" s="282"/>
      <c r="U50" s="282"/>
      <c r="V50" s="282"/>
      <c r="W50" s="282"/>
      <c r="X50" s="282"/>
      <c r="Y50" s="282"/>
      <c r="Z50" s="282"/>
      <c r="AA50" s="282"/>
      <c r="AB50" s="282"/>
      <c r="AC50" s="282"/>
      <c r="AD50" s="282"/>
      <c r="AE50" s="282"/>
      <c r="AF50" s="283"/>
      <c r="AG50" s="307"/>
      <c r="AH50" s="308"/>
      <c r="AI50" s="308"/>
      <c r="AJ50" s="308"/>
      <c r="AK50" s="308"/>
      <c r="AL50" s="308"/>
      <c r="AM50" s="309"/>
      <c r="AN50" s="87"/>
    </row>
    <row r="51" spans="1:40" ht="18" thickBot="1">
      <c r="A51" s="284"/>
      <c r="B51" s="285"/>
      <c r="C51" s="285"/>
      <c r="D51" s="285"/>
      <c r="E51" s="285"/>
      <c r="F51" s="285"/>
      <c r="G51" s="285"/>
      <c r="H51" s="285"/>
      <c r="I51" s="285"/>
      <c r="J51" s="285"/>
      <c r="K51" s="285"/>
      <c r="L51" s="285"/>
      <c r="M51" s="285"/>
      <c r="N51" s="285"/>
      <c r="O51" s="285"/>
      <c r="P51" s="285"/>
      <c r="Q51" s="285"/>
      <c r="R51" s="285"/>
      <c r="S51" s="285"/>
      <c r="T51" s="285"/>
      <c r="U51" s="285"/>
      <c r="V51" s="285"/>
      <c r="W51" s="285"/>
      <c r="X51" s="285"/>
      <c r="Y51" s="285"/>
      <c r="Z51" s="285"/>
      <c r="AA51" s="285"/>
      <c r="AB51" s="285"/>
      <c r="AC51" s="285"/>
      <c r="AD51" s="285"/>
      <c r="AE51" s="285"/>
      <c r="AF51" s="286"/>
      <c r="AG51" s="310" t="s">
        <v>372</v>
      </c>
      <c r="AH51" s="311"/>
      <c r="AI51" s="311"/>
      <c r="AJ51" s="311"/>
      <c r="AK51" s="311"/>
      <c r="AL51" s="311"/>
      <c r="AM51" s="312"/>
      <c r="AN51" s="88">
        <f>+AN49</f>
        <v>2</v>
      </c>
    </row>
    <row r="52" spans="1:40" ht="15.75" customHeight="1">
      <c r="A52" s="89"/>
      <c r="B52" s="90"/>
      <c r="C52" s="91"/>
      <c r="D52" s="91"/>
      <c r="E52" s="91"/>
      <c r="F52" s="91"/>
      <c r="G52" s="91"/>
      <c r="H52" s="92"/>
      <c r="I52" s="91"/>
      <c r="J52" s="91"/>
      <c r="K52" s="91"/>
      <c r="L52" s="91"/>
      <c r="M52" s="91"/>
      <c r="N52" s="91"/>
      <c r="O52" s="91"/>
      <c r="P52" s="91"/>
      <c r="Q52" s="91"/>
      <c r="R52" s="91"/>
      <c r="S52" s="318"/>
      <c r="T52" s="318"/>
      <c r="U52" s="318"/>
      <c r="V52" s="318"/>
      <c r="W52" s="318"/>
      <c r="X52" s="318"/>
      <c r="Y52" s="318"/>
      <c r="Z52" s="318"/>
      <c r="AA52" s="318"/>
      <c r="AB52" s="318"/>
      <c r="AC52" s="318"/>
      <c r="AD52" s="318"/>
      <c r="AE52" s="318"/>
      <c r="AF52" s="318"/>
      <c r="AG52" s="318"/>
      <c r="AH52" s="318"/>
      <c r="AI52" s="93"/>
      <c r="AJ52" s="94"/>
      <c r="AK52" s="92"/>
      <c r="AL52" s="91"/>
      <c r="AM52" s="91"/>
      <c r="AN52" s="95"/>
    </row>
    <row r="53" spans="1:40" ht="15.75" customHeight="1">
      <c r="A53" s="96"/>
      <c r="B53" s="104"/>
      <c r="H53" s="105"/>
      <c r="S53" s="319"/>
      <c r="T53" s="319"/>
      <c r="U53" s="319"/>
      <c r="V53" s="319"/>
      <c r="W53" s="319"/>
      <c r="X53" s="319"/>
      <c r="Y53" s="319"/>
      <c r="Z53" s="319"/>
      <c r="AA53" s="319"/>
      <c r="AB53" s="319"/>
      <c r="AC53" s="319"/>
      <c r="AD53" s="319"/>
      <c r="AE53" s="319"/>
      <c r="AF53" s="319"/>
      <c r="AG53" s="319"/>
      <c r="AH53" s="319"/>
      <c r="AI53" s="106"/>
      <c r="AJ53" s="107"/>
      <c r="AK53" s="105"/>
      <c r="AN53" s="97"/>
    </row>
    <row r="54" spans="1:40" ht="15" customHeight="1">
      <c r="A54" s="96"/>
      <c r="B54" s="104"/>
      <c r="H54" s="105"/>
      <c r="S54" s="319"/>
      <c r="T54" s="319"/>
      <c r="U54" s="319"/>
      <c r="V54" s="319"/>
      <c r="W54" s="319"/>
      <c r="X54" s="319"/>
      <c r="Y54" s="319"/>
      <c r="Z54" s="319"/>
      <c r="AA54" s="319"/>
      <c r="AB54" s="319"/>
      <c r="AC54" s="319"/>
      <c r="AD54" s="319"/>
      <c r="AE54" s="319"/>
      <c r="AF54" s="319"/>
      <c r="AG54" s="319"/>
      <c r="AH54" s="319"/>
      <c r="AI54" s="106"/>
      <c r="AJ54" s="107"/>
      <c r="AK54" s="105"/>
      <c r="AN54" s="97"/>
    </row>
    <row r="55" spans="1:40" ht="13.2" customHeight="1">
      <c r="A55" s="96"/>
      <c r="B55" s="104"/>
      <c r="H55" s="105"/>
      <c r="S55" s="319"/>
      <c r="T55" s="319"/>
      <c r="U55" s="319"/>
      <c r="V55" s="319"/>
      <c r="W55" s="319"/>
      <c r="X55" s="319"/>
      <c r="Y55" s="319"/>
      <c r="Z55" s="319"/>
      <c r="AA55" s="319"/>
      <c r="AB55" s="319"/>
      <c r="AC55" s="319"/>
      <c r="AD55" s="319"/>
      <c r="AE55" s="319"/>
      <c r="AF55" s="319"/>
      <c r="AG55" s="319"/>
      <c r="AH55" s="319"/>
      <c r="AI55" s="321"/>
      <c r="AJ55" s="322"/>
      <c r="AK55" s="322"/>
      <c r="AL55" s="322"/>
      <c r="AM55" s="322"/>
      <c r="AN55" s="323"/>
    </row>
    <row r="56" spans="1:40" ht="13.2" customHeight="1">
      <c r="A56" s="326"/>
      <c r="B56" s="327"/>
      <c r="C56" s="327"/>
      <c r="D56" s="327"/>
      <c r="E56" s="327"/>
      <c r="F56" s="327"/>
      <c r="G56" s="327"/>
      <c r="H56" s="327"/>
      <c r="I56" s="327"/>
      <c r="J56" s="327"/>
      <c r="K56" s="327"/>
      <c r="L56" s="327"/>
      <c r="M56" s="327"/>
      <c r="N56" s="327"/>
      <c r="O56" s="327"/>
      <c r="P56" s="327"/>
      <c r="Q56" s="327"/>
      <c r="R56" s="327"/>
      <c r="S56" s="319"/>
      <c r="T56" s="319"/>
      <c r="U56" s="319"/>
      <c r="V56" s="319"/>
      <c r="W56" s="319"/>
      <c r="X56" s="319"/>
      <c r="Y56" s="319"/>
      <c r="Z56" s="319"/>
      <c r="AA56" s="319"/>
      <c r="AB56" s="319"/>
      <c r="AC56" s="319"/>
      <c r="AD56" s="319"/>
      <c r="AE56" s="319"/>
      <c r="AF56" s="319"/>
      <c r="AG56" s="319"/>
      <c r="AH56" s="319"/>
      <c r="AI56" s="324" t="s">
        <v>376</v>
      </c>
      <c r="AJ56" s="324"/>
      <c r="AK56" s="324"/>
      <c r="AL56" s="324"/>
      <c r="AM56" s="324"/>
      <c r="AN56" s="325"/>
    </row>
    <row r="57" spans="1:40" ht="13.8">
      <c r="A57" s="326"/>
      <c r="B57" s="327"/>
      <c r="C57" s="327"/>
      <c r="D57" s="327"/>
      <c r="E57" s="327"/>
      <c r="F57" s="327"/>
      <c r="G57" s="327"/>
      <c r="H57" s="327"/>
      <c r="I57" s="327"/>
      <c r="J57" s="327"/>
      <c r="K57" s="327"/>
      <c r="L57" s="327"/>
      <c r="M57" s="327"/>
      <c r="N57" s="327"/>
      <c r="O57" s="327"/>
      <c r="P57" s="327"/>
      <c r="Q57" s="327"/>
      <c r="R57" s="327"/>
      <c r="S57" s="319"/>
      <c r="T57" s="319"/>
      <c r="U57" s="319"/>
      <c r="V57" s="319"/>
      <c r="W57" s="319"/>
      <c r="X57" s="319"/>
      <c r="Y57" s="319"/>
      <c r="Z57" s="319"/>
      <c r="AA57" s="319"/>
      <c r="AB57" s="319"/>
      <c r="AC57" s="319"/>
      <c r="AD57" s="319"/>
      <c r="AE57" s="319"/>
      <c r="AF57" s="319"/>
      <c r="AG57" s="319"/>
      <c r="AH57" s="319"/>
      <c r="AI57" s="328" t="s">
        <v>377</v>
      </c>
      <c r="AJ57" s="329"/>
      <c r="AK57" s="329"/>
      <c r="AL57" s="329"/>
      <c r="AM57" s="329"/>
      <c r="AN57" s="330"/>
    </row>
    <row r="58" spans="1:40" ht="14.4" thickBot="1">
      <c r="A58" s="313"/>
      <c r="B58" s="314"/>
      <c r="C58" s="314"/>
      <c r="D58" s="314"/>
      <c r="E58" s="314"/>
      <c r="F58" s="314"/>
      <c r="G58" s="314"/>
      <c r="H58" s="314"/>
      <c r="I58" s="314"/>
      <c r="J58" s="314"/>
      <c r="K58" s="314"/>
      <c r="L58" s="314"/>
      <c r="M58" s="314"/>
      <c r="N58" s="314"/>
      <c r="O58" s="314"/>
      <c r="P58" s="314"/>
      <c r="Q58" s="314"/>
      <c r="R58" s="314"/>
      <c r="S58" s="320"/>
      <c r="T58" s="320"/>
      <c r="U58" s="320"/>
      <c r="V58" s="320"/>
      <c r="W58" s="320"/>
      <c r="X58" s="320"/>
      <c r="Y58" s="320"/>
      <c r="Z58" s="320"/>
      <c r="AA58" s="320"/>
      <c r="AB58" s="320"/>
      <c r="AC58" s="320"/>
      <c r="AD58" s="320"/>
      <c r="AE58" s="320"/>
      <c r="AF58" s="320"/>
      <c r="AG58" s="320"/>
      <c r="AH58" s="320"/>
      <c r="AI58" s="315" t="s">
        <v>378</v>
      </c>
      <c r="AJ58" s="316"/>
      <c r="AK58" s="316"/>
      <c r="AL58" s="316"/>
      <c r="AM58" s="316"/>
      <c r="AN58" s="317"/>
    </row>
  </sheetData>
  <mergeCells count="87">
    <mergeCell ref="A1:H3"/>
    <mergeCell ref="I1:AK2"/>
    <mergeCell ref="AL1:AN1"/>
    <mergeCell ref="AL2:AN2"/>
    <mergeCell ref="I3:AK3"/>
    <mergeCell ref="AL3:AN3"/>
    <mergeCell ref="A5:H5"/>
    <mergeCell ref="I5:AN5"/>
    <mergeCell ref="A4:E4"/>
    <mergeCell ref="F4:G4"/>
    <mergeCell ref="H4:I4"/>
    <mergeCell ref="J4:K4"/>
    <mergeCell ref="L4:M4"/>
    <mergeCell ref="N4:O4"/>
    <mergeCell ref="P4:Q4"/>
    <mergeCell ref="U4:Y4"/>
    <mergeCell ref="Z4:AF4"/>
    <mergeCell ref="AG4:AI4"/>
    <mergeCell ref="AJ4:AN4"/>
    <mergeCell ref="A7:H7"/>
    <mergeCell ref="I7:AD7"/>
    <mergeCell ref="AE7:AH7"/>
    <mergeCell ref="AJ7:AL7"/>
    <mergeCell ref="AM7:AN7"/>
    <mergeCell ref="A6:H6"/>
    <mergeCell ref="I6:AD6"/>
    <mergeCell ref="AE6:AH6"/>
    <mergeCell ref="AJ6:AL6"/>
    <mergeCell ref="AM6:AN6"/>
    <mergeCell ref="AM9:AN9"/>
    <mergeCell ref="A10:AF51"/>
    <mergeCell ref="AG10:AH11"/>
    <mergeCell ref="AI10:AI11"/>
    <mergeCell ref="AJ10:AM10"/>
    <mergeCell ref="AN10:AN11"/>
    <mergeCell ref="AG17:AH17"/>
    <mergeCell ref="A9:G9"/>
    <mergeCell ref="H9:T9"/>
    <mergeCell ref="U9:AD9"/>
    <mergeCell ref="AE9:AI9"/>
    <mergeCell ref="AG12:AH12"/>
    <mergeCell ref="AG13:AH13"/>
    <mergeCell ref="AG14:AH14"/>
    <mergeCell ref="AG15:AH15"/>
    <mergeCell ref="AG16:AH16"/>
    <mergeCell ref="AG29:AH29"/>
    <mergeCell ref="AG18:AH18"/>
    <mergeCell ref="AG19:AH19"/>
    <mergeCell ref="AG20:AH20"/>
    <mergeCell ref="AG21:AH21"/>
    <mergeCell ref="AG22:AH22"/>
    <mergeCell ref="AG23:AH23"/>
    <mergeCell ref="AG24:AH24"/>
    <mergeCell ref="AG25:AH25"/>
    <mergeCell ref="AG26:AH26"/>
    <mergeCell ref="AG27:AH27"/>
    <mergeCell ref="AG28:AH28"/>
    <mergeCell ref="AG41:AH41"/>
    <mergeCell ref="AG30:AH30"/>
    <mergeCell ref="AG31:AH31"/>
    <mergeCell ref="AG32:AH32"/>
    <mergeCell ref="AG33:AH33"/>
    <mergeCell ref="AG34:AH34"/>
    <mergeCell ref="AG35:AH35"/>
    <mergeCell ref="AG36:AH36"/>
    <mergeCell ref="AG37:AH37"/>
    <mergeCell ref="AG38:AH38"/>
    <mergeCell ref="AG39:AH39"/>
    <mergeCell ref="AG40:AH40"/>
    <mergeCell ref="AG47:AH47"/>
    <mergeCell ref="AG48:AH48"/>
    <mergeCell ref="AG49:AM49"/>
    <mergeCell ref="AG50:AM50"/>
    <mergeCell ref="AG51:AM51"/>
    <mergeCell ref="A56:R56"/>
    <mergeCell ref="AI56:AN56"/>
    <mergeCell ref="A57:R57"/>
    <mergeCell ref="AI57:AN57"/>
    <mergeCell ref="A58:R58"/>
    <mergeCell ref="AI58:AN58"/>
    <mergeCell ref="S52:AH58"/>
    <mergeCell ref="AI55:AN55"/>
    <mergeCell ref="AG42:AH42"/>
    <mergeCell ref="AG43:AH43"/>
    <mergeCell ref="AG44:AH44"/>
    <mergeCell ref="AG45:AH45"/>
    <mergeCell ref="AG46:AH46"/>
  </mergeCells>
  <printOptions horizontalCentered="1"/>
  <pageMargins left="0.51181102362204722" right="0.51181102362204722" top="0.55118110236220474" bottom="0.74803149606299213" header="0.31496062992125984" footer="0.31496062992125984"/>
  <pageSetup scale="50" fitToHeight="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C18130-D54E-4514-9077-0F4DBA202D31}">
  <sheetPr codeName="Hoja214">
    <tabColor rgb="FF3333FF"/>
  </sheetPr>
  <dimension ref="B1:K46"/>
  <sheetViews>
    <sheetView view="pageBreakPreview" zoomScale="110" zoomScaleNormal="130" zoomScaleSheetLayoutView="110" workbookViewId="0">
      <selection activeCell="A5" sqref="A5:H5"/>
    </sheetView>
  </sheetViews>
  <sheetFormatPr baseColWidth="10" defaultColWidth="11.44140625" defaultRowHeight="13.8"/>
  <cols>
    <col min="1" max="1" width="1.5546875" customWidth="1"/>
    <col min="2" max="2" width="17.109375" style="16" customWidth="1"/>
    <col min="3" max="3" width="12.6640625" style="16" customWidth="1"/>
    <col min="4" max="4" width="10.44140625" style="16" customWidth="1"/>
    <col min="5" max="5" width="11.33203125" style="16" customWidth="1"/>
    <col min="6" max="6" width="11.109375" style="16" customWidth="1"/>
    <col min="7" max="7" width="12.5546875" style="16" customWidth="1"/>
    <col min="8" max="8" width="0" style="16" hidden="1" customWidth="1"/>
    <col min="9" max="9" width="14.6640625" style="18" customWidth="1"/>
  </cols>
  <sheetData>
    <row r="1" spans="2:9" ht="18.600000000000001" thickBot="1">
      <c r="B1" s="210" t="s">
        <v>309</v>
      </c>
      <c r="C1" s="211"/>
      <c r="D1" s="211"/>
      <c r="E1" s="211"/>
      <c r="F1" s="211"/>
      <c r="G1" s="211"/>
      <c r="H1" s="211"/>
      <c r="I1" s="212"/>
    </row>
    <row r="2" spans="2:9" ht="15" thickBot="1">
      <c r="B2" s="20" t="s">
        <v>310</v>
      </c>
      <c r="C2" s="213" t="s">
        <v>311</v>
      </c>
      <c r="D2" s="213"/>
      <c r="E2" s="213"/>
      <c r="F2" s="214"/>
      <c r="G2" s="20" t="s">
        <v>312</v>
      </c>
      <c r="H2" s="21"/>
      <c r="I2" s="22">
        <v>45689</v>
      </c>
    </row>
    <row r="3" spans="2:9" thickBot="1">
      <c r="B3" s="215" t="s">
        <v>313</v>
      </c>
      <c r="C3" s="216"/>
      <c r="D3" s="217"/>
      <c r="E3" s="218" t="s">
        <v>7</v>
      </c>
      <c r="F3" s="219"/>
      <c r="G3" s="219"/>
      <c r="H3" s="219"/>
      <c r="I3" s="220"/>
    </row>
    <row r="4" spans="2:9" ht="36.9" customHeight="1" thickBot="1">
      <c r="B4" s="221" t="s">
        <v>314</v>
      </c>
      <c r="C4" s="222"/>
      <c r="D4" s="223"/>
      <c r="E4" s="224" t="s">
        <v>423</v>
      </c>
      <c r="F4" s="225"/>
      <c r="G4" s="225"/>
      <c r="H4" s="225"/>
      <c r="I4" s="226"/>
    </row>
    <row r="5" spans="2:9" thickBot="1">
      <c r="B5" s="1" t="s">
        <v>382</v>
      </c>
      <c r="C5" s="215" t="s">
        <v>424</v>
      </c>
      <c r="D5" s="217"/>
      <c r="E5" s="227"/>
      <c r="F5" s="228"/>
      <c r="G5" s="228"/>
      <c r="H5" s="228"/>
      <c r="I5" s="229"/>
    </row>
    <row r="6" spans="2:9" thickBot="1">
      <c r="B6" s="218" t="s">
        <v>315</v>
      </c>
      <c r="C6" s="220"/>
      <c r="D6" s="35"/>
      <c r="E6" s="230"/>
      <c r="F6" s="231"/>
      <c r="G6" s="231"/>
      <c r="H6" s="231"/>
      <c r="I6" s="232"/>
    </row>
    <row r="7" spans="2:9" ht="13.2">
      <c r="B7" s="233" t="s">
        <v>316</v>
      </c>
      <c r="C7" s="234"/>
      <c r="D7" s="234"/>
      <c r="E7" s="234"/>
      <c r="F7" s="234"/>
      <c r="G7" s="234"/>
      <c r="H7" s="234"/>
      <c r="I7" s="235"/>
    </row>
    <row r="8" spans="2:9" ht="13.2">
      <c r="B8" s="7" t="s">
        <v>317</v>
      </c>
      <c r="C8" s="8"/>
      <c r="D8" s="236"/>
      <c r="E8" s="236"/>
      <c r="F8" s="236"/>
      <c r="G8" s="236"/>
      <c r="H8" s="236"/>
      <c r="I8" s="237"/>
    </row>
    <row r="9" spans="2:9" ht="13.2">
      <c r="B9" s="190" t="s">
        <v>318</v>
      </c>
      <c r="C9" s="362"/>
      <c r="D9" s="39" t="s">
        <v>8</v>
      </c>
      <c r="E9" s="39" t="s">
        <v>319</v>
      </c>
      <c r="F9" s="39" t="s">
        <v>320</v>
      </c>
      <c r="G9" s="39" t="s">
        <v>321</v>
      </c>
      <c r="H9" s="39"/>
      <c r="I9" s="40" t="s">
        <v>322</v>
      </c>
    </row>
    <row r="10" spans="2:9" ht="13.2">
      <c r="B10" s="201" t="s">
        <v>323</v>
      </c>
      <c r="C10" s="202"/>
      <c r="D10" s="23" t="s">
        <v>324</v>
      </c>
      <c r="E10" s="30">
        <f>+I32</f>
        <v>18902.127659574468</v>
      </c>
      <c r="F10" s="27">
        <v>0.05</v>
      </c>
      <c r="G10" s="30">
        <f>E10*F10</f>
        <v>945.10638297872345</v>
      </c>
      <c r="H10" s="46"/>
      <c r="I10" s="26">
        <f>+G10</f>
        <v>945.10638297872345</v>
      </c>
    </row>
    <row r="11" spans="2:9" ht="12.75" customHeight="1">
      <c r="B11" s="337"/>
      <c r="C11" s="338"/>
      <c r="D11" s="45"/>
      <c r="E11" s="47"/>
      <c r="F11" s="27"/>
      <c r="G11" s="30"/>
      <c r="H11" s="46"/>
      <c r="I11" s="26"/>
    </row>
    <row r="12" spans="2:9" ht="12.75" customHeight="1">
      <c r="B12" s="347"/>
      <c r="C12" s="363"/>
      <c r="D12" s="45"/>
      <c r="E12" s="29"/>
      <c r="F12" s="49"/>
      <c r="G12" s="30"/>
      <c r="H12" s="46"/>
      <c r="I12" s="26"/>
    </row>
    <row r="13" spans="2:9" ht="13.2">
      <c r="B13" s="205" t="s">
        <v>325</v>
      </c>
      <c r="C13" s="206"/>
      <c r="D13" s="206"/>
      <c r="E13" s="206"/>
      <c r="F13" s="206"/>
      <c r="G13" s="206"/>
      <c r="H13" s="6"/>
      <c r="I13" s="36">
        <f>SUM(I10:I12)</f>
        <v>945.10638297872345</v>
      </c>
    </row>
    <row r="14" spans="2:9" ht="13.2">
      <c r="B14" s="196" t="s">
        <v>326</v>
      </c>
      <c r="C14" s="197"/>
      <c r="D14" s="197"/>
      <c r="E14" s="197"/>
      <c r="F14" s="197"/>
      <c r="G14" s="197"/>
      <c r="H14" s="197"/>
      <c r="I14" s="198"/>
    </row>
    <row r="15" spans="2:9" ht="13.2">
      <c r="B15" s="190" t="s">
        <v>318</v>
      </c>
      <c r="C15" s="362"/>
      <c r="D15" s="39" t="s">
        <v>8</v>
      </c>
      <c r="E15" s="39" t="s">
        <v>327</v>
      </c>
      <c r="F15" s="39" t="s">
        <v>328</v>
      </c>
      <c r="G15" s="39" t="s">
        <v>321</v>
      </c>
      <c r="H15" s="41"/>
      <c r="I15" s="40" t="s">
        <v>322</v>
      </c>
    </row>
    <row r="16" spans="2:9" ht="12.75" customHeight="1">
      <c r="B16" s="201" t="s">
        <v>425</v>
      </c>
      <c r="C16" s="202"/>
      <c r="D16" s="23" t="s">
        <v>39</v>
      </c>
      <c r="E16" s="30">
        <v>12857.416880000001</v>
      </c>
      <c r="F16" s="27">
        <v>1</v>
      </c>
      <c r="G16" s="30">
        <f>E16*F16</f>
        <v>12857.416880000001</v>
      </c>
      <c r="H16" s="48"/>
      <c r="I16" s="31">
        <f t="shared" ref="I16:I18" si="0">+G16</f>
        <v>12857.416880000001</v>
      </c>
    </row>
    <row r="17" spans="2:9" ht="12.75" customHeight="1">
      <c r="B17" s="201" t="s">
        <v>414</v>
      </c>
      <c r="C17" s="202"/>
      <c r="D17" s="23" t="s">
        <v>18</v>
      </c>
      <c r="E17" s="30">
        <v>3933.8068000000007</v>
      </c>
      <c r="F17" s="27">
        <v>1</v>
      </c>
      <c r="G17" s="30">
        <f t="shared" ref="G17:G18" si="1">E17*F17</f>
        <v>3933.8068000000007</v>
      </c>
      <c r="H17" s="48"/>
      <c r="I17" s="31">
        <f t="shared" si="0"/>
        <v>3933.8068000000007</v>
      </c>
    </row>
    <row r="18" spans="2:9" ht="13.2">
      <c r="B18" s="201" t="s">
        <v>390</v>
      </c>
      <c r="C18" s="202"/>
      <c r="D18" s="23" t="s">
        <v>385</v>
      </c>
      <c r="E18" s="30">
        <v>150368.75700000001</v>
      </c>
      <c r="F18" s="27">
        <v>0.02</v>
      </c>
      <c r="G18" s="30">
        <f t="shared" si="1"/>
        <v>3007.3751400000001</v>
      </c>
      <c r="H18" s="48"/>
      <c r="I18" s="31">
        <f t="shared" si="0"/>
        <v>3007.3751400000001</v>
      </c>
    </row>
    <row r="19" spans="2:9" ht="13.2">
      <c r="B19" s="201"/>
      <c r="C19" s="202"/>
      <c r="D19" s="23"/>
      <c r="E19" s="30"/>
      <c r="F19" s="27"/>
      <c r="G19" s="30"/>
      <c r="H19" s="10"/>
      <c r="I19" s="31"/>
    </row>
    <row r="20" spans="2:9" ht="13.2">
      <c r="B20" s="201"/>
      <c r="C20" s="202"/>
      <c r="D20" s="23"/>
      <c r="E20" s="30"/>
      <c r="F20" s="27"/>
      <c r="G20" s="30"/>
      <c r="H20" s="10"/>
      <c r="I20" s="31"/>
    </row>
    <row r="21" spans="2:9" ht="13.2">
      <c r="B21" s="205" t="s">
        <v>329</v>
      </c>
      <c r="C21" s="206"/>
      <c r="D21" s="206"/>
      <c r="E21" s="206"/>
      <c r="F21" s="206"/>
      <c r="G21" s="207"/>
      <c r="H21" s="137"/>
      <c r="I21" s="25">
        <f>SUM(I16:I20)</f>
        <v>19798.598820000003</v>
      </c>
    </row>
    <row r="22" spans="2:9" ht="15" customHeight="1">
      <c r="B22" s="196" t="s">
        <v>330</v>
      </c>
      <c r="C22" s="197"/>
      <c r="D22" s="197"/>
      <c r="E22" s="197"/>
      <c r="F22" s="197"/>
      <c r="G22" s="197"/>
      <c r="H22" s="197"/>
      <c r="I22" s="198"/>
    </row>
    <row r="23" spans="2:9" ht="13.2">
      <c r="B23" s="199" t="s">
        <v>318</v>
      </c>
      <c r="C23" s="200"/>
      <c r="D23" s="39" t="s">
        <v>8</v>
      </c>
      <c r="E23" s="39" t="s">
        <v>9</v>
      </c>
      <c r="F23" s="39" t="s">
        <v>319</v>
      </c>
      <c r="G23" s="39" t="s">
        <v>321</v>
      </c>
      <c r="H23" s="39"/>
      <c r="I23" s="40" t="s">
        <v>322</v>
      </c>
    </row>
    <row r="24" spans="2:9">
      <c r="B24" s="238" t="s">
        <v>383</v>
      </c>
      <c r="C24" s="366"/>
      <c r="D24" s="23" t="s">
        <v>331</v>
      </c>
      <c r="E24" s="24">
        <v>1</v>
      </c>
      <c r="F24" s="30">
        <v>1900</v>
      </c>
      <c r="G24" s="30">
        <f>E24*F24</f>
        <v>1900</v>
      </c>
      <c r="H24" s="3"/>
      <c r="I24" s="31">
        <f>+G24</f>
        <v>1900</v>
      </c>
    </row>
    <row r="25" spans="2:9" ht="13.2">
      <c r="B25" s="348"/>
      <c r="C25" s="349"/>
      <c r="D25" s="23"/>
      <c r="E25" s="24"/>
      <c r="F25" s="38"/>
      <c r="G25" s="38"/>
      <c r="H25" s="4"/>
      <c r="I25" s="37"/>
    </row>
    <row r="26" spans="2:9">
      <c r="B26" s="12"/>
      <c r="C26" s="6"/>
      <c r="D26" s="6"/>
      <c r="E26" s="6"/>
      <c r="G26" s="33" t="s">
        <v>332</v>
      </c>
      <c r="H26" s="6"/>
      <c r="I26" s="36">
        <f>SUM(I24:I25)</f>
        <v>1900</v>
      </c>
    </row>
    <row r="27" spans="2:9" ht="15" customHeight="1">
      <c r="B27" s="196" t="s">
        <v>333</v>
      </c>
      <c r="C27" s="197"/>
      <c r="D27" s="197"/>
      <c r="E27" s="197"/>
      <c r="F27" s="197"/>
      <c r="G27" s="197"/>
      <c r="H27" s="197"/>
      <c r="I27" s="198"/>
    </row>
    <row r="28" spans="2:9" ht="13.2">
      <c r="B28" s="190" t="s">
        <v>318</v>
      </c>
      <c r="C28" s="362"/>
      <c r="D28" s="39" t="s">
        <v>334</v>
      </c>
      <c r="E28" s="39" t="s">
        <v>335</v>
      </c>
      <c r="F28" s="39" t="s">
        <v>336</v>
      </c>
      <c r="G28" s="39" t="s">
        <v>321</v>
      </c>
      <c r="H28" s="41"/>
      <c r="I28" s="40" t="s">
        <v>322</v>
      </c>
    </row>
    <row r="29" spans="2:9" ht="13.2">
      <c r="B29" s="191" t="s">
        <v>337</v>
      </c>
      <c r="C29" s="192"/>
      <c r="D29" s="28">
        <f>120000</f>
        <v>120000</v>
      </c>
      <c r="E29" s="30">
        <f>D29*1.52</f>
        <v>182400</v>
      </c>
      <c r="F29" s="34">
        <v>23.5</v>
      </c>
      <c r="G29" s="30">
        <f>E29/F29</f>
        <v>7761.7021276595742</v>
      </c>
      <c r="H29" s="13"/>
      <c r="I29" s="26">
        <f>+G29</f>
        <v>7761.7021276595742</v>
      </c>
    </row>
    <row r="30" spans="2:9" ht="13.2">
      <c r="B30" s="191" t="s">
        <v>384</v>
      </c>
      <c r="C30" s="192"/>
      <c r="D30" s="29">
        <f>77000*2</f>
        <v>154000</v>
      </c>
      <c r="E30" s="30">
        <f>D30*1.7</f>
        <v>261800</v>
      </c>
      <c r="F30" s="34">
        <v>23.5</v>
      </c>
      <c r="G30" s="30">
        <f>E30/F30</f>
        <v>11140.425531914894</v>
      </c>
      <c r="H30" s="13"/>
      <c r="I30" s="26">
        <f>+G30</f>
        <v>11140.425531914894</v>
      </c>
    </row>
    <row r="31" spans="2:9" ht="13.2">
      <c r="B31" s="193"/>
      <c r="C31" s="354"/>
      <c r="D31" s="2"/>
      <c r="E31" s="2"/>
      <c r="F31" s="11"/>
      <c r="G31" s="13"/>
      <c r="H31" s="13"/>
      <c r="I31" s="26"/>
    </row>
    <row r="32" spans="2:9" ht="13.2">
      <c r="B32" s="367" t="s">
        <v>338</v>
      </c>
      <c r="C32" s="368"/>
      <c r="D32" s="368"/>
      <c r="E32" s="368"/>
      <c r="F32" s="368"/>
      <c r="G32" s="368"/>
      <c r="H32" s="6"/>
      <c r="I32" s="25">
        <f>SUM(I29:I31)</f>
        <v>18902.127659574468</v>
      </c>
    </row>
    <row r="33" spans="2:11" ht="13.2">
      <c r="B33" s="12"/>
      <c r="C33" s="6"/>
      <c r="D33" s="6"/>
      <c r="E33" s="6"/>
      <c r="F33" s="5"/>
      <c r="G33" s="6"/>
      <c r="H33" s="6"/>
      <c r="I33" s="9"/>
      <c r="K33" s="50"/>
    </row>
    <row r="34" spans="2:11">
      <c r="B34" s="208" t="s">
        <v>339</v>
      </c>
      <c r="C34" s="209"/>
      <c r="D34" s="209"/>
      <c r="E34" s="209"/>
      <c r="F34" s="209"/>
      <c r="G34" s="209"/>
      <c r="H34" s="14"/>
      <c r="I34" s="138">
        <f>SUM(I13+I21+I26+I32)</f>
        <v>41545.832862553194</v>
      </c>
    </row>
    <row r="35" spans="2:11" ht="15.75" customHeight="1">
      <c r="B35" s="194" t="s">
        <v>340</v>
      </c>
      <c r="C35" s="351"/>
      <c r="D35" s="351"/>
      <c r="E35" s="351"/>
      <c r="F35" s="351"/>
      <c r="G35" s="351"/>
      <c r="H35" s="351"/>
      <c r="I35" s="195"/>
    </row>
    <row r="36" spans="2:11" ht="13.2">
      <c r="B36" s="177" t="s">
        <v>341</v>
      </c>
      <c r="C36" s="178"/>
      <c r="D36" s="181" t="s">
        <v>342</v>
      </c>
      <c r="E36" s="182"/>
      <c r="F36" s="42" t="s">
        <v>343</v>
      </c>
      <c r="G36" s="43" t="s">
        <v>344</v>
      </c>
      <c r="H36" s="3"/>
      <c r="I36" s="183"/>
    </row>
    <row r="37" spans="2:11" ht="13.2">
      <c r="B37" s="177"/>
      <c r="C37" s="178"/>
      <c r="D37" s="352" t="s">
        <v>345</v>
      </c>
      <c r="E37" s="184"/>
      <c r="F37" s="32">
        <v>0.25</v>
      </c>
      <c r="G37" s="29">
        <f>I34*F37</f>
        <v>10386.458215638298</v>
      </c>
      <c r="H37" s="15"/>
      <c r="I37" s="183"/>
    </row>
    <row r="38" spans="2:11" ht="13.2">
      <c r="B38" s="177"/>
      <c r="C38" s="178"/>
      <c r="D38" s="352" t="s">
        <v>346</v>
      </c>
      <c r="E38" s="184"/>
      <c r="F38" s="32">
        <v>0.05</v>
      </c>
      <c r="G38" s="29">
        <f>I34*F38</f>
        <v>2077.2916431276599</v>
      </c>
      <c r="H38" s="15"/>
      <c r="I38" s="183"/>
    </row>
    <row r="39" spans="2:11" ht="13.2">
      <c r="B39" s="177"/>
      <c r="C39" s="178"/>
      <c r="D39" s="353" t="s">
        <v>347</v>
      </c>
      <c r="E39" s="352"/>
      <c r="F39" s="32">
        <v>0.3</v>
      </c>
      <c r="G39" s="29">
        <f>SUM(G37:G38)</f>
        <v>12463.749858765957</v>
      </c>
      <c r="H39" s="15"/>
      <c r="I39" s="183"/>
    </row>
    <row r="40" spans="2:11" ht="15.75" customHeight="1" thickBot="1">
      <c r="B40" s="177"/>
      <c r="C40" s="178"/>
      <c r="D40" s="185" t="s">
        <v>348</v>
      </c>
      <c r="E40" s="186"/>
      <c r="F40" s="186"/>
      <c r="G40" s="187"/>
      <c r="H40" s="14"/>
      <c r="I40" s="138">
        <f>SUM(G39:G39)</f>
        <v>12463.749858765957</v>
      </c>
    </row>
    <row r="41" spans="2:11" ht="16.5" customHeight="1" thickBot="1">
      <c r="B41" s="179"/>
      <c r="C41" s="180"/>
      <c r="D41" s="188" t="s">
        <v>349</v>
      </c>
      <c r="E41" s="189"/>
      <c r="F41" s="189"/>
      <c r="G41" s="189"/>
      <c r="H41" s="19"/>
      <c r="I41" s="44">
        <f>SUM(I34+I40)</f>
        <v>54009.582721319151</v>
      </c>
    </row>
    <row r="42" spans="2:11">
      <c r="F42" s="17"/>
    </row>
    <row r="43" spans="2:11">
      <c r="F43" s="17"/>
    </row>
    <row r="44" spans="2:11">
      <c r="F44" s="17"/>
    </row>
    <row r="45" spans="2:11" s="16" customFormat="1">
      <c r="F45" s="17"/>
      <c r="I45" s="18"/>
    </row>
    <row r="46" spans="2:11" s="16" customFormat="1">
      <c r="F46" s="17"/>
      <c r="I46" s="18"/>
    </row>
  </sheetData>
  <mergeCells count="43">
    <mergeCell ref="D41:G41"/>
    <mergeCell ref="B32:G32"/>
    <mergeCell ref="B34:G34"/>
    <mergeCell ref="B35:I35"/>
    <mergeCell ref="B36:C41"/>
    <mergeCell ref="D36:E36"/>
    <mergeCell ref="I36:I39"/>
    <mergeCell ref="D37:E37"/>
    <mergeCell ref="D38:E38"/>
    <mergeCell ref="D39:E39"/>
    <mergeCell ref="D40:G40"/>
    <mergeCell ref="B31:C31"/>
    <mergeCell ref="B19:C19"/>
    <mergeCell ref="B20:C20"/>
    <mergeCell ref="B21:G21"/>
    <mergeCell ref="B22:I22"/>
    <mergeCell ref="B23:C23"/>
    <mergeCell ref="B24:C24"/>
    <mergeCell ref="B25:C25"/>
    <mergeCell ref="B27:I27"/>
    <mergeCell ref="B28:C28"/>
    <mergeCell ref="B29:C29"/>
    <mergeCell ref="B30:C30"/>
    <mergeCell ref="B18:C18"/>
    <mergeCell ref="B7:I7"/>
    <mergeCell ref="D8:I8"/>
    <mergeCell ref="B9:C9"/>
    <mergeCell ref="B10:C10"/>
    <mergeCell ref="B11:C11"/>
    <mergeCell ref="B12:C12"/>
    <mergeCell ref="B13:G13"/>
    <mergeCell ref="B14:I14"/>
    <mergeCell ref="B15:C15"/>
    <mergeCell ref="B16:C16"/>
    <mergeCell ref="B17:C17"/>
    <mergeCell ref="B1:I1"/>
    <mergeCell ref="C2:F2"/>
    <mergeCell ref="B3:D3"/>
    <mergeCell ref="E3:I3"/>
    <mergeCell ref="B4:D4"/>
    <mergeCell ref="E4:I6"/>
    <mergeCell ref="C5:D5"/>
    <mergeCell ref="B6:C6"/>
  </mergeCells>
  <pageMargins left="0.52" right="0.4"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49A56B-5411-46CC-894F-CEC47F6E1B3D}">
  <sheetPr codeName="Hoja215">
    <tabColor rgb="FF3333FF"/>
  </sheetPr>
  <dimension ref="B1:K47"/>
  <sheetViews>
    <sheetView view="pageBreakPreview" zoomScale="110" zoomScaleNormal="130" zoomScaleSheetLayoutView="110" workbookViewId="0">
      <selection activeCell="A5" sqref="A5:H5"/>
    </sheetView>
  </sheetViews>
  <sheetFormatPr baseColWidth="10" defaultColWidth="11.44140625" defaultRowHeight="13.8"/>
  <cols>
    <col min="1" max="1" width="1.5546875" customWidth="1"/>
    <col min="2" max="2" width="17.109375" style="16" customWidth="1"/>
    <col min="3" max="3" width="12.6640625" style="16" customWidth="1"/>
    <col min="4" max="4" width="10.44140625" style="16" customWidth="1"/>
    <col min="5" max="5" width="11.33203125" style="16" customWidth="1"/>
    <col min="6" max="6" width="11.109375" style="16" customWidth="1"/>
    <col min="7" max="7" width="12.5546875" style="16" customWidth="1"/>
    <col min="8" max="8" width="0" style="16" hidden="1" customWidth="1"/>
    <col min="9" max="9" width="14.6640625" style="18" customWidth="1"/>
  </cols>
  <sheetData>
    <row r="1" spans="2:9" ht="18.600000000000001" thickBot="1">
      <c r="B1" s="210" t="s">
        <v>309</v>
      </c>
      <c r="C1" s="211"/>
      <c r="D1" s="211"/>
      <c r="E1" s="211"/>
      <c r="F1" s="211"/>
      <c r="G1" s="211"/>
      <c r="H1" s="211"/>
      <c r="I1" s="212"/>
    </row>
    <row r="2" spans="2:9" ht="15" thickBot="1">
      <c r="B2" s="20" t="s">
        <v>310</v>
      </c>
      <c r="C2" s="213" t="s">
        <v>311</v>
      </c>
      <c r="D2" s="213"/>
      <c r="E2" s="213"/>
      <c r="F2" s="214"/>
      <c r="G2" s="20" t="s">
        <v>312</v>
      </c>
      <c r="H2" s="21"/>
      <c r="I2" s="22">
        <v>45689</v>
      </c>
    </row>
    <row r="3" spans="2:9" thickBot="1">
      <c r="B3" s="215" t="s">
        <v>313</v>
      </c>
      <c r="C3" s="216"/>
      <c r="D3" s="217"/>
      <c r="E3" s="218" t="s">
        <v>7</v>
      </c>
      <c r="F3" s="219"/>
      <c r="G3" s="219"/>
      <c r="H3" s="219"/>
      <c r="I3" s="220"/>
    </row>
    <row r="4" spans="2:9" ht="36.9" customHeight="1" thickBot="1">
      <c r="B4" s="221" t="s">
        <v>314</v>
      </c>
      <c r="C4" s="222"/>
      <c r="D4" s="223"/>
      <c r="E4" s="224" t="s">
        <v>426</v>
      </c>
      <c r="F4" s="225"/>
      <c r="G4" s="225"/>
      <c r="H4" s="225"/>
      <c r="I4" s="226"/>
    </row>
    <row r="5" spans="2:9" thickBot="1">
      <c r="B5" s="1" t="s">
        <v>382</v>
      </c>
      <c r="C5" s="215" t="s">
        <v>427</v>
      </c>
      <c r="D5" s="217"/>
      <c r="E5" s="227"/>
      <c r="F5" s="228"/>
      <c r="G5" s="228"/>
      <c r="H5" s="228"/>
      <c r="I5" s="229"/>
    </row>
    <row r="6" spans="2:9" ht="26.25" customHeight="1" thickBot="1">
      <c r="B6" s="218" t="s">
        <v>315</v>
      </c>
      <c r="C6" s="220"/>
      <c r="D6" s="35"/>
      <c r="E6" s="230"/>
      <c r="F6" s="231"/>
      <c r="G6" s="231"/>
      <c r="H6" s="231"/>
      <c r="I6" s="232"/>
    </row>
    <row r="7" spans="2:9" ht="13.2">
      <c r="B7" s="233" t="s">
        <v>316</v>
      </c>
      <c r="C7" s="234"/>
      <c r="D7" s="234"/>
      <c r="E7" s="234"/>
      <c r="F7" s="234"/>
      <c r="G7" s="234"/>
      <c r="H7" s="234"/>
      <c r="I7" s="235"/>
    </row>
    <row r="8" spans="2:9" ht="13.2">
      <c r="B8" s="7" t="s">
        <v>317</v>
      </c>
      <c r="C8" s="8"/>
      <c r="D8" s="236"/>
      <c r="E8" s="236"/>
      <c r="F8" s="236"/>
      <c r="G8" s="236"/>
      <c r="H8" s="236"/>
      <c r="I8" s="237"/>
    </row>
    <row r="9" spans="2:9" ht="13.2">
      <c r="B9" s="190" t="s">
        <v>318</v>
      </c>
      <c r="C9" s="362"/>
      <c r="D9" s="39" t="s">
        <v>8</v>
      </c>
      <c r="E9" s="39" t="s">
        <v>319</v>
      </c>
      <c r="F9" s="39" t="s">
        <v>320</v>
      </c>
      <c r="G9" s="39" t="s">
        <v>321</v>
      </c>
      <c r="H9" s="39"/>
      <c r="I9" s="40" t="s">
        <v>322</v>
      </c>
    </row>
    <row r="10" spans="2:9" ht="13.2">
      <c r="B10" s="201" t="s">
        <v>323</v>
      </c>
      <c r="C10" s="202"/>
      <c r="D10" s="23" t="s">
        <v>324</v>
      </c>
      <c r="E10" s="30">
        <f>+I33</f>
        <v>46414.814814814818</v>
      </c>
      <c r="F10" s="27">
        <v>0.05</v>
      </c>
      <c r="G10" s="30">
        <f>E10*F10</f>
        <v>2320.7407407407409</v>
      </c>
      <c r="H10" s="46"/>
      <c r="I10" s="26">
        <f>+G10</f>
        <v>2320.7407407407409</v>
      </c>
    </row>
    <row r="11" spans="2:9" ht="12.75" customHeight="1">
      <c r="B11" s="337"/>
      <c r="C11" s="338"/>
      <c r="D11" s="45"/>
      <c r="E11" s="29"/>
      <c r="F11" s="27"/>
      <c r="G11" s="30"/>
      <c r="H11" s="46"/>
      <c r="I11" s="26"/>
    </row>
    <row r="12" spans="2:9" ht="12.75" customHeight="1">
      <c r="B12" s="347"/>
      <c r="C12" s="363"/>
      <c r="D12" s="45"/>
      <c r="E12" s="29"/>
      <c r="F12" s="49"/>
      <c r="G12" s="30"/>
      <c r="H12" s="46"/>
      <c r="I12" s="26"/>
    </row>
    <row r="13" spans="2:9" ht="13.2">
      <c r="B13" s="205" t="s">
        <v>325</v>
      </c>
      <c r="C13" s="206"/>
      <c r="D13" s="206"/>
      <c r="E13" s="206"/>
      <c r="F13" s="206"/>
      <c r="G13" s="206"/>
      <c r="H13" s="6"/>
      <c r="I13" s="36">
        <f>SUM(I10:I12)</f>
        <v>2320.7407407407409</v>
      </c>
    </row>
    <row r="14" spans="2:9" ht="13.2">
      <c r="B14" s="196" t="s">
        <v>326</v>
      </c>
      <c r="C14" s="197"/>
      <c r="D14" s="197"/>
      <c r="E14" s="197"/>
      <c r="F14" s="197"/>
      <c r="G14" s="197"/>
      <c r="H14" s="197"/>
      <c r="I14" s="198"/>
    </row>
    <row r="15" spans="2:9" ht="13.2">
      <c r="B15" s="190" t="s">
        <v>318</v>
      </c>
      <c r="C15" s="362"/>
      <c r="D15" s="39" t="s">
        <v>8</v>
      </c>
      <c r="E15" s="39" t="s">
        <v>327</v>
      </c>
      <c r="F15" s="39" t="s">
        <v>328</v>
      </c>
      <c r="G15" s="39" t="s">
        <v>321</v>
      </c>
      <c r="H15" s="41"/>
      <c r="I15" s="40" t="s">
        <v>322</v>
      </c>
    </row>
    <row r="16" spans="2:9" ht="12.75" customHeight="1">
      <c r="B16" s="201" t="s">
        <v>413</v>
      </c>
      <c r="C16" s="202"/>
      <c r="D16" s="23" t="s">
        <v>39</v>
      </c>
      <c r="E16" s="30">
        <v>18297.049283333334</v>
      </c>
      <c r="F16" s="27">
        <v>1.5</v>
      </c>
      <c r="G16" s="30">
        <f>E16*F16</f>
        <v>27445.573925000001</v>
      </c>
      <c r="H16" s="48"/>
      <c r="I16" s="31">
        <f t="shared" ref="I16:I21" si="0">+G16</f>
        <v>27445.573925000001</v>
      </c>
    </row>
    <row r="17" spans="2:9" ht="12.75" customHeight="1">
      <c r="B17" s="201" t="s">
        <v>428</v>
      </c>
      <c r="C17" s="202"/>
      <c r="D17" s="23" t="s">
        <v>18</v>
      </c>
      <c r="E17" s="30">
        <v>13134.767800000005</v>
      </c>
      <c r="F17" s="27">
        <v>1</v>
      </c>
      <c r="G17" s="30">
        <f t="shared" ref="G17:G21" si="1">E17*F17</f>
        <v>13134.767800000005</v>
      </c>
      <c r="H17" s="48"/>
      <c r="I17" s="31">
        <f t="shared" si="0"/>
        <v>13134.767800000005</v>
      </c>
    </row>
    <row r="18" spans="2:9" ht="13.2">
      <c r="B18" s="201" t="s">
        <v>429</v>
      </c>
      <c r="C18" s="202"/>
      <c r="D18" s="23" t="s">
        <v>18</v>
      </c>
      <c r="E18" s="30">
        <v>6014.4623000000011</v>
      </c>
      <c r="F18" s="27">
        <v>1</v>
      </c>
      <c r="G18" s="30">
        <f t="shared" si="1"/>
        <v>6014.4623000000011</v>
      </c>
      <c r="H18" s="48"/>
      <c r="I18" s="31">
        <f t="shared" si="0"/>
        <v>6014.4623000000011</v>
      </c>
    </row>
    <row r="19" spans="2:9" ht="13.2">
      <c r="B19" s="201" t="s">
        <v>430</v>
      </c>
      <c r="C19" s="202"/>
      <c r="D19" s="23" t="s">
        <v>18</v>
      </c>
      <c r="E19" s="30">
        <v>11189.462900000002</v>
      </c>
      <c r="F19" s="27">
        <v>0.5</v>
      </c>
      <c r="G19" s="30">
        <f t="shared" si="1"/>
        <v>5594.7314500000011</v>
      </c>
      <c r="H19" s="10"/>
      <c r="I19" s="31">
        <f t="shared" si="0"/>
        <v>5594.7314500000011</v>
      </c>
    </row>
    <row r="20" spans="2:9" ht="13.2">
      <c r="B20" s="201" t="s">
        <v>431</v>
      </c>
      <c r="C20" s="202"/>
      <c r="D20" s="23" t="s">
        <v>18</v>
      </c>
      <c r="E20" s="30">
        <v>41816.135900000008</v>
      </c>
      <c r="F20" s="27">
        <v>0.35</v>
      </c>
      <c r="G20" s="30">
        <f t="shared" si="1"/>
        <v>14635.647565000001</v>
      </c>
      <c r="H20" s="10"/>
      <c r="I20" s="31">
        <f t="shared" si="0"/>
        <v>14635.647565000001</v>
      </c>
    </row>
    <row r="21" spans="2:9" ht="13.2">
      <c r="B21" s="201" t="s">
        <v>432</v>
      </c>
      <c r="C21" s="202"/>
      <c r="D21" s="23" t="s">
        <v>18</v>
      </c>
      <c r="E21" s="30">
        <v>178938.82083000001</v>
      </c>
      <c r="F21" s="27">
        <v>8.1256266999999993E-2</v>
      </c>
      <c r="G21" s="30">
        <f t="shared" si="1"/>
        <v>14539.900602027641</v>
      </c>
      <c r="H21" s="10"/>
      <c r="I21" s="31">
        <f t="shared" si="0"/>
        <v>14539.900602027641</v>
      </c>
    </row>
    <row r="22" spans="2:9" ht="13.2">
      <c r="B22" s="205" t="s">
        <v>329</v>
      </c>
      <c r="C22" s="206"/>
      <c r="D22" s="206"/>
      <c r="E22" s="206"/>
      <c r="F22" s="206"/>
      <c r="G22" s="207"/>
      <c r="H22" s="137"/>
      <c r="I22" s="25">
        <f>SUM(I16:I21)</f>
        <v>81365.083642027646</v>
      </c>
    </row>
    <row r="23" spans="2:9" ht="15" customHeight="1">
      <c r="B23" s="196" t="s">
        <v>330</v>
      </c>
      <c r="C23" s="197"/>
      <c r="D23" s="197"/>
      <c r="E23" s="197"/>
      <c r="F23" s="197"/>
      <c r="G23" s="197"/>
      <c r="H23" s="197"/>
      <c r="I23" s="198"/>
    </row>
    <row r="24" spans="2:9" ht="13.2">
      <c r="B24" s="199" t="s">
        <v>318</v>
      </c>
      <c r="C24" s="200"/>
      <c r="D24" s="39" t="s">
        <v>8</v>
      </c>
      <c r="E24" s="39" t="s">
        <v>9</v>
      </c>
      <c r="F24" s="39" t="s">
        <v>319</v>
      </c>
      <c r="G24" s="39" t="s">
        <v>321</v>
      </c>
      <c r="H24" s="39"/>
      <c r="I24" s="40" t="s">
        <v>322</v>
      </c>
    </row>
    <row r="25" spans="2:9">
      <c r="B25" s="238" t="s">
        <v>383</v>
      </c>
      <c r="C25" s="366"/>
      <c r="D25" s="23" t="s">
        <v>331</v>
      </c>
      <c r="E25" s="24">
        <v>0.85</v>
      </c>
      <c r="F25" s="30">
        <v>1900</v>
      </c>
      <c r="G25" s="30">
        <f>E25*F25</f>
        <v>1615</v>
      </c>
      <c r="H25" s="3"/>
      <c r="I25" s="31">
        <f>+G25</f>
        <v>1615</v>
      </c>
    </row>
    <row r="26" spans="2:9" ht="13.2">
      <c r="B26" s="348"/>
      <c r="C26" s="349"/>
      <c r="D26" s="23"/>
      <c r="E26" s="24"/>
      <c r="F26" s="38"/>
      <c r="G26" s="38"/>
      <c r="H26" s="4"/>
      <c r="I26" s="37"/>
    </row>
    <row r="27" spans="2:9">
      <c r="B27" s="12"/>
      <c r="C27" s="6"/>
      <c r="D27" s="6"/>
      <c r="E27" s="6"/>
      <c r="G27" s="33" t="s">
        <v>332</v>
      </c>
      <c r="H27" s="6"/>
      <c r="I27" s="36">
        <f>SUM(I25:I26)</f>
        <v>1615</v>
      </c>
    </row>
    <row r="28" spans="2:9" ht="15" customHeight="1">
      <c r="B28" s="196" t="s">
        <v>333</v>
      </c>
      <c r="C28" s="197"/>
      <c r="D28" s="197"/>
      <c r="E28" s="197"/>
      <c r="F28" s="197"/>
      <c r="G28" s="197"/>
      <c r="H28" s="197"/>
      <c r="I28" s="198"/>
    </row>
    <row r="29" spans="2:9" ht="13.2">
      <c r="B29" s="190" t="s">
        <v>318</v>
      </c>
      <c r="C29" s="362"/>
      <c r="D29" s="39" t="s">
        <v>334</v>
      </c>
      <c r="E29" s="39" t="s">
        <v>335</v>
      </c>
      <c r="F29" s="39" t="s">
        <v>336</v>
      </c>
      <c r="G29" s="39" t="s">
        <v>321</v>
      </c>
      <c r="H29" s="41"/>
      <c r="I29" s="40" t="s">
        <v>322</v>
      </c>
    </row>
    <row r="30" spans="2:9" ht="13.2">
      <c r="B30" s="191" t="s">
        <v>433</v>
      </c>
      <c r="C30" s="192"/>
      <c r="D30" s="28">
        <f>120000*2</f>
        <v>240000</v>
      </c>
      <c r="E30" s="30">
        <f>D30*1.52</f>
        <v>364800</v>
      </c>
      <c r="F30" s="34">
        <v>13.5</v>
      </c>
      <c r="G30" s="30">
        <f>E30/F30</f>
        <v>27022.222222222223</v>
      </c>
      <c r="H30" s="13"/>
      <c r="I30" s="26">
        <f>+G30</f>
        <v>27022.222222222223</v>
      </c>
    </row>
    <row r="31" spans="2:9" ht="13.2">
      <c r="B31" s="191" t="s">
        <v>384</v>
      </c>
      <c r="C31" s="192"/>
      <c r="D31" s="29">
        <f>77000*2</f>
        <v>154000</v>
      </c>
      <c r="E31" s="30">
        <f>D31*1.7</f>
        <v>261800</v>
      </c>
      <c r="F31" s="34">
        <v>13.5</v>
      </c>
      <c r="G31" s="30">
        <f>E31/F31</f>
        <v>19392.592592592591</v>
      </c>
      <c r="H31" s="13"/>
      <c r="I31" s="26">
        <f>+G31</f>
        <v>19392.592592592591</v>
      </c>
    </row>
    <row r="32" spans="2:9" ht="13.2">
      <c r="B32" s="193"/>
      <c r="C32" s="354"/>
      <c r="D32" s="2"/>
      <c r="E32" s="2"/>
      <c r="F32" s="11"/>
      <c r="G32" s="13"/>
      <c r="H32" s="13"/>
      <c r="I32" s="26"/>
    </row>
    <row r="33" spans="2:11" ht="13.2">
      <c r="B33" s="367" t="s">
        <v>338</v>
      </c>
      <c r="C33" s="368"/>
      <c r="D33" s="368"/>
      <c r="E33" s="368"/>
      <c r="F33" s="368"/>
      <c r="G33" s="368"/>
      <c r="H33" s="6"/>
      <c r="I33" s="25">
        <f>SUM(I30:I32)</f>
        <v>46414.814814814818</v>
      </c>
    </row>
    <row r="34" spans="2:11" ht="13.2">
      <c r="B34" s="12"/>
      <c r="C34" s="6"/>
      <c r="D34" s="6"/>
      <c r="E34" s="6"/>
      <c r="F34" s="5"/>
      <c r="G34" s="6"/>
      <c r="H34" s="6"/>
      <c r="I34" s="9"/>
      <c r="K34" s="50"/>
    </row>
    <row r="35" spans="2:11">
      <c r="B35" s="208" t="s">
        <v>339</v>
      </c>
      <c r="C35" s="209"/>
      <c r="D35" s="209"/>
      <c r="E35" s="209"/>
      <c r="F35" s="209"/>
      <c r="G35" s="209"/>
      <c r="H35" s="14"/>
      <c r="I35" s="138">
        <f>SUM(I13+I22+I27+I33)</f>
        <v>131715.63919758319</v>
      </c>
    </row>
    <row r="36" spans="2:11" ht="15.75" customHeight="1">
      <c r="B36" s="194" t="s">
        <v>340</v>
      </c>
      <c r="C36" s="351"/>
      <c r="D36" s="351"/>
      <c r="E36" s="351"/>
      <c r="F36" s="351"/>
      <c r="G36" s="351"/>
      <c r="H36" s="351"/>
      <c r="I36" s="195"/>
    </row>
    <row r="37" spans="2:11" ht="13.2">
      <c r="B37" s="177" t="s">
        <v>341</v>
      </c>
      <c r="C37" s="178"/>
      <c r="D37" s="181" t="s">
        <v>342</v>
      </c>
      <c r="E37" s="182"/>
      <c r="F37" s="42" t="s">
        <v>343</v>
      </c>
      <c r="G37" s="43" t="s">
        <v>344</v>
      </c>
      <c r="H37" s="3"/>
      <c r="I37" s="183"/>
    </row>
    <row r="38" spans="2:11" ht="13.2">
      <c r="B38" s="177"/>
      <c r="C38" s="178"/>
      <c r="D38" s="352" t="s">
        <v>345</v>
      </c>
      <c r="E38" s="184"/>
      <c r="F38" s="32">
        <v>0.25</v>
      </c>
      <c r="G38" s="29">
        <f>I35*F38</f>
        <v>32928.909799395798</v>
      </c>
      <c r="H38" s="15"/>
      <c r="I38" s="183"/>
    </row>
    <row r="39" spans="2:11" ht="13.2">
      <c r="B39" s="177"/>
      <c r="C39" s="178"/>
      <c r="D39" s="352" t="s">
        <v>346</v>
      </c>
      <c r="E39" s="184"/>
      <c r="F39" s="32">
        <v>0.05</v>
      </c>
      <c r="G39" s="29">
        <f>I35*F39</f>
        <v>6585.7819598791602</v>
      </c>
      <c r="H39" s="15"/>
      <c r="I39" s="183"/>
    </row>
    <row r="40" spans="2:11" ht="13.2">
      <c r="B40" s="177"/>
      <c r="C40" s="178"/>
      <c r="D40" s="353" t="s">
        <v>347</v>
      </c>
      <c r="E40" s="352"/>
      <c r="F40" s="32">
        <v>0.3</v>
      </c>
      <c r="G40" s="29">
        <f>SUM(G38:G39)</f>
        <v>39514.69175927496</v>
      </c>
      <c r="H40" s="15"/>
      <c r="I40" s="183"/>
    </row>
    <row r="41" spans="2:11" ht="15.75" customHeight="1" thickBot="1">
      <c r="B41" s="177"/>
      <c r="C41" s="178"/>
      <c r="D41" s="185" t="s">
        <v>348</v>
      </c>
      <c r="E41" s="186"/>
      <c r="F41" s="186"/>
      <c r="G41" s="187"/>
      <c r="H41" s="14"/>
      <c r="I41" s="138">
        <f>SUM(G40:G40)</f>
        <v>39514.69175927496</v>
      </c>
    </row>
    <row r="42" spans="2:11" ht="16.5" customHeight="1" thickBot="1">
      <c r="B42" s="179"/>
      <c r="C42" s="180"/>
      <c r="D42" s="188" t="s">
        <v>349</v>
      </c>
      <c r="E42" s="189"/>
      <c r="F42" s="189"/>
      <c r="G42" s="189"/>
      <c r="H42" s="19"/>
      <c r="I42" s="44">
        <f>SUM(I35+I41)</f>
        <v>171230.33095685815</v>
      </c>
    </row>
    <row r="43" spans="2:11">
      <c r="F43" s="17"/>
    </row>
    <row r="44" spans="2:11">
      <c r="F44" s="17"/>
    </row>
    <row r="45" spans="2:11">
      <c r="F45" s="17"/>
    </row>
    <row r="46" spans="2:11" s="16" customFormat="1">
      <c r="F46" s="17"/>
      <c r="I46" s="18"/>
    </row>
    <row r="47" spans="2:11" s="16" customFormat="1">
      <c r="F47" s="17"/>
      <c r="I47" s="18"/>
    </row>
  </sheetData>
  <mergeCells count="44">
    <mergeCell ref="D42:G42"/>
    <mergeCell ref="B20:C20"/>
    <mergeCell ref="B33:G33"/>
    <mergeCell ref="B35:G35"/>
    <mergeCell ref="B36:I36"/>
    <mergeCell ref="B37:C42"/>
    <mergeCell ref="D37:E37"/>
    <mergeCell ref="I37:I40"/>
    <mergeCell ref="D38:E38"/>
    <mergeCell ref="D39:E39"/>
    <mergeCell ref="D40:E40"/>
    <mergeCell ref="D41:G41"/>
    <mergeCell ref="B26:C26"/>
    <mergeCell ref="B28:I28"/>
    <mergeCell ref="B29:C29"/>
    <mergeCell ref="B30:C30"/>
    <mergeCell ref="B31:C31"/>
    <mergeCell ref="B32:C32"/>
    <mergeCell ref="B19:C19"/>
    <mergeCell ref="B21:C21"/>
    <mergeCell ref="B22:G22"/>
    <mergeCell ref="B23:I23"/>
    <mergeCell ref="B24:C24"/>
    <mergeCell ref="B25:C25"/>
    <mergeCell ref="B18:C18"/>
    <mergeCell ref="B7:I7"/>
    <mergeCell ref="D8:I8"/>
    <mergeCell ref="B9:C9"/>
    <mergeCell ref="B10:C10"/>
    <mergeCell ref="B11:C11"/>
    <mergeCell ref="B12:C12"/>
    <mergeCell ref="B13:G13"/>
    <mergeCell ref="B14:I14"/>
    <mergeCell ref="B15:C15"/>
    <mergeCell ref="B16:C16"/>
    <mergeCell ref="B17:C17"/>
    <mergeCell ref="B1:I1"/>
    <mergeCell ref="C2:F2"/>
    <mergeCell ref="B3:D3"/>
    <mergeCell ref="E3:I3"/>
    <mergeCell ref="B4:D4"/>
    <mergeCell ref="E4:I6"/>
    <mergeCell ref="C5:D5"/>
    <mergeCell ref="B6:C6"/>
  </mergeCells>
  <pageMargins left="0.52" right="0.4"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9BA143-3586-4F08-A2CD-B1E5DBEF210B}">
  <sheetPr codeName="Hoja216">
    <tabColor rgb="FF00B050"/>
  </sheetPr>
  <dimension ref="A1:AP59"/>
  <sheetViews>
    <sheetView view="pageBreakPreview" zoomScale="70" zoomScaleNormal="55" zoomScaleSheetLayoutView="70" workbookViewId="0">
      <selection activeCell="A5" sqref="A5:H5"/>
    </sheetView>
  </sheetViews>
  <sheetFormatPr baseColWidth="10" defaultColWidth="12.5546875" defaultRowHeight="13.2"/>
  <cols>
    <col min="1" max="30" width="3.6640625" style="81" customWidth="1"/>
    <col min="31" max="31" width="10.5546875" style="81" customWidth="1"/>
    <col min="32" max="32" width="8.109375" style="81" customWidth="1"/>
    <col min="33" max="33" width="10.5546875" style="81" customWidth="1"/>
    <col min="34" max="34" width="7.6640625" style="81" customWidth="1"/>
    <col min="35" max="35" width="38.5546875" style="81" customWidth="1"/>
    <col min="36" max="40" width="13.6640625" style="81" customWidth="1"/>
    <col min="41" max="250" width="12.5546875" style="77"/>
    <col min="251" max="280" width="3.6640625" style="77" customWidth="1"/>
    <col min="281" max="281" width="10.5546875" style="77" customWidth="1"/>
    <col min="282" max="282" width="8.109375" style="77" customWidth="1"/>
    <col min="283" max="283" width="10.5546875" style="77" customWidth="1"/>
    <col min="284" max="284" width="7.6640625" style="77" customWidth="1"/>
    <col min="285" max="285" width="26.109375" style="77" customWidth="1"/>
    <col min="286" max="287" width="12.5546875" style="77"/>
    <col min="288" max="288" width="13.44140625" style="77" customWidth="1"/>
    <col min="289" max="289" width="12.5546875" style="77"/>
    <col min="290" max="290" width="14.6640625" style="77" bestFit="1" customWidth="1"/>
    <col min="291" max="506" width="12.5546875" style="77"/>
    <col min="507" max="536" width="3.6640625" style="77" customWidth="1"/>
    <col min="537" max="537" width="10.5546875" style="77" customWidth="1"/>
    <col min="538" max="538" width="8.109375" style="77" customWidth="1"/>
    <col min="539" max="539" width="10.5546875" style="77" customWidth="1"/>
    <col min="540" max="540" width="7.6640625" style="77" customWidth="1"/>
    <col min="541" max="541" width="26.109375" style="77" customWidth="1"/>
    <col min="542" max="543" width="12.5546875" style="77"/>
    <col min="544" max="544" width="13.44140625" style="77" customWidth="1"/>
    <col min="545" max="545" width="12.5546875" style="77"/>
    <col min="546" max="546" width="14.6640625" style="77" bestFit="1" customWidth="1"/>
    <col min="547" max="762" width="12.5546875" style="77"/>
    <col min="763" max="792" width="3.6640625" style="77" customWidth="1"/>
    <col min="793" max="793" width="10.5546875" style="77" customWidth="1"/>
    <col min="794" max="794" width="8.109375" style="77" customWidth="1"/>
    <col min="795" max="795" width="10.5546875" style="77" customWidth="1"/>
    <col min="796" max="796" width="7.6640625" style="77" customWidth="1"/>
    <col min="797" max="797" width="26.109375" style="77" customWidth="1"/>
    <col min="798" max="799" width="12.5546875" style="77"/>
    <col min="800" max="800" width="13.44140625" style="77" customWidth="1"/>
    <col min="801" max="801" width="12.5546875" style="77"/>
    <col min="802" max="802" width="14.6640625" style="77" bestFit="1" customWidth="1"/>
    <col min="803" max="1018" width="12.5546875" style="77"/>
    <col min="1019" max="1048" width="3.6640625" style="77" customWidth="1"/>
    <col min="1049" max="1049" width="10.5546875" style="77" customWidth="1"/>
    <col min="1050" max="1050" width="8.109375" style="77" customWidth="1"/>
    <col min="1051" max="1051" width="10.5546875" style="77" customWidth="1"/>
    <col min="1052" max="1052" width="7.6640625" style="77" customWidth="1"/>
    <col min="1053" max="1053" width="26.109375" style="77" customWidth="1"/>
    <col min="1054" max="1055" width="12.5546875" style="77"/>
    <col min="1056" max="1056" width="13.44140625" style="77" customWidth="1"/>
    <col min="1057" max="1057" width="12.5546875" style="77"/>
    <col min="1058" max="1058" width="14.6640625" style="77" bestFit="1" customWidth="1"/>
    <col min="1059" max="1274" width="12.5546875" style="77"/>
    <col min="1275" max="1304" width="3.6640625" style="77" customWidth="1"/>
    <col min="1305" max="1305" width="10.5546875" style="77" customWidth="1"/>
    <col min="1306" max="1306" width="8.109375" style="77" customWidth="1"/>
    <col min="1307" max="1307" width="10.5546875" style="77" customWidth="1"/>
    <col min="1308" max="1308" width="7.6640625" style="77" customWidth="1"/>
    <col min="1309" max="1309" width="26.109375" style="77" customWidth="1"/>
    <col min="1310" max="1311" width="12.5546875" style="77"/>
    <col min="1312" max="1312" width="13.44140625" style="77" customWidth="1"/>
    <col min="1313" max="1313" width="12.5546875" style="77"/>
    <col min="1314" max="1314" width="14.6640625" style="77" bestFit="1" customWidth="1"/>
    <col min="1315" max="1530" width="12.5546875" style="77"/>
    <col min="1531" max="1560" width="3.6640625" style="77" customWidth="1"/>
    <col min="1561" max="1561" width="10.5546875" style="77" customWidth="1"/>
    <col min="1562" max="1562" width="8.109375" style="77" customWidth="1"/>
    <col min="1563" max="1563" width="10.5546875" style="77" customWidth="1"/>
    <col min="1564" max="1564" width="7.6640625" style="77" customWidth="1"/>
    <col min="1565" max="1565" width="26.109375" style="77" customWidth="1"/>
    <col min="1566" max="1567" width="12.5546875" style="77"/>
    <col min="1568" max="1568" width="13.44140625" style="77" customWidth="1"/>
    <col min="1569" max="1569" width="12.5546875" style="77"/>
    <col min="1570" max="1570" width="14.6640625" style="77" bestFit="1" customWidth="1"/>
    <col min="1571" max="1786" width="12.5546875" style="77"/>
    <col min="1787" max="1816" width="3.6640625" style="77" customWidth="1"/>
    <col min="1817" max="1817" width="10.5546875" style="77" customWidth="1"/>
    <col min="1818" max="1818" width="8.109375" style="77" customWidth="1"/>
    <col min="1819" max="1819" width="10.5546875" style="77" customWidth="1"/>
    <col min="1820" max="1820" width="7.6640625" style="77" customWidth="1"/>
    <col min="1821" max="1821" width="26.109375" style="77" customWidth="1"/>
    <col min="1822" max="1823" width="12.5546875" style="77"/>
    <col min="1824" max="1824" width="13.44140625" style="77" customWidth="1"/>
    <col min="1825" max="1825" width="12.5546875" style="77"/>
    <col min="1826" max="1826" width="14.6640625" style="77" bestFit="1" customWidth="1"/>
    <col min="1827" max="2042" width="12.5546875" style="77"/>
    <col min="2043" max="2072" width="3.6640625" style="77" customWidth="1"/>
    <col min="2073" max="2073" width="10.5546875" style="77" customWidth="1"/>
    <col min="2074" max="2074" width="8.109375" style="77" customWidth="1"/>
    <col min="2075" max="2075" width="10.5546875" style="77" customWidth="1"/>
    <col min="2076" max="2076" width="7.6640625" style="77" customWidth="1"/>
    <col min="2077" max="2077" width="26.109375" style="77" customWidth="1"/>
    <col min="2078" max="2079" width="12.5546875" style="77"/>
    <col min="2080" max="2080" width="13.44140625" style="77" customWidth="1"/>
    <col min="2081" max="2081" width="12.5546875" style="77"/>
    <col min="2082" max="2082" width="14.6640625" style="77" bestFit="1" customWidth="1"/>
    <col min="2083" max="2298" width="12.5546875" style="77"/>
    <col min="2299" max="2328" width="3.6640625" style="77" customWidth="1"/>
    <col min="2329" max="2329" width="10.5546875" style="77" customWidth="1"/>
    <col min="2330" max="2330" width="8.109375" style="77" customWidth="1"/>
    <col min="2331" max="2331" width="10.5546875" style="77" customWidth="1"/>
    <col min="2332" max="2332" width="7.6640625" style="77" customWidth="1"/>
    <col min="2333" max="2333" width="26.109375" style="77" customWidth="1"/>
    <col min="2334" max="2335" width="12.5546875" style="77"/>
    <col min="2336" max="2336" width="13.44140625" style="77" customWidth="1"/>
    <col min="2337" max="2337" width="12.5546875" style="77"/>
    <col min="2338" max="2338" width="14.6640625" style="77" bestFit="1" customWidth="1"/>
    <col min="2339" max="2554" width="12.5546875" style="77"/>
    <col min="2555" max="2584" width="3.6640625" style="77" customWidth="1"/>
    <col min="2585" max="2585" width="10.5546875" style="77" customWidth="1"/>
    <col min="2586" max="2586" width="8.109375" style="77" customWidth="1"/>
    <col min="2587" max="2587" width="10.5546875" style="77" customWidth="1"/>
    <col min="2588" max="2588" width="7.6640625" style="77" customWidth="1"/>
    <col min="2589" max="2589" width="26.109375" style="77" customWidth="1"/>
    <col min="2590" max="2591" width="12.5546875" style="77"/>
    <col min="2592" max="2592" width="13.44140625" style="77" customWidth="1"/>
    <col min="2593" max="2593" width="12.5546875" style="77"/>
    <col min="2594" max="2594" width="14.6640625" style="77" bestFit="1" customWidth="1"/>
    <col min="2595" max="2810" width="12.5546875" style="77"/>
    <col min="2811" max="2840" width="3.6640625" style="77" customWidth="1"/>
    <col min="2841" max="2841" width="10.5546875" style="77" customWidth="1"/>
    <col min="2842" max="2842" width="8.109375" style="77" customWidth="1"/>
    <col min="2843" max="2843" width="10.5546875" style="77" customWidth="1"/>
    <col min="2844" max="2844" width="7.6640625" style="77" customWidth="1"/>
    <col min="2845" max="2845" width="26.109375" style="77" customWidth="1"/>
    <col min="2846" max="2847" width="12.5546875" style="77"/>
    <col min="2848" max="2848" width="13.44140625" style="77" customWidth="1"/>
    <col min="2849" max="2849" width="12.5546875" style="77"/>
    <col min="2850" max="2850" width="14.6640625" style="77" bestFit="1" customWidth="1"/>
    <col min="2851" max="3066" width="12.5546875" style="77"/>
    <col min="3067" max="3096" width="3.6640625" style="77" customWidth="1"/>
    <col min="3097" max="3097" width="10.5546875" style="77" customWidth="1"/>
    <col min="3098" max="3098" width="8.109375" style="77" customWidth="1"/>
    <col min="3099" max="3099" width="10.5546875" style="77" customWidth="1"/>
    <col min="3100" max="3100" width="7.6640625" style="77" customWidth="1"/>
    <col min="3101" max="3101" width="26.109375" style="77" customWidth="1"/>
    <col min="3102" max="3103" width="12.5546875" style="77"/>
    <col min="3104" max="3104" width="13.44140625" style="77" customWidth="1"/>
    <col min="3105" max="3105" width="12.5546875" style="77"/>
    <col min="3106" max="3106" width="14.6640625" style="77" bestFit="1" customWidth="1"/>
    <col min="3107" max="3322" width="12.5546875" style="77"/>
    <col min="3323" max="3352" width="3.6640625" style="77" customWidth="1"/>
    <col min="3353" max="3353" width="10.5546875" style="77" customWidth="1"/>
    <col min="3354" max="3354" width="8.109375" style="77" customWidth="1"/>
    <col min="3355" max="3355" width="10.5546875" style="77" customWidth="1"/>
    <col min="3356" max="3356" width="7.6640625" style="77" customWidth="1"/>
    <col min="3357" max="3357" width="26.109375" style="77" customWidth="1"/>
    <col min="3358" max="3359" width="12.5546875" style="77"/>
    <col min="3360" max="3360" width="13.44140625" style="77" customWidth="1"/>
    <col min="3361" max="3361" width="12.5546875" style="77"/>
    <col min="3362" max="3362" width="14.6640625" style="77" bestFit="1" customWidth="1"/>
    <col min="3363" max="3578" width="12.5546875" style="77"/>
    <col min="3579" max="3608" width="3.6640625" style="77" customWidth="1"/>
    <col min="3609" max="3609" width="10.5546875" style="77" customWidth="1"/>
    <col min="3610" max="3610" width="8.109375" style="77" customWidth="1"/>
    <col min="3611" max="3611" width="10.5546875" style="77" customWidth="1"/>
    <col min="3612" max="3612" width="7.6640625" style="77" customWidth="1"/>
    <col min="3613" max="3613" width="26.109375" style="77" customWidth="1"/>
    <col min="3614" max="3615" width="12.5546875" style="77"/>
    <col min="3616" max="3616" width="13.44140625" style="77" customWidth="1"/>
    <col min="3617" max="3617" width="12.5546875" style="77"/>
    <col min="3618" max="3618" width="14.6640625" style="77" bestFit="1" customWidth="1"/>
    <col min="3619" max="3834" width="12.5546875" style="77"/>
    <col min="3835" max="3864" width="3.6640625" style="77" customWidth="1"/>
    <col min="3865" max="3865" width="10.5546875" style="77" customWidth="1"/>
    <col min="3866" max="3866" width="8.109375" style="77" customWidth="1"/>
    <col min="3867" max="3867" width="10.5546875" style="77" customWidth="1"/>
    <col min="3868" max="3868" width="7.6640625" style="77" customWidth="1"/>
    <col min="3869" max="3869" width="26.109375" style="77" customWidth="1"/>
    <col min="3870" max="3871" width="12.5546875" style="77"/>
    <col min="3872" max="3872" width="13.44140625" style="77" customWidth="1"/>
    <col min="3873" max="3873" width="12.5546875" style="77"/>
    <col min="3874" max="3874" width="14.6640625" style="77" bestFit="1" customWidth="1"/>
    <col min="3875" max="4090" width="12.5546875" style="77"/>
    <col min="4091" max="4120" width="3.6640625" style="77" customWidth="1"/>
    <col min="4121" max="4121" width="10.5546875" style="77" customWidth="1"/>
    <col min="4122" max="4122" width="8.109375" style="77" customWidth="1"/>
    <col min="4123" max="4123" width="10.5546875" style="77" customWidth="1"/>
    <col min="4124" max="4124" width="7.6640625" style="77" customWidth="1"/>
    <col min="4125" max="4125" width="26.109375" style="77" customWidth="1"/>
    <col min="4126" max="4127" width="12.5546875" style="77"/>
    <col min="4128" max="4128" width="13.44140625" style="77" customWidth="1"/>
    <col min="4129" max="4129" width="12.5546875" style="77"/>
    <col min="4130" max="4130" width="14.6640625" style="77" bestFit="1" customWidth="1"/>
    <col min="4131" max="4346" width="12.5546875" style="77"/>
    <col min="4347" max="4376" width="3.6640625" style="77" customWidth="1"/>
    <col min="4377" max="4377" width="10.5546875" style="77" customWidth="1"/>
    <col min="4378" max="4378" width="8.109375" style="77" customWidth="1"/>
    <col min="4379" max="4379" width="10.5546875" style="77" customWidth="1"/>
    <col min="4380" max="4380" width="7.6640625" style="77" customWidth="1"/>
    <col min="4381" max="4381" width="26.109375" style="77" customWidth="1"/>
    <col min="4382" max="4383" width="12.5546875" style="77"/>
    <col min="4384" max="4384" width="13.44140625" style="77" customWidth="1"/>
    <col min="4385" max="4385" width="12.5546875" style="77"/>
    <col min="4386" max="4386" width="14.6640625" style="77" bestFit="1" customWidth="1"/>
    <col min="4387" max="4602" width="12.5546875" style="77"/>
    <col min="4603" max="4632" width="3.6640625" style="77" customWidth="1"/>
    <col min="4633" max="4633" width="10.5546875" style="77" customWidth="1"/>
    <col min="4634" max="4634" width="8.109375" style="77" customWidth="1"/>
    <col min="4635" max="4635" width="10.5546875" style="77" customWidth="1"/>
    <col min="4636" max="4636" width="7.6640625" style="77" customWidth="1"/>
    <col min="4637" max="4637" width="26.109375" style="77" customWidth="1"/>
    <col min="4638" max="4639" width="12.5546875" style="77"/>
    <col min="4640" max="4640" width="13.44140625" style="77" customWidth="1"/>
    <col min="4641" max="4641" width="12.5546875" style="77"/>
    <col min="4642" max="4642" width="14.6640625" style="77" bestFit="1" customWidth="1"/>
    <col min="4643" max="4858" width="12.5546875" style="77"/>
    <col min="4859" max="4888" width="3.6640625" style="77" customWidth="1"/>
    <col min="4889" max="4889" width="10.5546875" style="77" customWidth="1"/>
    <col min="4890" max="4890" width="8.109375" style="77" customWidth="1"/>
    <col min="4891" max="4891" width="10.5546875" style="77" customWidth="1"/>
    <col min="4892" max="4892" width="7.6640625" style="77" customWidth="1"/>
    <col min="4893" max="4893" width="26.109375" style="77" customWidth="1"/>
    <col min="4894" max="4895" width="12.5546875" style="77"/>
    <col min="4896" max="4896" width="13.44140625" style="77" customWidth="1"/>
    <col min="4897" max="4897" width="12.5546875" style="77"/>
    <col min="4898" max="4898" width="14.6640625" style="77" bestFit="1" customWidth="1"/>
    <col min="4899" max="5114" width="12.5546875" style="77"/>
    <col min="5115" max="5144" width="3.6640625" style="77" customWidth="1"/>
    <col min="5145" max="5145" width="10.5546875" style="77" customWidth="1"/>
    <col min="5146" max="5146" width="8.109375" style="77" customWidth="1"/>
    <col min="5147" max="5147" width="10.5546875" style="77" customWidth="1"/>
    <col min="5148" max="5148" width="7.6640625" style="77" customWidth="1"/>
    <col min="5149" max="5149" width="26.109375" style="77" customWidth="1"/>
    <col min="5150" max="5151" width="12.5546875" style="77"/>
    <col min="5152" max="5152" width="13.44140625" style="77" customWidth="1"/>
    <col min="5153" max="5153" width="12.5546875" style="77"/>
    <col min="5154" max="5154" width="14.6640625" style="77" bestFit="1" customWidth="1"/>
    <col min="5155" max="5370" width="12.5546875" style="77"/>
    <col min="5371" max="5400" width="3.6640625" style="77" customWidth="1"/>
    <col min="5401" max="5401" width="10.5546875" style="77" customWidth="1"/>
    <col min="5402" max="5402" width="8.109375" style="77" customWidth="1"/>
    <col min="5403" max="5403" width="10.5546875" style="77" customWidth="1"/>
    <col min="5404" max="5404" width="7.6640625" style="77" customWidth="1"/>
    <col min="5405" max="5405" width="26.109375" style="77" customWidth="1"/>
    <col min="5406" max="5407" width="12.5546875" style="77"/>
    <col min="5408" max="5408" width="13.44140625" style="77" customWidth="1"/>
    <col min="5409" max="5409" width="12.5546875" style="77"/>
    <col min="5410" max="5410" width="14.6640625" style="77" bestFit="1" customWidth="1"/>
    <col min="5411" max="5626" width="12.5546875" style="77"/>
    <col min="5627" max="5656" width="3.6640625" style="77" customWidth="1"/>
    <col min="5657" max="5657" width="10.5546875" style="77" customWidth="1"/>
    <col min="5658" max="5658" width="8.109375" style="77" customWidth="1"/>
    <col min="5659" max="5659" width="10.5546875" style="77" customWidth="1"/>
    <col min="5660" max="5660" width="7.6640625" style="77" customWidth="1"/>
    <col min="5661" max="5661" width="26.109375" style="77" customWidth="1"/>
    <col min="5662" max="5663" width="12.5546875" style="77"/>
    <col min="5664" max="5664" width="13.44140625" style="77" customWidth="1"/>
    <col min="5665" max="5665" width="12.5546875" style="77"/>
    <col min="5666" max="5666" width="14.6640625" style="77" bestFit="1" customWidth="1"/>
    <col min="5667" max="5882" width="12.5546875" style="77"/>
    <col min="5883" max="5912" width="3.6640625" style="77" customWidth="1"/>
    <col min="5913" max="5913" width="10.5546875" style="77" customWidth="1"/>
    <col min="5914" max="5914" width="8.109375" style="77" customWidth="1"/>
    <col min="5915" max="5915" width="10.5546875" style="77" customWidth="1"/>
    <col min="5916" max="5916" width="7.6640625" style="77" customWidth="1"/>
    <col min="5917" max="5917" width="26.109375" style="77" customWidth="1"/>
    <col min="5918" max="5919" width="12.5546875" style="77"/>
    <col min="5920" max="5920" width="13.44140625" style="77" customWidth="1"/>
    <col min="5921" max="5921" width="12.5546875" style="77"/>
    <col min="5922" max="5922" width="14.6640625" style="77" bestFit="1" customWidth="1"/>
    <col min="5923" max="6138" width="12.5546875" style="77"/>
    <col min="6139" max="6168" width="3.6640625" style="77" customWidth="1"/>
    <col min="6169" max="6169" width="10.5546875" style="77" customWidth="1"/>
    <col min="6170" max="6170" width="8.109375" style="77" customWidth="1"/>
    <col min="6171" max="6171" width="10.5546875" style="77" customWidth="1"/>
    <col min="6172" max="6172" width="7.6640625" style="77" customWidth="1"/>
    <col min="6173" max="6173" width="26.109375" style="77" customWidth="1"/>
    <col min="6174" max="6175" width="12.5546875" style="77"/>
    <col min="6176" max="6176" width="13.44140625" style="77" customWidth="1"/>
    <col min="6177" max="6177" width="12.5546875" style="77"/>
    <col min="6178" max="6178" width="14.6640625" style="77" bestFit="1" customWidth="1"/>
    <col min="6179" max="6394" width="12.5546875" style="77"/>
    <col min="6395" max="6424" width="3.6640625" style="77" customWidth="1"/>
    <col min="6425" max="6425" width="10.5546875" style="77" customWidth="1"/>
    <col min="6426" max="6426" width="8.109375" style="77" customWidth="1"/>
    <col min="6427" max="6427" width="10.5546875" style="77" customWidth="1"/>
    <col min="6428" max="6428" width="7.6640625" style="77" customWidth="1"/>
    <col min="6429" max="6429" width="26.109375" style="77" customWidth="1"/>
    <col min="6430" max="6431" width="12.5546875" style="77"/>
    <col min="6432" max="6432" width="13.44140625" style="77" customWidth="1"/>
    <col min="6433" max="6433" width="12.5546875" style="77"/>
    <col min="6434" max="6434" width="14.6640625" style="77" bestFit="1" customWidth="1"/>
    <col min="6435" max="6650" width="12.5546875" style="77"/>
    <col min="6651" max="6680" width="3.6640625" style="77" customWidth="1"/>
    <col min="6681" max="6681" width="10.5546875" style="77" customWidth="1"/>
    <col min="6682" max="6682" width="8.109375" style="77" customWidth="1"/>
    <col min="6683" max="6683" width="10.5546875" style="77" customWidth="1"/>
    <col min="6684" max="6684" width="7.6640625" style="77" customWidth="1"/>
    <col min="6685" max="6685" width="26.109375" style="77" customWidth="1"/>
    <col min="6686" max="6687" width="12.5546875" style="77"/>
    <col min="6688" max="6688" width="13.44140625" style="77" customWidth="1"/>
    <col min="6689" max="6689" width="12.5546875" style="77"/>
    <col min="6690" max="6690" width="14.6640625" style="77" bestFit="1" customWidth="1"/>
    <col min="6691" max="6906" width="12.5546875" style="77"/>
    <col min="6907" max="6936" width="3.6640625" style="77" customWidth="1"/>
    <col min="6937" max="6937" width="10.5546875" style="77" customWidth="1"/>
    <col min="6938" max="6938" width="8.109375" style="77" customWidth="1"/>
    <col min="6939" max="6939" width="10.5546875" style="77" customWidth="1"/>
    <col min="6940" max="6940" width="7.6640625" style="77" customWidth="1"/>
    <col min="6941" max="6941" width="26.109375" style="77" customWidth="1"/>
    <col min="6942" max="6943" width="12.5546875" style="77"/>
    <col min="6944" max="6944" width="13.44140625" style="77" customWidth="1"/>
    <col min="6945" max="6945" width="12.5546875" style="77"/>
    <col min="6946" max="6946" width="14.6640625" style="77" bestFit="1" customWidth="1"/>
    <col min="6947" max="7162" width="12.5546875" style="77"/>
    <col min="7163" max="7192" width="3.6640625" style="77" customWidth="1"/>
    <col min="7193" max="7193" width="10.5546875" style="77" customWidth="1"/>
    <col min="7194" max="7194" width="8.109375" style="77" customWidth="1"/>
    <col min="7195" max="7195" width="10.5546875" style="77" customWidth="1"/>
    <col min="7196" max="7196" width="7.6640625" style="77" customWidth="1"/>
    <col min="7197" max="7197" width="26.109375" style="77" customWidth="1"/>
    <col min="7198" max="7199" width="12.5546875" style="77"/>
    <col min="7200" max="7200" width="13.44140625" style="77" customWidth="1"/>
    <col min="7201" max="7201" width="12.5546875" style="77"/>
    <col min="7202" max="7202" width="14.6640625" style="77" bestFit="1" customWidth="1"/>
    <col min="7203" max="7418" width="12.5546875" style="77"/>
    <col min="7419" max="7448" width="3.6640625" style="77" customWidth="1"/>
    <col min="7449" max="7449" width="10.5546875" style="77" customWidth="1"/>
    <col min="7450" max="7450" width="8.109375" style="77" customWidth="1"/>
    <col min="7451" max="7451" width="10.5546875" style="77" customWidth="1"/>
    <col min="7452" max="7452" width="7.6640625" style="77" customWidth="1"/>
    <col min="7453" max="7453" width="26.109375" style="77" customWidth="1"/>
    <col min="7454" max="7455" width="12.5546875" style="77"/>
    <col min="7456" max="7456" width="13.44140625" style="77" customWidth="1"/>
    <col min="7457" max="7457" width="12.5546875" style="77"/>
    <col min="7458" max="7458" width="14.6640625" style="77" bestFit="1" customWidth="1"/>
    <col min="7459" max="7674" width="12.5546875" style="77"/>
    <col min="7675" max="7704" width="3.6640625" style="77" customWidth="1"/>
    <col min="7705" max="7705" width="10.5546875" style="77" customWidth="1"/>
    <col min="7706" max="7706" width="8.109375" style="77" customWidth="1"/>
    <col min="7707" max="7707" width="10.5546875" style="77" customWidth="1"/>
    <col min="7708" max="7708" width="7.6640625" style="77" customWidth="1"/>
    <col min="7709" max="7709" width="26.109375" style="77" customWidth="1"/>
    <col min="7710" max="7711" width="12.5546875" style="77"/>
    <col min="7712" max="7712" width="13.44140625" style="77" customWidth="1"/>
    <col min="7713" max="7713" width="12.5546875" style="77"/>
    <col min="7714" max="7714" width="14.6640625" style="77" bestFit="1" customWidth="1"/>
    <col min="7715" max="7930" width="12.5546875" style="77"/>
    <col min="7931" max="7960" width="3.6640625" style="77" customWidth="1"/>
    <col min="7961" max="7961" width="10.5546875" style="77" customWidth="1"/>
    <col min="7962" max="7962" width="8.109375" style="77" customWidth="1"/>
    <col min="7963" max="7963" width="10.5546875" style="77" customWidth="1"/>
    <col min="7964" max="7964" width="7.6640625" style="77" customWidth="1"/>
    <col min="7965" max="7965" width="26.109375" style="77" customWidth="1"/>
    <col min="7966" max="7967" width="12.5546875" style="77"/>
    <col min="7968" max="7968" width="13.44140625" style="77" customWidth="1"/>
    <col min="7969" max="7969" width="12.5546875" style="77"/>
    <col min="7970" max="7970" width="14.6640625" style="77" bestFit="1" customWidth="1"/>
    <col min="7971" max="8186" width="12.5546875" style="77"/>
    <col min="8187" max="8216" width="3.6640625" style="77" customWidth="1"/>
    <col min="8217" max="8217" width="10.5546875" style="77" customWidth="1"/>
    <col min="8218" max="8218" width="8.109375" style="77" customWidth="1"/>
    <col min="8219" max="8219" width="10.5546875" style="77" customWidth="1"/>
    <col min="8220" max="8220" width="7.6640625" style="77" customWidth="1"/>
    <col min="8221" max="8221" width="26.109375" style="77" customWidth="1"/>
    <col min="8222" max="8223" width="12.5546875" style="77"/>
    <col min="8224" max="8224" width="13.44140625" style="77" customWidth="1"/>
    <col min="8225" max="8225" width="12.5546875" style="77"/>
    <col min="8226" max="8226" width="14.6640625" style="77" bestFit="1" customWidth="1"/>
    <col min="8227" max="8442" width="12.5546875" style="77"/>
    <col min="8443" max="8472" width="3.6640625" style="77" customWidth="1"/>
    <col min="8473" max="8473" width="10.5546875" style="77" customWidth="1"/>
    <col min="8474" max="8474" width="8.109375" style="77" customWidth="1"/>
    <col min="8475" max="8475" width="10.5546875" style="77" customWidth="1"/>
    <col min="8476" max="8476" width="7.6640625" style="77" customWidth="1"/>
    <col min="8477" max="8477" width="26.109375" style="77" customWidth="1"/>
    <col min="8478" max="8479" width="12.5546875" style="77"/>
    <col min="8480" max="8480" width="13.44140625" style="77" customWidth="1"/>
    <col min="8481" max="8481" width="12.5546875" style="77"/>
    <col min="8482" max="8482" width="14.6640625" style="77" bestFit="1" customWidth="1"/>
    <col min="8483" max="8698" width="12.5546875" style="77"/>
    <col min="8699" max="8728" width="3.6640625" style="77" customWidth="1"/>
    <col min="8729" max="8729" width="10.5546875" style="77" customWidth="1"/>
    <col min="8730" max="8730" width="8.109375" style="77" customWidth="1"/>
    <col min="8731" max="8731" width="10.5546875" style="77" customWidth="1"/>
    <col min="8732" max="8732" width="7.6640625" style="77" customWidth="1"/>
    <col min="8733" max="8733" width="26.109375" style="77" customWidth="1"/>
    <col min="8734" max="8735" width="12.5546875" style="77"/>
    <col min="8736" max="8736" width="13.44140625" style="77" customWidth="1"/>
    <col min="8737" max="8737" width="12.5546875" style="77"/>
    <col min="8738" max="8738" width="14.6640625" style="77" bestFit="1" customWidth="1"/>
    <col min="8739" max="8954" width="12.5546875" style="77"/>
    <col min="8955" max="8984" width="3.6640625" style="77" customWidth="1"/>
    <col min="8985" max="8985" width="10.5546875" style="77" customWidth="1"/>
    <col min="8986" max="8986" width="8.109375" style="77" customWidth="1"/>
    <col min="8987" max="8987" width="10.5546875" style="77" customWidth="1"/>
    <col min="8988" max="8988" width="7.6640625" style="77" customWidth="1"/>
    <col min="8989" max="8989" width="26.109375" style="77" customWidth="1"/>
    <col min="8990" max="8991" width="12.5546875" style="77"/>
    <col min="8992" max="8992" width="13.44140625" style="77" customWidth="1"/>
    <col min="8993" max="8993" width="12.5546875" style="77"/>
    <col min="8994" max="8994" width="14.6640625" style="77" bestFit="1" customWidth="1"/>
    <col min="8995" max="9210" width="12.5546875" style="77"/>
    <col min="9211" max="9240" width="3.6640625" style="77" customWidth="1"/>
    <col min="9241" max="9241" width="10.5546875" style="77" customWidth="1"/>
    <col min="9242" max="9242" width="8.109375" style="77" customWidth="1"/>
    <col min="9243" max="9243" width="10.5546875" style="77" customWidth="1"/>
    <col min="9244" max="9244" width="7.6640625" style="77" customWidth="1"/>
    <col min="9245" max="9245" width="26.109375" style="77" customWidth="1"/>
    <col min="9246" max="9247" width="12.5546875" style="77"/>
    <col min="9248" max="9248" width="13.44140625" style="77" customWidth="1"/>
    <col min="9249" max="9249" width="12.5546875" style="77"/>
    <col min="9250" max="9250" width="14.6640625" style="77" bestFit="1" customWidth="1"/>
    <col min="9251" max="9466" width="12.5546875" style="77"/>
    <col min="9467" max="9496" width="3.6640625" style="77" customWidth="1"/>
    <col min="9497" max="9497" width="10.5546875" style="77" customWidth="1"/>
    <col min="9498" max="9498" width="8.109375" style="77" customWidth="1"/>
    <col min="9499" max="9499" width="10.5546875" style="77" customWidth="1"/>
    <col min="9500" max="9500" width="7.6640625" style="77" customWidth="1"/>
    <col min="9501" max="9501" width="26.109375" style="77" customWidth="1"/>
    <col min="9502" max="9503" width="12.5546875" style="77"/>
    <col min="9504" max="9504" width="13.44140625" style="77" customWidth="1"/>
    <col min="9505" max="9505" width="12.5546875" style="77"/>
    <col min="9506" max="9506" width="14.6640625" style="77" bestFit="1" customWidth="1"/>
    <col min="9507" max="9722" width="12.5546875" style="77"/>
    <col min="9723" max="9752" width="3.6640625" style="77" customWidth="1"/>
    <col min="9753" max="9753" width="10.5546875" style="77" customWidth="1"/>
    <col min="9754" max="9754" width="8.109375" style="77" customWidth="1"/>
    <col min="9755" max="9755" width="10.5546875" style="77" customWidth="1"/>
    <col min="9756" max="9756" width="7.6640625" style="77" customWidth="1"/>
    <col min="9757" max="9757" width="26.109375" style="77" customWidth="1"/>
    <col min="9758" max="9759" width="12.5546875" style="77"/>
    <col min="9760" max="9760" width="13.44140625" style="77" customWidth="1"/>
    <col min="9761" max="9761" width="12.5546875" style="77"/>
    <col min="9762" max="9762" width="14.6640625" style="77" bestFit="1" customWidth="1"/>
    <col min="9763" max="9978" width="12.5546875" style="77"/>
    <col min="9979" max="10008" width="3.6640625" style="77" customWidth="1"/>
    <col min="10009" max="10009" width="10.5546875" style="77" customWidth="1"/>
    <col min="10010" max="10010" width="8.109375" style="77" customWidth="1"/>
    <col min="10011" max="10011" width="10.5546875" style="77" customWidth="1"/>
    <col min="10012" max="10012" width="7.6640625" style="77" customWidth="1"/>
    <col min="10013" max="10013" width="26.109375" style="77" customWidth="1"/>
    <col min="10014" max="10015" width="12.5546875" style="77"/>
    <col min="10016" max="10016" width="13.44140625" style="77" customWidth="1"/>
    <col min="10017" max="10017" width="12.5546875" style="77"/>
    <col min="10018" max="10018" width="14.6640625" style="77" bestFit="1" customWidth="1"/>
    <col min="10019" max="10234" width="12.5546875" style="77"/>
    <col min="10235" max="10264" width="3.6640625" style="77" customWidth="1"/>
    <col min="10265" max="10265" width="10.5546875" style="77" customWidth="1"/>
    <col min="10266" max="10266" width="8.109375" style="77" customWidth="1"/>
    <col min="10267" max="10267" width="10.5546875" style="77" customWidth="1"/>
    <col min="10268" max="10268" width="7.6640625" style="77" customWidth="1"/>
    <col min="10269" max="10269" width="26.109375" style="77" customWidth="1"/>
    <col min="10270" max="10271" width="12.5546875" style="77"/>
    <col min="10272" max="10272" width="13.44140625" style="77" customWidth="1"/>
    <col min="10273" max="10273" width="12.5546875" style="77"/>
    <col min="10274" max="10274" width="14.6640625" style="77" bestFit="1" customWidth="1"/>
    <col min="10275" max="10490" width="12.5546875" style="77"/>
    <col min="10491" max="10520" width="3.6640625" style="77" customWidth="1"/>
    <col min="10521" max="10521" width="10.5546875" style="77" customWidth="1"/>
    <col min="10522" max="10522" width="8.109375" style="77" customWidth="1"/>
    <col min="10523" max="10523" width="10.5546875" style="77" customWidth="1"/>
    <col min="10524" max="10524" width="7.6640625" style="77" customWidth="1"/>
    <col min="10525" max="10525" width="26.109375" style="77" customWidth="1"/>
    <col min="10526" max="10527" width="12.5546875" style="77"/>
    <col min="10528" max="10528" width="13.44140625" style="77" customWidth="1"/>
    <col min="10529" max="10529" width="12.5546875" style="77"/>
    <col min="10530" max="10530" width="14.6640625" style="77" bestFit="1" customWidth="1"/>
    <col min="10531" max="10746" width="12.5546875" style="77"/>
    <col min="10747" max="10776" width="3.6640625" style="77" customWidth="1"/>
    <col min="10777" max="10777" width="10.5546875" style="77" customWidth="1"/>
    <col min="10778" max="10778" width="8.109375" style="77" customWidth="1"/>
    <col min="10779" max="10779" width="10.5546875" style="77" customWidth="1"/>
    <col min="10780" max="10780" width="7.6640625" style="77" customWidth="1"/>
    <col min="10781" max="10781" width="26.109375" style="77" customWidth="1"/>
    <col min="10782" max="10783" width="12.5546875" style="77"/>
    <col min="10784" max="10784" width="13.44140625" style="77" customWidth="1"/>
    <col min="10785" max="10785" width="12.5546875" style="77"/>
    <col min="10786" max="10786" width="14.6640625" style="77" bestFit="1" customWidth="1"/>
    <col min="10787" max="11002" width="12.5546875" style="77"/>
    <col min="11003" max="11032" width="3.6640625" style="77" customWidth="1"/>
    <col min="11033" max="11033" width="10.5546875" style="77" customWidth="1"/>
    <col min="11034" max="11034" width="8.109375" style="77" customWidth="1"/>
    <col min="11035" max="11035" width="10.5546875" style="77" customWidth="1"/>
    <col min="11036" max="11036" width="7.6640625" style="77" customWidth="1"/>
    <col min="11037" max="11037" width="26.109375" style="77" customWidth="1"/>
    <col min="11038" max="11039" width="12.5546875" style="77"/>
    <col min="11040" max="11040" width="13.44140625" style="77" customWidth="1"/>
    <col min="11041" max="11041" width="12.5546875" style="77"/>
    <col min="11042" max="11042" width="14.6640625" style="77" bestFit="1" customWidth="1"/>
    <col min="11043" max="11258" width="12.5546875" style="77"/>
    <col min="11259" max="11288" width="3.6640625" style="77" customWidth="1"/>
    <col min="11289" max="11289" width="10.5546875" style="77" customWidth="1"/>
    <col min="11290" max="11290" width="8.109375" style="77" customWidth="1"/>
    <col min="11291" max="11291" width="10.5546875" style="77" customWidth="1"/>
    <col min="11292" max="11292" width="7.6640625" style="77" customWidth="1"/>
    <col min="11293" max="11293" width="26.109375" style="77" customWidth="1"/>
    <col min="11294" max="11295" width="12.5546875" style="77"/>
    <col min="11296" max="11296" width="13.44140625" style="77" customWidth="1"/>
    <col min="11297" max="11297" width="12.5546875" style="77"/>
    <col min="11298" max="11298" width="14.6640625" style="77" bestFit="1" customWidth="1"/>
    <col min="11299" max="11514" width="12.5546875" style="77"/>
    <col min="11515" max="11544" width="3.6640625" style="77" customWidth="1"/>
    <col min="11545" max="11545" width="10.5546875" style="77" customWidth="1"/>
    <col min="11546" max="11546" width="8.109375" style="77" customWidth="1"/>
    <col min="11547" max="11547" width="10.5546875" style="77" customWidth="1"/>
    <col min="11548" max="11548" width="7.6640625" style="77" customWidth="1"/>
    <col min="11549" max="11549" width="26.109375" style="77" customWidth="1"/>
    <col min="11550" max="11551" width="12.5546875" style="77"/>
    <col min="11552" max="11552" width="13.44140625" style="77" customWidth="1"/>
    <col min="11553" max="11553" width="12.5546875" style="77"/>
    <col min="11554" max="11554" width="14.6640625" style="77" bestFit="1" customWidth="1"/>
    <col min="11555" max="11770" width="12.5546875" style="77"/>
    <col min="11771" max="11800" width="3.6640625" style="77" customWidth="1"/>
    <col min="11801" max="11801" width="10.5546875" style="77" customWidth="1"/>
    <col min="11802" max="11802" width="8.109375" style="77" customWidth="1"/>
    <col min="11803" max="11803" width="10.5546875" style="77" customWidth="1"/>
    <col min="11804" max="11804" width="7.6640625" style="77" customWidth="1"/>
    <col min="11805" max="11805" width="26.109375" style="77" customWidth="1"/>
    <col min="11806" max="11807" width="12.5546875" style="77"/>
    <col min="11808" max="11808" width="13.44140625" style="77" customWidth="1"/>
    <col min="11809" max="11809" width="12.5546875" style="77"/>
    <col min="11810" max="11810" width="14.6640625" style="77" bestFit="1" customWidth="1"/>
    <col min="11811" max="12026" width="12.5546875" style="77"/>
    <col min="12027" max="12056" width="3.6640625" style="77" customWidth="1"/>
    <col min="12057" max="12057" width="10.5546875" style="77" customWidth="1"/>
    <col min="12058" max="12058" width="8.109375" style="77" customWidth="1"/>
    <col min="12059" max="12059" width="10.5546875" style="77" customWidth="1"/>
    <col min="12060" max="12060" width="7.6640625" style="77" customWidth="1"/>
    <col min="12061" max="12061" width="26.109375" style="77" customWidth="1"/>
    <col min="12062" max="12063" width="12.5546875" style="77"/>
    <col min="12064" max="12064" width="13.44140625" style="77" customWidth="1"/>
    <col min="12065" max="12065" width="12.5546875" style="77"/>
    <col min="12066" max="12066" width="14.6640625" style="77" bestFit="1" customWidth="1"/>
    <col min="12067" max="12282" width="12.5546875" style="77"/>
    <col min="12283" max="12312" width="3.6640625" style="77" customWidth="1"/>
    <col min="12313" max="12313" width="10.5546875" style="77" customWidth="1"/>
    <col min="12314" max="12314" width="8.109375" style="77" customWidth="1"/>
    <col min="12315" max="12315" width="10.5546875" style="77" customWidth="1"/>
    <col min="12316" max="12316" width="7.6640625" style="77" customWidth="1"/>
    <col min="12317" max="12317" width="26.109375" style="77" customWidth="1"/>
    <col min="12318" max="12319" width="12.5546875" style="77"/>
    <col min="12320" max="12320" width="13.44140625" style="77" customWidth="1"/>
    <col min="12321" max="12321" width="12.5546875" style="77"/>
    <col min="12322" max="12322" width="14.6640625" style="77" bestFit="1" customWidth="1"/>
    <col min="12323" max="12538" width="12.5546875" style="77"/>
    <col min="12539" max="12568" width="3.6640625" style="77" customWidth="1"/>
    <col min="12569" max="12569" width="10.5546875" style="77" customWidth="1"/>
    <col min="12570" max="12570" width="8.109375" style="77" customWidth="1"/>
    <col min="12571" max="12571" width="10.5546875" style="77" customWidth="1"/>
    <col min="12572" max="12572" width="7.6640625" style="77" customWidth="1"/>
    <col min="12573" max="12573" width="26.109375" style="77" customWidth="1"/>
    <col min="12574" max="12575" width="12.5546875" style="77"/>
    <col min="12576" max="12576" width="13.44140625" style="77" customWidth="1"/>
    <col min="12577" max="12577" width="12.5546875" style="77"/>
    <col min="12578" max="12578" width="14.6640625" style="77" bestFit="1" customWidth="1"/>
    <col min="12579" max="12794" width="12.5546875" style="77"/>
    <col min="12795" max="12824" width="3.6640625" style="77" customWidth="1"/>
    <col min="12825" max="12825" width="10.5546875" style="77" customWidth="1"/>
    <col min="12826" max="12826" width="8.109375" style="77" customWidth="1"/>
    <col min="12827" max="12827" width="10.5546875" style="77" customWidth="1"/>
    <col min="12828" max="12828" width="7.6640625" style="77" customWidth="1"/>
    <col min="12829" max="12829" width="26.109375" style="77" customWidth="1"/>
    <col min="12830" max="12831" width="12.5546875" style="77"/>
    <col min="12832" max="12832" width="13.44140625" style="77" customWidth="1"/>
    <col min="12833" max="12833" width="12.5546875" style="77"/>
    <col min="12834" max="12834" width="14.6640625" style="77" bestFit="1" customWidth="1"/>
    <col min="12835" max="13050" width="12.5546875" style="77"/>
    <col min="13051" max="13080" width="3.6640625" style="77" customWidth="1"/>
    <col min="13081" max="13081" width="10.5546875" style="77" customWidth="1"/>
    <col min="13082" max="13082" width="8.109375" style="77" customWidth="1"/>
    <col min="13083" max="13083" width="10.5546875" style="77" customWidth="1"/>
    <col min="13084" max="13084" width="7.6640625" style="77" customWidth="1"/>
    <col min="13085" max="13085" width="26.109375" style="77" customWidth="1"/>
    <col min="13086" max="13087" width="12.5546875" style="77"/>
    <col min="13088" max="13088" width="13.44140625" style="77" customWidth="1"/>
    <col min="13089" max="13089" width="12.5546875" style="77"/>
    <col min="13090" max="13090" width="14.6640625" style="77" bestFit="1" customWidth="1"/>
    <col min="13091" max="13306" width="12.5546875" style="77"/>
    <col min="13307" max="13336" width="3.6640625" style="77" customWidth="1"/>
    <col min="13337" max="13337" width="10.5546875" style="77" customWidth="1"/>
    <col min="13338" max="13338" width="8.109375" style="77" customWidth="1"/>
    <col min="13339" max="13339" width="10.5546875" style="77" customWidth="1"/>
    <col min="13340" max="13340" width="7.6640625" style="77" customWidth="1"/>
    <col min="13341" max="13341" width="26.109375" style="77" customWidth="1"/>
    <col min="13342" max="13343" width="12.5546875" style="77"/>
    <col min="13344" max="13344" width="13.44140625" style="77" customWidth="1"/>
    <col min="13345" max="13345" width="12.5546875" style="77"/>
    <col min="13346" max="13346" width="14.6640625" style="77" bestFit="1" customWidth="1"/>
    <col min="13347" max="13562" width="12.5546875" style="77"/>
    <col min="13563" max="13592" width="3.6640625" style="77" customWidth="1"/>
    <col min="13593" max="13593" width="10.5546875" style="77" customWidth="1"/>
    <col min="13594" max="13594" width="8.109375" style="77" customWidth="1"/>
    <col min="13595" max="13595" width="10.5546875" style="77" customWidth="1"/>
    <col min="13596" max="13596" width="7.6640625" style="77" customWidth="1"/>
    <col min="13597" max="13597" width="26.109375" style="77" customWidth="1"/>
    <col min="13598" max="13599" width="12.5546875" style="77"/>
    <col min="13600" max="13600" width="13.44140625" style="77" customWidth="1"/>
    <col min="13601" max="13601" width="12.5546875" style="77"/>
    <col min="13602" max="13602" width="14.6640625" style="77" bestFit="1" customWidth="1"/>
    <col min="13603" max="13818" width="12.5546875" style="77"/>
    <col min="13819" max="13848" width="3.6640625" style="77" customWidth="1"/>
    <col min="13849" max="13849" width="10.5546875" style="77" customWidth="1"/>
    <col min="13850" max="13850" width="8.109375" style="77" customWidth="1"/>
    <col min="13851" max="13851" width="10.5546875" style="77" customWidth="1"/>
    <col min="13852" max="13852" width="7.6640625" style="77" customWidth="1"/>
    <col min="13853" max="13853" width="26.109375" style="77" customWidth="1"/>
    <col min="13854" max="13855" width="12.5546875" style="77"/>
    <col min="13856" max="13856" width="13.44140625" style="77" customWidth="1"/>
    <col min="13857" max="13857" width="12.5546875" style="77"/>
    <col min="13858" max="13858" width="14.6640625" style="77" bestFit="1" customWidth="1"/>
    <col min="13859" max="14074" width="12.5546875" style="77"/>
    <col min="14075" max="14104" width="3.6640625" style="77" customWidth="1"/>
    <col min="14105" max="14105" width="10.5546875" style="77" customWidth="1"/>
    <col min="14106" max="14106" width="8.109375" style="77" customWidth="1"/>
    <col min="14107" max="14107" width="10.5546875" style="77" customWidth="1"/>
    <col min="14108" max="14108" width="7.6640625" style="77" customWidth="1"/>
    <col min="14109" max="14109" width="26.109375" style="77" customWidth="1"/>
    <col min="14110" max="14111" width="12.5546875" style="77"/>
    <col min="14112" max="14112" width="13.44140625" style="77" customWidth="1"/>
    <col min="14113" max="14113" width="12.5546875" style="77"/>
    <col min="14114" max="14114" width="14.6640625" style="77" bestFit="1" customWidth="1"/>
    <col min="14115" max="14330" width="12.5546875" style="77"/>
    <col min="14331" max="14360" width="3.6640625" style="77" customWidth="1"/>
    <col min="14361" max="14361" width="10.5546875" style="77" customWidth="1"/>
    <col min="14362" max="14362" width="8.109375" style="77" customWidth="1"/>
    <col min="14363" max="14363" width="10.5546875" style="77" customWidth="1"/>
    <col min="14364" max="14364" width="7.6640625" style="77" customWidth="1"/>
    <col min="14365" max="14365" width="26.109375" style="77" customWidth="1"/>
    <col min="14366" max="14367" width="12.5546875" style="77"/>
    <col min="14368" max="14368" width="13.44140625" style="77" customWidth="1"/>
    <col min="14369" max="14369" width="12.5546875" style="77"/>
    <col min="14370" max="14370" width="14.6640625" style="77" bestFit="1" customWidth="1"/>
    <col min="14371" max="14586" width="12.5546875" style="77"/>
    <col min="14587" max="14616" width="3.6640625" style="77" customWidth="1"/>
    <col min="14617" max="14617" width="10.5546875" style="77" customWidth="1"/>
    <col min="14618" max="14618" width="8.109375" style="77" customWidth="1"/>
    <col min="14619" max="14619" width="10.5546875" style="77" customWidth="1"/>
    <col min="14620" max="14620" width="7.6640625" style="77" customWidth="1"/>
    <col min="14621" max="14621" width="26.109375" style="77" customWidth="1"/>
    <col min="14622" max="14623" width="12.5546875" style="77"/>
    <col min="14624" max="14624" width="13.44140625" style="77" customWidth="1"/>
    <col min="14625" max="14625" width="12.5546875" style="77"/>
    <col min="14626" max="14626" width="14.6640625" style="77" bestFit="1" customWidth="1"/>
    <col min="14627" max="14842" width="12.5546875" style="77"/>
    <col min="14843" max="14872" width="3.6640625" style="77" customWidth="1"/>
    <col min="14873" max="14873" width="10.5546875" style="77" customWidth="1"/>
    <col min="14874" max="14874" width="8.109375" style="77" customWidth="1"/>
    <col min="14875" max="14875" width="10.5546875" style="77" customWidth="1"/>
    <col min="14876" max="14876" width="7.6640625" style="77" customWidth="1"/>
    <col min="14877" max="14877" width="26.109375" style="77" customWidth="1"/>
    <col min="14878" max="14879" width="12.5546875" style="77"/>
    <col min="14880" max="14880" width="13.44140625" style="77" customWidth="1"/>
    <col min="14881" max="14881" width="12.5546875" style="77"/>
    <col min="14882" max="14882" width="14.6640625" style="77" bestFit="1" customWidth="1"/>
    <col min="14883" max="15098" width="12.5546875" style="77"/>
    <col min="15099" max="15128" width="3.6640625" style="77" customWidth="1"/>
    <col min="15129" max="15129" width="10.5546875" style="77" customWidth="1"/>
    <col min="15130" max="15130" width="8.109375" style="77" customWidth="1"/>
    <col min="15131" max="15131" width="10.5546875" style="77" customWidth="1"/>
    <col min="15132" max="15132" width="7.6640625" style="77" customWidth="1"/>
    <col min="15133" max="15133" width="26.109375" style="77" customWidth="1"/>
    <col min="15134" max="15135" width="12.5546875" style="77"/>
    <col min="15136" max="15136" width="13.44140625" style="77" customWidth="1"/>
    <col min="15137" max="15137" width="12.5546875" style="77"/>
    <col min="15138" max="15138" width="14.6640625" style="77" bestFit="1" customWidth="1"/>
    <col min="15139" max="15354" width="12.5546875" style="77"/>
    <col min="15355" max="15384" width="3.6640625" style="77" customWidth="1"/>
    <col min="15385" max="15385" width="10.5546875" style="77" customWidth="1"/>
    <col min="15386" max="15386" width="8.109375" style="77" customWidth="1"/>
    <col min="15387" max="15387" width="10.5546875" style="77" customWidth="1"/>
    <col min="15388" max="15388" width="7.6640625" style="77" customWidth="1"/>
    <col min="15389" max="15389" width="26.109375" style="77" customWidth="1"/>
    <col min="15390" max="15391" width="12.5546875" style="77"/>
    <col min="15392" max="15392" width="13.44140625" style="77" customWidth="1"/>
    <col min="15393" max="15393" width="12.5546875" style="77"/>
    <col min="15394" max="15394" width="14.6640625" style="77" bestFit="1" customWidth="1"/>
    <col min="15395" max="15610" width="12.5546875" style="77"/>
    <col min="15611" max="15640" width="3.6640625" style="77" customWidth="1"/>
    <col min="15641" max="15641" width="10.5546875" style="77" customWidth="1"/>
    <col min="15642" max="15642" width="8.109375" style="77" customWidth="1"/>
    <col min="15643" max="15643" width="10.5546875" style="77" customWidth="1"/>
    <col min="15644" max="15644" width="7.6640625" style="77" customWidth="1"/>
    <col min="15645" max="15645" width="26.109375" style="77" customWidth="1"/>
    <col min="15646" max="15647" width="12.5546875" style="77"/>
    <col min="15648" max="15648" width="13.44140625" style="77" customWidth="1"/>
    <col min="15649" max="15649" width="12.5546875" style="77"/>
    <col min="15650" max="15650" width="14.6640625" style="77" bestFit="1" customWidth="1"/>
    <col min="15651" max="15866" width="12.5546875" style="77"/>
    <col min="15867" max="15896" width="3.6640625" style="77" customWidth="1"/>
    <col min="15897" max="15897" width="10.5546875" style="77" customWidth="1"/>
    <col min="15898" max="15898" width="8.109375" style="77" customWidth="1"/>
    <col min="15899" max="15899" width="10.5546875" style="77" customWidth="1"/>
    <col min="15900" max="15900" width="7.6640625" style="77" customWidth="1"/>
    <col min="15901" max="15901" width="26.109375" style="77" customWidth="1"/>
    <col min="15902" max="15903" width="12.5546875" style="77"/>
    <col min="15904" max="15904" width="13.44140625" style="77" customWidth="1"/>
    <col min="15905" max="15905" width="12.5546875" style="77"/>
    <col min="15906" max="15906" width="14.6640625" style="77" bestFit="1" customWidth="1"/>
    <col min="15907" max="16122" width="12.5546875" style="77"/>
    <col min="16123" max="16152" width="3.6640625" style="77" customWidth="1"/>
    <col min="16153" max="16153" width="10.5546875" style="77" customWidth="1"/>
    <col min="16154" max="16154" width="8.109375" style="77" customWidth="1"/>
    <col min="16155" max="16155" width="10.5546875" style="77" customWidth="1"/>
    <col min="16156" max="16156" width="7.6640625" style="77" customWidth="1"/>
    <col min="16157" max="16157" width="26.109375" style="77" customWidth="1"/>
    <col min="16158" max="16159" width="12.5546875" style="77"/>
    <col min="16160" max="16160" width="13.44140625" style="77" customWidth="1"/>
    <col min="16161" max="16161" width="12.5546875" style="77"/>
    <col min="16162" max="16162" width="14.6640625" style="77" bestFit="1" customWidth="1"/>
    <col min="16163" max="16378" width="12.5546875" style="77"/>
    <col min="16379" max="16384" width="12.5546875" style="77" customWidth="1"/>
  </cols>
  <sheetData>
    <row r="1" spans="1:42" ht="25.2" customHeight="1">
      <c r="A1" s="239"/>
      <c r="B1" s="240"/>
      <c r="C1" s="240"/>
      <c r="D1" s="240"/>
      <c r="E1" s="240"/>
      <c r="F1" s="240"/>
      <c r="G1" s="240"/>
      <c r="H1" s="241"/>
      <c r="I1" s="245" t="s">
        <v>350</v>
      </c>
      <c r="J1" s="246"/>
      <c r="K1" s="246"/>
      <c r="L1" s="246"/>
      <c r="M1" s="246"/>
      <c r="N1" s="246"/>
      <c r="O1" s="246"/>
      <c r="P1" s="246"/>
      <c r="Q1" s="246"/>
      <c r="R1" s="246"/>
      <c r="S1" s="246"/>
      <c r="T1" s="246"/>
      <c r="U1" s="246"/>
      <c r="V1" s="246"/>
      <c r="W1" s="246"/>
      <c r="X1" s="246"/>
      <c r="Y1" s="246"/>
      <c r="Z1" s="246"/>
      <c r="AA1" s="246"/>
      <c r="AB1" s="246"/>
      <c r="AC1" s="246"/>
      <c r="AD1" s="246"/>
      <c r="AE1" s="246"/>
      <c r="AF1" s="246"/>
      <c r="AG1" s="246"/>
      <c r="AH1" s="246"/>
      <c r="AI1" s="246"/>
      <c r="AJ1" s="246"/>
      <c r="AK1" s="247"/>
      <c r="AL1" s="263" t="s">
        <v>351</v>
      </c>
      <c r="AM1" s="264"/>
      <c r="AN1" s="265"/>
    </row>
    <row r="2" spans="1:42" ht="25.2" customHeight="1">
      <c r="A2" s="242"/>
      <c r="B2" s="243"/>
      <c r="C2" s="243"/>
      <c r="D2" s="243"/>
      <c r="E2" s="243"/>
      <c r="F2" s="243"/>
      <c r="G2" s="243"/>
      <c r="H2" s="244"/>
      <c r="I2" s="248"/>
      <c r="J2" s="249"/>
      <c r="K2" s="249"/>
      <c r="L2" s="249"/>
      <c r="M2" s="249"/>
      <c r="N2" s="249"/>
      <c r="O2" s="249"/>
      <c r="P2" s="249"/>
      <c r="Q2" s="249"/>
      <c r="R2" s="249"/>
      <c r="S2" s="249"/>
      <c r="T2" s="249"/>
      <c r="U2" s="249"/>
      <c r="V2" s="249"/>
      <c r="W2" s="249"/>
      <c r="X2" s="249"/>
      <c r="Y2" s="249"/>
      <c r="Z2" s="249"/>
      <c r="AA2" s="249"/>
      <c r="AB2" s="249"/>
      <c r="AC2" s="249"/>
      <c r="AD2" s="249"/>
      <c r="AE2" s="249"/>
      <c r="AF2" s="249"/>
      <c r="AG2" s="249"/>
      <c r="AH2" s="249"/>
      <c r="AI2" s="249"/>
      <c r="AJ2" s="249"/>
      <c r="AK2" s="250"/>
      <c r="AL2" s="266" t="s">
        <v>352</v>
      </c>
      <c r="AM2" s="267"/>
      <c r="AN2" s="268"/>
    </row>
    <row r="3" spans="1:42" ht="25.2" customHeight="1">
      <c r="A3" s="242"/>
      <c r="B3" s="243"/>
      <c r="C3" s="243"/>
      <c r="D3" s="243"/>
      <c r="E3" s="243"/>
      <c r="F3" s="243"/>
      <c r="G3" s="243"/>
      <c r="H3" s="244"/>
      <c r="I3" s="269" t="s">
        <v>353</v>
      </c>
      <c r="J3" s="270"/>
      <c r="K3" s="270"/>
      <c r="L3" s="270"/>
      <c r="M3" s="270"/>
      <c r="N3" s="270"/>
      <c r="O3" s="270"/>
      <c r="P3" s="270"/>
      <c r="Q3" s="270"/>
      <c r="R3" s="270"/>
      <c r="S3" s="270"/>
      <c r="T3" s="270"/>
      <c r="U3" s="270"/>
      <c r="V3" s="270"/>
      <c r="W3" s="270"/>
      <c r="X3" s="270"/>
      <c r="Y3" s="270"/>
      <c r="Z3" s="270"/>
      <c r="AA3" s="270"/>
      <c r="AB3" s="270"/>
      <c r="AC3" s="270"/>
      <c r="AD3" s="270"/>
      <c r="AE3" s="270"/>
      <c r="AF3" s="270"/>
      <c r="AG3" s="270"/>
      <c r="AH3" s="270"/>
      <c r="AI3" s="270"/>
      <c r="AJ3" s="270"/>
      <c r="AK3" s="271"/>
      <c r="AL3" s="272" t="s">
        <v>354</v>
      </c>
      <c r="AM3" s="360"/>
      <c r="AN3" s="273"/>
    </row>
    <row r="4" spans="1:42" s="83" customFormat="1" ht="21.45" customHeight="1">
      <c r="A4" s="253" t="s">
        <v>312</v>
      </c>
      <c r="B4" s="254"/>
      <c r="C4" s="254"/>
      <c r="D4" s="254"/>
      <c r="E4" s="254"/>
      <c r="F4" s="254" t="s">
        <v>355</v>
      </c>
      <c r="G4" s="254"/>
      <c r="H4" s="251"/>
      <c r="I4" s="251"/>
      <c r="J4" s="254" t="s">
        <v>356</v>
      </c>
      <c r="K4" s="254"/>
      <c r="L4" s="251"/>
      <c r="M4" s="251"/>
      <c r="N4" s="254" t="s">
        <v>357</v>
      </c>
      <c r="O4" s="254"/>
      <c r="P4" s="251">
        <v>2025</v>
      </c>
      <c r="Q4" s="251"/>
      <c r="R4" s="81"/>
      <c r="S4" s="81"/>
      <c r="T4" s="81"/>
      <c r="U4" s="254" t="s">
        <v>358</v>
      </c>
      <c r="V4" s="254"/>
      <c r="W4" s="254"/>
      <c r="X4" s="254"/>
      <c r="Y4" s="254"/>
      <c r="Z4" s="255"/>
      <c r="AA4" s="255"/>
      <c r="AB4" s="255"/>
      <c r="AC4" s="255"/>
      <c r="AD4" s="255"/>
      <c r="AE4" s="255"/>
      <c r="AF4" s="255"/>
      <c r="AG4" s="254" t="s">
        <v>359</v>
      </c>
      <c r="AH4" s="254"/>
      <c r="AI4" s="254"/>
      <c r="AJ4" s="251" t="s">
        <v>360</v>
      </c>
      <c r="AK4" s="251"/>
      <c r="AL4" s="251"/>
      <c r="AM4" s="251"/>
      <c r="AN4" s="252"/>
    </row>
    <row r="5" spans="1:42" ht="40.65" customHeight="1">
      <c r="A5" s="259" t="s">
        <v>361</v>
      </c>
      <c r="B5" s="260"/>
      <c r="C5" s="260"/>
      <c r="D5" s="260"/>
      <c r="E5" s="260"/>
      <c r="F5" s="260"/>
      <c r="G5" s="260"/>
      <c r="H5" s="260"/>
      <c r="I5" s="261" t="s">
        <v>362</v>
      </c>
      <c r="J5" s="359"/>
      <c r="K5" s="359"/>
      <c r="L5" s="359"/>
      <c r="M5" s="359"/>
      <c r="N5" s="359"/>
      <c r="O5" s="359"/>
      <c r="P5" s="359"/>
      <c r="Q5" s="359"/>
      <c r="R5" s="359"/>
      <c r="S5" s="359"/>
      <c r="T5" s="359"/>
      <c r="U5" s="359"/>
      <c r="V5" s="359"/>
      <c r="W5" s="359"/>
      <c r="X5" s="359"/>
      <c r="Y5" s="359"/>
      <c r="Z5" s="359"/>
      <c r="AA5" s="359"/>
      <c r="AB5" s="359"/>
      <c r="AC5" s="359"/>
      <c r="AD5" s="359"/>
      <c r="AE5" s="359"/>
      <c r="AF5" s="359"/>
      <c r="AG5" s="359"/>
      <c r="AH5" s="359"/>
      <c r="AI5" s="359"/>
      <c r="AJ5" s="359"/>
      <c r="AK5" s="359"/>
      <c r="AL5" s="359"/>
      <c r="AM5" s="359"/>
      <c r="AN5" s="262"/>
    </row>
    <row r="6" spans="1:42" ht="15.6">
      <c r="A6" s="253" t="s">
        <v>363</v>
      </c>
      <c r="B6" s="254"/>
      <c r="C6" s="254"/>
      <c r="D6" s="254"/>
      <c r="E6" s="254"/>
      <c r="F6" s="254"/>
      <c r="G6" s="254"/>
      <c r="H6" s="254"/>
      <c r="I6" s="255"/>
      <c r="J6" s="255"/>
      <c r="K6" s="255"/>
      <c r="L6" s="255"/>
      <c r="M6" s="255"/>
      <c r="N6" s="255"/>
      <c r="O6" s="255"/>
      <c r="P6" s="255"/>
      <c r="Q6" s="255"/>
      <c r="R6" s="255"/>
      <c r="S6" s="255"/>
      <c r="T6" s="255"/>
      <c r="U6" s="255"/>
      <c r="V6" s="255"/>
      <c r="W6" s="255"/>
      <c r="X6" s="255"/>
      <c r="Y6" s="255"/>
      <c r="Z6" s="255"/>
      <c r="AA6" s="255"/>
      <c r="AB6" s="255"/>
      <c r="AC6" s="255"/>
      <c r="AD6" s="255"/>
      <c r="AE6" s="256" t="s">
        <v>364</v>
      </c>
      <c r="AF6" s="357"/>
      <c r="AG6" s="357"/>
      <c r="AH6" s="358"/>
      <c r="AI6" s="85"/>
      <c r="AJ6" s="256" t="s">
        <v>365</v>
      </c>
      <c r="AK6" s="357"/>
      <c r="AL6" s="358"/>
      <c r="AM6" s="257"/>
      <c r="AN6" s="258"/>
    </row>
    <row r="7" spans="1:42" ht="15.6">
      <c r="A7" s="253" t="s">
        <v>366</v>
      </c>
      <c r="B7" s="254"/>
      <c r="C7" s="254"/>
      <c r="D7" s="254"/>
      <c r="E7" s="254"/>
      <c r="F7" s="254"/>
      <c r="G7" s="254"/>
      <c r="H7" s="254"/>
      <c r="I7" s="255"/>
      <c r="J7" s="255"/>
      <c r="K7" s="255"/>
      <c r="L7" s="255"/>
      <c r="M7" s="255"/>
      <c r="N7" s="255"/>
      <c r="O7" s="255"/>
      <c r="P7" s="255"/>
      <c r="Q7" s="255"/>
      <c r="R7" s="255"/>
      <c r="S7" s="255"/>
      <c r="T7" s="255"/>
      <c r="U7" s="255"/>
      <c r="V7" s="255"/>
      <c r="W7" s="255"/>
      <c r="X7" s="255"/>
      <c r="Y7" s="255"/>
      <c r="Z7" s="255"/>
      <c r="AA7" s="255"/>
      <c r="AB7" s="255"/>
      <c r="AC7" s="255"/>
      <c r="AD7" s="255"/>
      <c r="AE7" s="256" t="s">
        <v>364</v>
      </c>
      <c r="AF7" s="357"/>
      <c r="AG7" s="357"/>
      <c r="AH7" s="358"/>
      <c r="AI7" s="85"/>
      <c r="AJ7" s="256" t="s">
        <v>367</v>
      </c>
      <c r="AK7" s="357"/>
      <c r="AL7" s="358"/>
      <c r="AM7" s="257"/>
      <c r="AN7" s="258"/>
    </row>
    <row r="8" spans="1:42" ht="16.2" thickBot="1">
      <c r="A8" s="82"/>
      <c r="AI8" s="102"/>
      <c r="AJ8" s="102"/>
      <c r="AK8" s="102"/>
      <c r="AL8" s="102"/>
      <c r="AM8" s="103"/>
      <c r="AN8" s="80"/>
    </row>
    <row r="9" spans="1:42" ht="57.75" customHeight="1" thickBot="1">
      <c r="A9" s="296" t="s">
        <v>434</v>
      </c>
      <c r="B9" s="297"/>
      <c r="C9" s="297"/>
      <c r="D9" s="297"/>
      <c r="E9" s="297"/>
      <c r="F9" s="297"/>
      <c r="G9" s="297"/>
      <c r="H9" s="298" t="s">
        <v>409</v>
      </c>
      <c r="I9" s="299"/>
      <c r="J9" s="299"/>
      <c r="K9" s="299"/>
      <c r="L9" s="299"/>
      <c r="M9" s="299"/>
      <c r="N9" s="299"/>
      <c r="O9" s="299"/>
      <c r="P9" s="299"/>
      <c r="Q9" s="299"/>
      <c r="R9" s="299"/>
      <c r="S9" s="299"/>
      <c r="T9" s="300"/>
      <c r="U9" s="297" t="s">
        <v>6</v>
      </c>
      <c r="V9" s="297"/>
      <c r="W9" s="297"/>
      <c r="X9" s="297"/>
      <c r="Y9" s="297"/>
      <c r="Z9" s="297"/>
      <c r="AA9" s="297"/>
      <c r="AB9" s="297"/>
      <c r="AC9" s="297"/>
      <c r="AD9" s="297"/>
      <c r="AE9" s="301" t="s">
        <v>426</v>
      </c>
      <c r="AF9" s="302"/>
      <c r="AG9" s="302"/>
      <c r="AH9" s="302"/>
      <c r="AI9" s="303"/>
      <c r="AJ9" s="84" t="s">
        <v>8</v>
      </c>
      <c r="AK9" s="111" t="s">
        <v>18</v>
      </c>
      <c r="AL9" s="84" t="s">
        <v>368</v>
      </c>
      <c r="AM9" s="276" t="s">
        <v>360</v>
      </c>
      <c r="AN9" s="277"/>
    </row>
    <row r="10" spans="1:42" ht="15.75" customHeight="1">
      <c r="A10" s="278"/>
      <c r="B10" s="279"/>
      <c r="C10" s="279"/>
      <c r="D10" s="279"/>
      <c r="E10" s="279"/>
      <c r="F10" s="279"/>
      <c r="G10" s="279"/>
      <c r="H10" s="279"/>
      <c r="I10" s="279"/>
      <c r="J10" s="279"/>
      <c r="K10" s="279"/>
      <c r="L10" s="279"/>
      <c r="M10" s="279"/>
      <c r="N10" s="279"/>
      <c r="O10" s="279"/>
      <c r="P10" s="279"/>
      <c r="Q10" s="279"/>
      <c r="R10" s="279"/>
      <c r="S10" s="279"/>
      <c r="T10" s="279"/>
      <c r="U10" s="279"/>
      <c r="V10" s="279"/>
      <c r="W10" s="279"/>
      <c r="X10" s="279"/>
      <c r="Y10" s="279"/>
      <c r="Z10" s="279"/>
      <c r="AA10" s="279"/>
      <c r="AB10" s="279"/>
      <c r="AC10" s="279"/>
      <c r="AD10" s="279"/>
      <c r="AE10" s="279"/>
      <c r="AF10" s="280"/>
      <c r="AG10" s="287" t="s">
        <v>369</v>
      </c>
      <c r="AH10" s="288"/>
      <c r="AI10" s="291" t="s">
        <v>370</v>
      </c>
      <c r="AJ10" s="292" t="s">
        <v>371</v>
      </c>
      <c r="AK10" s="293"/>
      <c r="AL10" s="293"/>
      <c r="AM10" s="294"/>
      <c r="AN10" s="295" t="s">
        <v>372</v>
      </c>
    </row>
    <row r="11" spans="1:42" ht="16.5" customHeight="1" thickBot="1">
      <c r="A11" s="281"/>
      <c r="B11" s="282"/>
      <c r="C11" s="282"/>
      <c r="D11" s="282"/>
      <c r="E11" s="282"/>
      <c r="F11" s="282"/>
      <c r="G11" s="282"/>
      <c r="H11" s="282"/>
      <c r="I11" s="282"/>
      <c r="J11" s="282"/>
      <c r="K11" s="282"/>
      <c r="L11" s="282"/>
      <c r="M11" s="282"/>
      <c r="N11" s="282"/>
      <c r="O11" s="282"/>
      <c r="P11" s="282"/>
      <c r="Q11" s="282"/>
      <c r="R11" s="282"/>
      <c r="S11" s="282"/>
      <c r="T11" s="282"/>
      <c r="U11" s="282"/>
      <c r="V11" s="282"/>
      <c r="W11" s="282"/>
      <c r="X11" s="282"/>
      <c r="Y11" s="282"/>
      <c r="Z11" s="282"/>
      <c r="AA11" s="282"/>
      <c r="AB11" s="282"/>
      <c r="AC11" s="282"/>
      <c r="AD11" s="282"/>
      <c r="AE11" s="282"/>
      <c r="AF11" s="283"/>
      <c r="AG11" s="289"/>
      <c r="AH11" s="290"/>
      <c r="AI11" s="355"/>
      <c r="AJ11" s="139" t="s">
        <v>373</v>
      </c>
      <c r="AK11" s="139" t="s">
        <v>374</v>
      </c>
      <c r="AL11" s="139" t="s">
        <v>375</v>
      </c>
      <c r="AM11" s="139" t="s">
        <v>379</v>
      </c>
      <c r="AN11" s="356"/>
    </row>
    <row r="12" spans="1:42">
      <c r="A12" s="281"/>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304">
        <v>1</v>
      </c>
      <c r="AH12" s="305"/>
      <c r="AI12" s="112" t="s">
        <v>410</v>
      </c>
      <c r="AJ12" s="113"/>
      <c r="AK12" s="113"/>
      <c r="AL12" s="113"/>
      <c r="AM12" s="113">
        <v>2</v>
      </c>
      <c r="AN12" s="114">
        <f>+AM12</f>
        <v>2</v>
      </c>
    </row>
    <row r="13" spans="1:42" ht="15.75" customHeight="1">
      <c r="A13" s="281"/>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74"/>
      <c r="AH13" s="275"/>
      <c r="AI13" s="115"/>
      <c r="AJ13" s="98"/>
      <c r="AK13" s="98"/>
      <c r="AL13" s="98"/>
      <c r="AM13" s="98"/>
      <c r="AN13" s="99"/>
    </row>
    <row r="14" spans="1:42" ht="15.75" customHeight="1">
      <c r="A14" s="281"/>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74"/>
      <c r="AH14" s="275"/>
      <c r="AI14" s="115"/>
      <c r="AJ14" s="98"/>
      <c r="AK14" s="98"/>
      <c r="AL14" s="98"/>
      <c r="AM14" s="98"/>
      <c r="AN14" s="99"/>
    </row>
    <row r="15" spans="1:42">
      <c r="A15" s="281"/>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74"/>
      <c r="AH15" s="275"/>
      <c r="AI15" s="115"/>
      <c r="AJ15" s="98"/>
      <c r="AK15" s="98"/>
      <c r="AL15" s="98"/>
      <c r="AM15" s="98"/>
      <c r="AN15" s="99"/>
      <c r="AP15" s="79"/>
    </row>
    <row r="16" spans="1:42" ht="15.75" customHeight="1">
      <c r="A16" s="281"/>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74"/>
      <c r="AH16" s="275"/>
      <c r="AI16" s="115"/>
      <c r="AJ16" s="98"/>
      <c r="AK16" s="98"/>
      <c r="AL16" s="98"/>
      <c r="AM16" s="98"/>
      <c r="AN16" s="99"/>
    </row>
    <row r="17" spans="1:41" ht="15.75" customHeight="1">
      <c r="A17" s="281"/>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74"/>
      <c r="AH17" s="275"/>
      <c r="AI17" s="115"/>
      <c r="AJ17" s="98"/>
      <c r="AK17" s="98"/>
      <c r="AL17" s="98"/>
      <c r="AM17" s="98"/>
      <c r="AN17" s="99"/>
      <c r="AO17" s="78"/>
    </row>
    <row r="18" spans="1:41" ht="15.75" customHeight="1">
      <c r="A18" s="281"/>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74"/>
      <c r="AH18" s="275"/>
      <c r="AI18" s="115"/>
      <c r="AJ18" s="98"/>
      <c r="AK18" s="117"/>
      <c r="AL18" s="117"/>
      <c r="AM18" s="98"/>
      <c r="AN18" s="99"/>
    </row>
    <row r="19" spans="1:41" ht="15.75" customHeight="1">
      <c r="A19" s="281"/>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74"/>
      <c r="AH19" s="275"/>
      <c r="AI19" s="115"/>
      <c r="AJ19" s="98"/>
      <c r="AK19" s="98"/>
      <c r="AL19" s="98"/>
      <c r="AM19" s="98"/>
      <c r="AN19" s="99"/>
    </row>
    <row r="20" spans="1:41" ht="15.75" customHeight="1">
      <c r="A20" s="281"/>
      <c r="B20" s="282"/>
      <c r="C20" s="282"/>
      <c r="D20" s="282"/>
      <c r="E20" s="282"/>
      <c r="F20" s="282"/>
      <c r="G20" s="282"/>
      <c r="H20" s="282"/>
      <c r="I20" s="282"/>
      <c r="J20" s="282"/>
      <c r="K20" s="282"/>
      <c r="L20" s="282"/>
      <c r="M20" s="282"/>
      <c r="N20" s="282"/>
      <c r="O20" s="282"/>
      <c r="P20" s="282"/>
      <c r="Q20" s="282"/>
      <c r="R20" s="282"/>
      <c r="S20" s="282"/>
      <c r="T20" s="282"/>
      <c r="U20" s="282"/>
      <c r="V20" s="282"/>
      <c r="W20" s="282"/>
      <c r="X20" s="282"/>
      <c r="Y20" s="282"/>
      <c r="Z20" s="282"/>
      <c r="AA20" s="282"/>
      <c r="AB20" s="282"/>
      <c r="AC20" s="282"/>
      <c r="AD20" s="282"/>
      <c r="AE20" s="282"/>
      <c r="AF20" s="282"/>
      <c r="AG20" s="274"/>
      <c r="AH20" s="275"/>
      <c r="AI20" s="116"/>
      <c r="AJ20" s="98"/>
      <c r="AK20" s="98"/>
      <c r="AL20" s="98"/>
      <c r="AM20" s="98"/>
      <c r="AN20" s="99"/>
    </row>
    <row r="21" spans="1:41" ht="15.75" customHeight="1">
      <c r="A21" s="281"/>
      <c r="B21" s="282"/>
      <c r="C21" s="282"/>
      <c r="D21" s="282"/>
      <c r="E21" s="282"/>
      <c r="F21" s="282"/>
      <c r="G21" s="282"/>
      <c r="H21" s="282"/>
      <c r="I21" s="282"/>
      <c r="J21" s="282"/>
      <c r="K21" s="282"/>
      <c r="L21" s="282"/>
      <c r="M21" s="282"/>
      <c r="N21" s="282"/>
      <c r="O21" s="282"/>
      <c r="P21" s="282"/>
      <c r="Q21" s="282"/>
      <c r="R21" s="282"/>
      <c r="S21" s="282"/>
      <c r="T21" s="282"/>
      <c r="U21" s="282"/>
      <c r="V21" s="282"/>
      <c r="W21" s="282"/>
      <c r="X21" s="282"/>
      <c r="Y21" s="282"/>
      <c r="Z21" s="282"/>
      <c r="AA21" s="282"/>
      <c r="AB21" s="282"/>
      <c r="AC21" s="282"/>
      <c r="AD21" s="282"/>
      <c r="AE21" s="282"/>
      <c r="AF21" s="282"/>
      <c r="AG21" s="274"/>
      <c r="AH21" s="275"/>
      <c r="AI21" s="115"/>
      <c r="AJ21" s="98"/>
      <c r="AK21" s="117"/>
      <c r="AL21" s="117"/>
      <c r="AM21" s="98"/>
      <c r="AN21" s="99"/>
    </row>
    <row r="22" spans="1:41">
      <c r="A22" s="281"/>
      <c r="B22" s="282"/>
      <c r="C22" s="282"/>
      <c r="D22" s="282"/>
      <c r="E22" s="282"/>
      <c r="F22" s="282"/>
      <c r="G22" s="282"/>
      <c r="H22" s="282"/>
      <c r="I22" s="282"/>
      <c r="J22" s="282"/>
      <c r="K22" s="282"/>
      <c r="L22" s="282"/>
      <c r="M22" s="282"/>
      <c r="N22" s="282"/>
      <c r="O22" s="282"/>
      <c r="P22" s="282"/>
      <c r="Q22" s="282"/>
      <c r="R22" s="282"/>
      <c r="S22" s="282"/>
      <c r="T22" s="282"/>
      <c r="U22" s="282"/>
      <c r="V22" s="282"/>
      <c r="W22" s="282"/>
      <c r="X22" s="282"/>
      <c r="Y22" s="282"/>
      <c r="Z22" s="282"/>
      <c r="AA22" s="282"/>
      <c r="AB22" s="282"/>
      <c r="AC22" s="282"/>
      <c r="AD22" s="282"/>
      <c r="AE22" s="282"/>
      <c r="AF22" s="282"/>
      <c r="AG22" s="274"/>
      <c r="AH22" s="275"/>
      <c r="AI22" s="115"/>
      <c r="AJ22" s="98"/>
      <c r="AK22" s="98"/>
      <c r="AL22" s="98"/>
      <c r="AM22" s="98"/>
      <c r="AN22" s="99"/>
    </row>
    <row r="23" spans="1:41">
      <c r="A23" s="281"/>
      <c r="B23" s="282"/>
      <c r="C23" s="282"/>
      <c r="D23" s="282"/>
      <c r="E23" s="282"/>
      <c r="F23" s="282"/>
      <c r="G23" s="282"/>
      <c r="H23" s="282"/>
      <c r="I23" s="282"/>
      <c r="J23" s="282"/>
      <c r="K23" s="282"/>
      <c r="L23" s="282"/>
      <c r="M23" s="282"/>
      <c r="N23" s="282"/>
      <c r="O23" s="282"/>
      <c r="P23" s="282"/>
      <c r="Q23" s="282"/>
      <c r="R23" s="282"/>
      <c r="S23" s="282"/>
      <c r="T23" s="282"/>
      <c r="U23" s="282"/>
      <c r="V23" s="282"/>
      <c r="W23" s="282"/>
      <c r="X23" s="282"/>
      <c r="Y23" s="282"/>
      <c r="Z23" s="282"/>
      <c r="AA23" s="282"/>
      <c r="AB23" s="282"/>
      <c r="AC23" s="282"/>
      <c r="AD23" s="282"/>
      <c r="AE23" s="282"/>
      <c r="AF23" s="282"/>
      <c r="AG23" s="274"/>
      <c r="AH23" s="275"/>
      <c r="AI23" s="115"/>
      <c r="AJ23" s="98"/>
      <c r="AK23" s="98"/>
      <c r="AL23" s="98"/>
      <c r="AM23" s="98"/>
      <c r="AN23" s="99"/>
    </row>
    <row r="24" spans="1:41">
      <c r="A24" s="281"/>
      <c r="B24" s="282"/>
      <c r="C24" s="282"/>
      <c r="D24" s="282"/>
      <c r="E24" s="282"/>
      <c r="F24" s="282"/>
      <c r="G24" s="282"/>
      <c r="H24" s="282"/>
      <c r="I24" s="282"/>
      <c r="J24" s="282"/>
      <c r="K24" s="282"/>
      <c r="L24" s="282"/>
      <c r="M24" s="282"/>
      <c r="N24" s="282"/>
      <c r="O24" s="282"/>
      <c r="P24" s="282"/>
      <c r="Q24" s="282"/>
      <c r="R24" s="282"/>
      <c r="S24" s="282"/>
      <c r="T24" s="282"/>
      <c r="U24" s="282"/>
      <c r="V24" s="282"/>
      <c r="W24" s="282"/>
      <c r="X24" s="282"/>
      <c r="Y24" s="282"/>
      <c r="Z24" s="282"/>
      <c r="AA24" s="282"/>
      <c r="AB24" s="282"/>
      <c r="AC24" s="282"/>
      <c r="AD24" s="282"/>
      <c r="AE24" s="282"/>
      <c r="AF24" s="282"/>
      <c r="AG24" s="274"/>
      <c r="AH24" s="275"/>
      <c r="AI24" s="115"/>
      <c r="AJ24" s="98"/>
      <c r="AK24" s="98"/>
      <c r="AL24" s="98"/>
      <c r="AM24" s="98"/>
      <c r="AN24" s="99"/>
    </row>
    <row r="25" spans="1:41" ht="15.75" customHeight="1">
      <c r="A25" s="281"/>
      <c r="B25" s="282"/>
      <c r="C25" s="282"/>
      <c r="D25" s="282"/>
      <c r="E25" s="282"/>
      <c r="F25" s="282"/>
      <c r="G25" s="282"/>
      <c r="H25" s="282"/>
      <c r="I25" s="282"/>
      <c r="J25" s="282"/>
      <c r="K25" s="282"/>
      <c r="L25" s="282"/>
      <c r="M25" s="282"/>
      <c r="N25" s="282"/>
      <c r="O25" s="282"/>
      <c r="P25" s="282"/>
      <c r="Q25" s="282"/>
      <c r="R25" s="282"/>
      <c r="S25" s="282"/>
      <c r="T25" s="282"/>
      <c r="U25" s="282"/>
      <c r="V25" s="282"/>
      <c r="W25" s="282"/>
      <c r="X25" s="282"/>
      <c r="Y25" s="282"/>
      <c r="Z25" s="282"/>
      <c r="AA25" s="282"/>
      <c r="AB25" s="282"/>
      <c r="AC25" s="282"/>
      <c r="AD25" s="282"/>
      <c r="AE25" s="282"/>
      <c r="AF25" s="282"/>
      <c r="AG25" s="274"/>
      <c r="AH25" s="275"/>
      <c r="AI25" s="115"/>
      <c r="AJ25" s="98"/>
      <c r="AK25" s="98"/>
      <c r="AL25" s="98"/>
      <c r="AM25" s="98"/>
      <c r="AN25" s="99"/>
    </row>
    <row r="26" spans="1:41" ht="15.75" customHeight="1">
      <c r="A26" s="281"/>
      <c r="B26" s="282"/>
      <c r="C26" s="282"/>
      <c r="D26" s="282"/>
      <c r="E26" s="282"/>
      <c r="F26" s="282"/>
      <c r="G26" s="282"/>
      <c r="H26" s="282"/>
      <c r="I26" s="282"/>
      <c r="J26" s="282"/>
      <c r="K26" s="282"/>
      <c r="L26" s="282"/>
      <c r="M26" s="282"/>
      <c r="N26" s="282"/>
      <c r="O26" s="282"/>
      <c r="P26" s="282"/>
      <c r="Q26" s="282"/>
      <c r="R26" s="282"/>
      <c r="S26" s="282"/>
      <c r="T26" s="282"/>
      <c r="U26" s="282"/>
      <c r="V26" s="282"/>
      <c r="W26" s="282"/>
      <c r="X26" s="282"/>
      <c r="Y26" s="282"/>
      <c r="Z26" s="282"/>
      <c r="AA26" s="282"/>
      <c r="AB26" s="282"/>
      <c r="AC26" s="282"/>
      <c r="AD26" s="282"/>
      <c r="AE26" s="282"/>
      <c r="AF26" s="282"/>
      <c r="AG26" s="274"/>
      <c r="AH26" s="275"/>
      <c r="AI26" s="115"/>
      <c r="AJ26" s="98"/>
      <c r="AK26" s="98"/>
      <c r="AL26" s="98"/>
      <c r="AM26" s="98"/>
      <c r="AN26" s="99"/>
    </row>
    <row r="27" spans="1:41" ht="15.75" customHeight="1">
      <c r="A27" s="281"/>
      <c r="B27" s="282"/>
      <c r="C27" s="282"/>
      <c r="D27" s="282"/>
      <c r="E27" s="282"/>
      <c r="F27" s="282"/>
      <c r="G27" s="282"/>
      <c r="H27" s="282"/>
      <c r="I27" s="282"/>
      <c r="J27" s="282"/>
      <c r="K27" s="282"/>
      <c r="L27" s="282"/>
      <c r="M27" s="282"/>
      <c r="N27" s="282"/>
      <c r="O27" s="282"/>
      <c r="P27" s="282"/>
      <c r="Q27" s="282"/>
      <c r="R27" s="282"/>
      <c r="S27" s="282"/>
      <c r="T27" s="282"/>
      <c r="U27" s="282"/>
      <c r="V27" s="282"/>
      <c r="W27" s="282"/>
      <c r="X27" s="282"/>
      <c r="Y27" s="282"/>
      <c r="Z27" s="282"/>
      <c r="AA27" s="282"/>
      <c r="AB27" s="282"/>
      <c r="AC27" s="282"/>
      <c r="AD27" s="282"/>
      <c r="AE27" s="282"/>
      <c r="AF27" s="282"/>
      <c r="AG27" s="274"/>
      <c r="AH27" s="275"/>
      <c r="AI27" s="116"/>
      <c r="AJ27" s="98"/>
      <c r="AK27" s="98"/>
      <c r="AL27" s="98"/>
      <c r="AM27" s="98"/>
      <c r="AN27" s="99"/>
    </row>
    <row r="28" spans="1:41" ht="15.75" customHeight="1">
      <c r="A28" s="281"/>
      <c r="B28" s="282"/>
      <c r="C28" s="282"/>
      <c r="D28" s="282"/>
      <c r="E28" s="282"/>
      <c r="F28" s="282"/>
      <c r="G28" s="282"/>
      <c r="H28" s="282"/>
      <c r="I28" s="282"/>
      <c r="J28" s="282"/>
      <c r="K28" s="282"/>
      <c r="L28" s="282"/>
      <c r="M28" s="282"/>
      <c r="N28" s="282"/>
      <c r="O28" s="282"/>
      <c r="P28" s="282"/>
      <c r="Q28" s="282"/>
      <c r="R28" s="282"/>
      <c r="S28" s="282"/>
      <c r="T28" s="282"/>
      <c r="U28" s="282"/>
      <c r="V28" s="282"/>
      <c r="W28" s="282"/>
      <c r="X28" s="282"/>
      <c r="Y28" s="282"/>
      <c r="Z28" s="282"/>
      <c r="AA28" s="282"/>
      <c r="AB28" s="282"/>
      <c r="AC28" s="282"/>
      <c r="AD28" s="282"/>
      <c r="AE28" s="282"/>
      <c r="AF28" s="282"/>
      <c r="AG28" s="274"/>
      <c r="AH28" s="275"/>
      <c r="AI28" s="117"/>
      <c r="AJ28" s="117"/>
      <c r="AK28" s="117"/>
      <c r="AL28" s="117"/>
      <c r="AM28" s="117"/>
      <c r="AN28" s="99"/>
    </row>
    <row r="29" spans="1:41" ht="15.75" customHeight="1">
      <c r="A29" s="281"/>
      <c r="B29" s="282"/>
      <c r="C29" s="282"/>
      <c r="D29" s="282"/>
      <c r="E29" s="282"/>
      <c r="F29" s="282"/>
      <c r="G29" s="282"/>
      <c r="H29" s="282"/>
      <c r="I29" s="282"/>
      <c r="J29" s="282"/>
      <c r="K29" s="282"/>
      <c r="L29" s="282"/>
      <c r="M29" s="282"/>
      <c r="N29" s="282"/>
      <c r="O29" s="282"/>
      <c r="P29" s="282"/>
      <c r="Q29" s="282"/>
      <c r="R29" s="282"/>
      <c r="S29" s="282"/>
      <c r="T29" s="282"/>
      <c r="U29" s="282"/>
      <c r="V29" s="282"/>
      <c r="W29" s="282"/>
      <c r="X29" s="282"/>
      <c r="Y29" s="282"/>
      <c r="Z29" s="282"/>
      <c r="AA29" s="282"/>
      <c r="AB29" s="282"/>
      <c r="AC29" s="282"/>
      <c r="AD29" s="282"/>
      <c r="AE29" s="282"/>
      <c r="AF29" s="282"/>
      <c r="AG29" s="274"/>
      <c r="AH29" s="275"/>
      <c r="AI29" s="117"/>
      <c r="AJ29" s="117"/>
      <c r="AK29" s="117"/>
      <c r="AL29" s="117"/>
      <c r="AM29" s="117"/>
      <c r="AN29" s="99"/>
    </row>
    <row r="30" spans="1:41" ht="15.75" customHeight="1">
      <c r="A30" s="281"/>
      <c r="B30" s="282"/>
      <c r="C30" s="282"/>
      <c r="D30" s="282"/>
      <c r="E30" s="282"/>
      <c r="F30" s="282"/>
      <c r="G30" s="282"/>
      <c r="H30" s="282"/>
      <c r="I30" s="282"/>
      <c r="J30" s="282"/>
      <c r="K30" s="282"/>
      <c r="L30" s="282"/>
      <c r="M30" s="282"/>
      <c r="N30" s="282"/>
      <c r="O30" s="282"/>
      <c r="P30" s="282"/>
      <c r="Q30" s="282"/>
      <c r="R30" s="282"/>
      <c r="S30" s="282"/>
      <c r="T30" s="282"/>
      <c r="U30" s="282"/>
      <c r="V30" s="282"/>
      <c r="W30" s="282"/>
      <c r="X30" s="282"/>
      <c r="Y30" s="282"/>
      <c r="Z30" s="282"/>
      <c r="AA30" s="282"/>
      <c r="AB30" s="282"/>
      <c r="AC30" s="282"/>
      <c r="AD30" s="282"/>
      <c r="AE30" s="282"/>
      <c r="AF30" s="282"/>
      <c r="AG30" s="306"/>
      <c r="AH30" s="255"/>
      <c r="AI30" s="117"/>
      <c r="AJ30" s="117"/>
      <c r="AK30" s="117"/>
      <c r="AL30" s="117"/>
      <c r="AM30" s="117"/>
      <c r="AN30" s="99"/>
    </row>
    <row r="31" spans="1:41" ht="15.75" customHeight="1">
      <c r="A31" s="281"/>
      <c r="B31" s="282"/>
      <c r="C31" s="282"/>
      <c r="D31" s="282"/>
      <c r="E31" s="282"/>
      <c r="F31" s="282"/>
      <c r="G31" s="282"/>
      <c r="H31" s="282"/>
      <c r="I31" s="282"/>
      <c r="J31" s="282"/>
      <c r="K31" s="282"/>
      <c r="L31" s="282"/>
      <c r="M31" s="282"/>
      <c r="N31" s="282"/>
      <c r="O31" s="282"/>
      <c r="P31" s="282"/>
      <c r="Q31" s="282"/>
      <c r="R31" s="282"/>
      <c r="S31" s="282"/>
      <c r="T31" s="282"/>
      <c r="U31" s="282"/>
      <c r="V31" s="282"/>
      <c r="W31" s="282"/>
      <c r="X31" s="282"/>
      <c r="Y31" s="282"/>
      <c r="Z31" s="282"/>
      <c r="AA31" s="282"/>
      <c r="AB31" s="282"/>
      <c r="AC31" s="282"/>
      <c r="AD31" s="282"/>
      <c r="AE31" s="282"/>
      <c r="AF31" s="282"/>
      <c r="AG31" s="306"/>
      <c r="AH31" s="255"/>
      <c r="AI31" s="115"/>
      <c r="AJ31" s="98"/>
      <c r="AK31" s="98"/>
      <c r="AL31" s="98"/>
      <c r="AM31" s="98"/>
      <c r="AN31" s="99"/>
    </row>
    <row r="32" spans="1:41" ht="15.75" customHeight="1">
      <c r="A32" s="281"/>
      <c r="B32" s="282"/>
      <c r="C32" s="282"/>
      <c r="D32" s="282"/>
      <c r="E32" s="282"/>
      <c r="F32" s="282"/>
      <c r="G32" s="282"/>
      <c r="H32" s="282"/>
      <c r="I32" s="282"/>
      <c r="J32" s="282"/>
      <c r="K32" s="282"/>
      <c r="L32" s="282"/>
      <c r="M32" s="282"/>
      <c r="N32" s="282"/>
      <c r="O32" s="282"/>
      <c r="P32" s="282"/>
      <c r="Q32" s="282"/>
      <c r="R32" s="282"/>
      <c r="S32" s="282"/>
      <c r="T32" s="282"/>
      <c r="U32" s="282"/>
      <c r="V32" s="282"/>
      <c r="W32" s="282"/>
      <c r="X32" s="282"/>
      <c r="Y32" s="282"/>
      <c r="Z32" s="282"/>
      <c r="AA32" s="282"/>
      <c r="AB32" s="282"/>
      <c r="AC32" s="282"/>
      <c r="AD32" s="282"/>
      <c r="AE32" s="282"/>
      <c r="AF32" s="282"/>
      <c r="AG32" s="306"/>
      <c r="AH32" s="255"/>
      <c r="AI32" s="115"/>
      <c r="AJ32" s="98"/>
      <c r="AK32" s="98"/>
      <c r="AL32" s="98"/>
      <c r="AM32" s="98"/>
      <c r="AN32" s="99"/>
    </row>
    <row r="33" spans="1:40" ht="15.75" customHeight="1">
      <c r="A33" s="281"/>
      <c r="B33" s="282"/>
      <c r="C33" s="282"/>
      <c r="D33" s="282"/>
      <c r="E33" s="282"/>
      <c r="F33" s="282"/>
      <c r="G33" s="282"/>
      <c r="H33" s="282"/>
      <c r="I33" s="282"/>
      <c r="J33" s="282"/>
      <c r="K33" s="282"/>
      <c r="L33" s="282"/>
      <c r="M33" s="282"/>
      <c r="N33" s="282"/>
      <c r="O33" s="282"/>
      <c r="P33" s="282"/>
      <c r="Q33" s="282"/>
      <c r="R33" s="282"/>
      <c r="S33" s="282"/>
      <c r="T33" s="282"/>
      <c r="U33" s="282"/>
      <c r="V33" s="282"/>
      <c r="W33" s="282"/>
      <c r="X33" s="282"/>
      <c r="Y33" s="282"/>
      <c r="Z33" s="282"/>
      <c r="AA33" s="282"/>
      <c r="AB33" s="282"/>
      <c r="AC33" s="282"/>
      <c r="AD33" s="282"/>
      <c r="AE33" s="282"/>
      <c r="AF33" s="282"/>
      <c r="AG33" s="306"/>
      <c r="AH33" s="255"/>
      <c r="AI33" s="115"/>
      <c r="AJ33" s="98"/>
      <c r="AK33" s="98"/>
      <c r="AL33" s="98"/>
      <c r="AM33" s="98"/>
      <c r="AN33" s="99"/>
    </row>
    <row r="34" spans="1:40" ht="15.75" customHeight="1">
      <c r="A34" s="281"/>
      <c r="B34" s="282"/>
      <c r="C34" s="282"/>
      <c r="D34" s="282"/>
      <c r="E34" s="282"/>
      <c r="F34" s="282"/>
      <c r="G34" s="282"/>
      <c r="H34" s="282"/>
      <c r="I34" s="282"/>
      <c r="J34" s="282"/>
      <c r="K34" s="282"/>
      <c r="L34" s="282"/>
      <c r="M34" s="282"/>
      <c r="N34" s="282"/>
      <c r="O34" s="282"/>
      <c r="P34" s="282"/>
      <c r="Q34" s="282"/>
      <c r="R34" s="282"/>
      <c r="S34" s="282"/>
      <c r="T34" s="282"/>
      <c r="U34" s="282"/>
      <c r="V34" s="282"/>
      <c r="W34" s="282"/>
      <c r="X34" s="282"/>
      <c r="Y34" s="282"/>
      <c r="Z34" s="282"/>
      <c r="AA34" s="282"/>
      <c r="AB34" s="282"/>
      <c r="AC34" s="282"/>
      <c r="AD34" s="282"/>
      <c r="AE34" s="282"/>
      <c r="AF34" s="282"/>
      <c r="AG34" s="306"/>
      <c r="AH34" s="255"/>
      <c r="AI34" s="108"/>
      <c r="AJ34" s="98"/>
      <c r="AK34" s="98"/>
      <c r="AL34" s="98"/>
      <c r="AM34" s="98"/>
      <c r="AN34" s="99"/>
    </row>
    <row r="35" spans="1:40" ht="15.75" customHeight="1">
      <c r="A35" s="281"/>
      <c r="B35" s="282"/>
      <c r="C35" s="282"/>
      <c r="D35" s="282"/>
      <c r="E35" s="282"/>
      <c r="F35" s="282"/>
      <c r="G35" s="282"/>
      <c r="H35" s="282"/>
      <c r="I35" s="282"/>
      <c r="J35" s="282"/>
      <c r="K35" s="282"/>
      <c r="L35" s="282"/>
      <c r="M35" s="282"/>
      <c r="N35" s="282"/>
      <c r="O35" s="282"/>
      <c r="P35" s="282"/>
      <c r="Q35" s="282"/>
      <c r="R35" s="282"/>
      <c r="S35" s="282"/>
      <c r="T35" s="282"/>
      <c r="U35" s="282"/>
      <c r="V35" s="282"/>
      <c r="W35" s="282"/>
      <c r="X35" s="282"/>
      <c r="Y35" s="282"/>
      <c r="Z35" s="282"/>
      <c r="AA35" s="282"/>
      <c r="AB35" s="282"/>
      <c r="AC35" s="282"/>
      <c r="AD35" s="282"/>
      <c r="AE35" s="282"/>
      <c r="AF35" s="282"/>
      <c r="AG35" s="306"/>
      <c r="AH35" s="255"/>
      <c r="AI35" s="108"/>
      <c r="AJ35" s="98"/>
      <c r="AK35" s="98"/>
      <c r="AL35" s="98"/>
      <c r="AM35" s="98"/>
      <c r="AN35" s="99"/>
    </row>
    <row r="36" spans="1:40" ht="15.75" customHeight="1">
      <c r="A36" s="281"/>
      <c r="B36" s="282"/>
      <c r="C36" s="282"/>
      <c r="D36" s="282"/>
      <c r="E36" s="282"/>
      <c r="F36" s="282"/>
      <c r="G36" s="282"/>
      <c r="H36" s="282"/>
      <c r="I36" s="282"/>
      <c r="J36" s="282"/>
      <c r="K36" s="282"/>
      <c r="L36" s="282"/>
      <c r="M36" s="282"/>
      <c r="N36" s="282"/>
      <c r="O36" s="282"/>
      <c r="P36" s="282"/>
      <c r="Q36" s="282"/>
      <c r="R36" s="282"/>
      <c r="S36" s="282"/>
      <c r="T36" s="282"/>
      <c r="U36" s="282"/>
      <c r="V36" s="282"/>
      <c r="W36" s="282"/>
      <c r="X36" s="282"/>
      <c r="Y36" s="282"/>
      <c r="Z36" s="282"/>
      <c r="AA36" s="282"/>
      <c r="AB36" s="282"/>
      <c r="AC36" s="282"/>
      <c r="AD36" s="282"/>
      <c r="AE36" s="282"/>
      <c r="AF36" s="282"/>
      <c r="AG36" s="306"/>
      <c r="AH36" s="255"/>
      <c r="AI36" s="108"/>
      <c r="AJ36" s="98"/>
      <c r="AK36" s="98"/>
      <c r="AL36" s="98"/>
      <c r="AM36" s="98"/>
      <c r="AN36" s="99"/>
    </row>
    <row r="37" spans="1:40" ht="15.75" customHeight="1">
      <c r="A37" s="281"/>
      <c r="B37" s="282"/>
      <c r="C37" s="282"/>
      <c r="D37" s="282"/>
      <c r="E37" s="282"/>
      <c r="F37" s="282"/>
      <c r="G37" s="282"/>
      <c r="H37" s="282"/>
      <c r="I37" s="282"/>
      <c r="J37" s="282"/>
      <c r="K37" s="282"/>
      <c r="L37" s="282"/>
      <c r="M37" s="282"/>
      <c r="N37" s="282"/>
      <c r="O37" s="282"/>
      <c r="P37" s="282"/>
      <c r="Q37" s="282"/>
      <c r="R37" s="282"/>
      <c r="S37" s="282"/>
      <c r="T37" s="282"/>
      <c r="U37" s="282"/>
      <c r="V37" s="282"/>
      <c r="W37" s="282"/>
      <c r="X37" s="282"/>
      <c r="Y37" s="282"/>
      <c r="Z37" s="282"/>
      <c r="AA37" s="282"/>
      <c r="AB37" s="282"/>
      <c r="AC37" s="282"/>
      <c r="AD37" s="282"/>
      <c r="AE37" s="282"/>
      <c r="AF37" s="282"/>
      <c r="AG37" s="306"/>
      <c r="AH37" s="255"/>
      <c r="AI37" s="108"/>
      <c r="AJ37" s="98"/>
      <c r="AK37" s="98"/>
      <c r="AL37" s="98"/>
      <c r="AM37" s="98"/>
      <c r="AN37" s="99"/>
    </row>
    <row r="38" spans="1:40" ht="15.75" customHeight="1">
      <c r="A38" s="281"/>
      <c r="B38" s="282"/>
      <c r="C38" s="282"/>
      <c r="D38" s="282"/>
      <c r="E38" s="282"/>
      <c r="F38" s="282"/>
      <c r="G38" s="282"/>
      <c r="H38" s="282"/>
      <c r="I38" s="282"/>
      <c r="J38" s="282"/>
      <c r="K38" s="282"/>
      <c r="L38" s="282"/>
      <c r="M38" s="282"/>
      <c r="N38" s="282"/>
      <c r="O38" s="282"/>
      <c r="P38" s="282"/>
      <c r="Q38" s="282"/>
      <c r="R38" s="282"/>
      <c r="S38" s="282"/>
      <c r="T38" s="282"/>
      <c r="U38" s="282"/>
      <c r="V38" s="282"/>
      <c r="W38" s="282"/>
      <c r="X38" s="282"/>
      <c r="Y38" s="282"/>
      <c r="Z38" s="282"/>
      <c r="AA38" s="282"/>
      <c r="AB38" s="282"/>
      <c r="AC38" s="282"/>
      <c r="AD38" s="282"/>
      <c r="AE38" s="282"/>
      <c r="AF38" s="282"/>
      <c r="AG38" s="306"/>
      <c r="AH38" s="255"/>
      <c r="AI38" s="108"/>
      <c r="AJ38" s="98"/>
      <c r="AK38" s="98"/>
      <c r="AL38" s="98"/>
      <c r="AM38" s="98"/>
      <c r="AN38" s="99"/>
    </row>
    <row r="39" spans="1:40" ht="15.75" customHeight="1">
      <c r="A39" s="281"/>
      <c r="B39" s="282"/>
      <c r="C39" s="282"/>
      <c r="D39" s="282"/>
      <c r="E39" s="282"/>
      <c r="F39" s="282"/>
      <c r="G39" s="282"/>
      <c r="H39" s="282"/>
      <c r="I39" s="282"/>
      <c r="J39" s="282"/>
      <c r="K39" s="282"/>
      <c r="L39" s="282"/>
      <c r="M39" s="282"/>
      <c r="N39" s="282"/>
      <c r="O39" s="282"/>
      <c r="P39" s="282"/>
      <c r="Q39" s="282"/>
      <c r="R39" s="282"/>
      <c r="S39" s="282"/>
      <c r="T39" s="282"/>
      <c r="U39" s="282"/>
      <c r="V39" s="282"/>
      <c r="W39" s="282"/>
      <c r="X39" s="282"/>
      <c r="Y39" s="282"/>
      <c r="Z39" s="282"/>
      <c r="AA39" s="282"/>
      <c r="AB39" s="282"/>
      <c r="AC39" s="282"/>
      <c r="AD39" s="282"/>
      <c r="AE39" s="282"/>
      <c r="AF39" s="282"/>
      <c r="AG39" s="306"/>
      <c r="AH39" s="255"/>
      <c r="AI39" s="108"/>
      <c r="AJ39" s="98"/>
      <c r="AK39" s="98"/>
      <c r="AL39" s="98"/>
      <c r="AM39" s="98"/>
      <c r="AN39" s="99"/>
    </row>
    <row r="40" spans="1:40" ht="15.75" customHeight="1">
      <c r="A40" s="281"/>
      <c r="B40" s="282"/>
      <c r="C40" s="282"/>
      <c r="D40" s="282"/>
      <c r="E40" s="282"/>
      <c r="F40" s="282"/>
      <c r="G40" s="282"/>
      <c r="H40" s="282"/>
      <c r="I40" s="282"/>
      <c r="J40" s="282"/>
      <c r="K40" s="282"/>
      <c r="L40" s="282"/>
      <c r="M40" s="282"/>
      <c r="N40" s="282"/>
      <c r="O40" s="282"/>
      <c r="P40" s="282"/>
      <c r="Q40" s="282"/>
      <c r="R40" s="282"/>
      <c r="S40" s="282"/>
      <c r="T40" s="282"/>
      <c r="U40" s="282"/>
      <c r="V40" s="282"/>
      <c r="W40" s="282"/>
      <c r="X40" s="282"/>
      <c r="Y40" s="282"/>
      <c r="Z40" s="282"/>
      <c r="AA40" s="282"/>
      <c r="AB40" s="282"/>
      <c r="AC40" s="282"/>
      <c r="AD40" s="282"/>
      <c r="AE40" s="282"/>
      <c r="AF40" s="282"/>
      <c r="AG40" s="306"/>
      <c r="AH40" s="255"/>
      <c r="AI40" s="108"/>
      <c r="AJ40" s="98"/>
      <c r="AK40" s="98"/>
      <c r="AL40" s="98"/>
      <c r="AM40" s="98"/>
      <c r="AN40" s="99"/>
    </row>
    <row r="41" spans="1:40" ht="15.75" customHeight="1">
      <c r="A41" s="281"/>
      <c r="B41" s="282"/>
      <c r="C41" s="282"/>
      <c r="D41" s="282"/>
      <c r="E41" s="282"/>
      <c r="F41" s="282"/>
      <c r="G41" s="282"/>
      <c r="H41" s="282"/>
      <c r="I41" s="282"/>
      <c r="J41" s="282"/>
      <c r="K41" s="282"/>
      <c r="L41" s="282"/>
      <c r="M41" s="282"/>
      <c r="N41" s="282"/>
      <c r="O41" s="282"/>
      <c r="P41" s="282"/>
      <c r="Q41" s="282"/>
      <c r="R41" s="282"/>
      <c r="S41" s="282"/>
      <c r="T41" s="282"/>
      <c r="U41" s="282"/>
      <c r="V41" s="282"/>
      <c r="W41" s="282"/>
      <c r="X41" s="282"/>
      <c r="Y41" s="282"/>
      <c r="Z41" s="282"/>
      <c r="AA41" s="282"/>
      <c r="AB41" s="282"/>
      <c r="AC41" s="282"/>
      <c r="AD41" s="282"/>
      <c r="AE41" s="282"/>
      <c r="AF41" s="282"/>
      <c r="AG41" s="306"/>
      <c r="AH41" s="255"/>
      <c r="AI41" s="108"/>
      <c r="AJ41" s="98"/>
      <c r="AK41" s="98"/>
      <c r="AL41" s="98"/>
      <c r="AM41" s="98"/>
      <c r="AN41" s="99"/>
    </row>
    <row r="42" spans="1:40" ht="15.75" customHeight="1">
      <c r="A42" s="281"/>
      <c r="B42" s="282"/>
      <c r="C42" s="282"/>
      <c r="D42" s="282"/>
      <c r="E42" s="282"/>
      <c r="F42" s="282"/>
      <c r="G42" s="282"/>
      <c r="H42" s="282"/>
      <c r="I42" s="282"/>
      <c r="J42" s="282"/>
      <c r="K42" s="282"/>
      <c r="L42" s="282"/>
      <c r="M42" s="282"/>
      <c r="N42" s="282"/>
      <c r="O42" s="282"/>
      <c r="P42" s="282"/>
      <c r="Q42" s="282"/>
      <c r="R42" s="282"/>
      <c r="S42" s="282"/>
      <c r="T42" s="282"/>
      <c r="U42" s="282"/>
      <c r="V42" s="282"/>
      <c r="W42" s="282"/>
      <c r="X42" s="282"/>
      <c r="Y42" s="282"/>
      <c r="Z42" s="282"/>
      <c r="AA42" s="282"/>
      <c r="AB42" s="282"/>
      <c r="AC42" s="282"/>
      <c r="AD42" s="282"/>
      <c r="AE42" s="282"/>
      <c r="AF42" s="282"/>
      <c r="AG42" s="306"/>
      <c r="AH42" s="255"/>
      <c r="AI42" s="108"/>
      <c r="AJ42" s="98"/>
      <c r="AK42" s="98"/>
      <c r="AL42" s="98"/>
      <c r="AM42" s="98"/>
      <c r="AN42" s="99"/>
    </row>
    <row r="43" spans="1:40" ht="15.75" customHeight="1">
      <c r="A43" s="281"/>
      <c r="B43" s="282"/>
      <c r="C43" s="282"/>
      <c r="D43" s="282"/>
      <c r="E43" s="282"/>
      <c r="F43" s="282"/>
      <c r="G43" s="282"/>
      <c r="H43" s="282"/>
      <c r="I43" s="282"/>
      <c r="J43" s="282"/>
      <c r="K43" s="282"/>
      <c r="L43" s="282"/>
      <c r="M43" s="282"/>
      <c r="N43" s="282"/>
      <c r="O43" s="282"/>
      <c r="P43" s="282"/>
      <c r="Q43" s="282"/>
      <c r="R43" s="282"/>
      <c r="S43" s="282"/>
      <c r="T43" s="282"/>
      <c r="U43" s="282"/>
      <c r="V43" s="282"/>
      <c r="W43" s="282"/>
      <c r="X43" s="282"/>
      <c r="Y43" s="282"/>
      <c r="Z43" s="282"/>
      <c r="AA43" s="282"/>
      <c r="AB43" s="282"/>
      <c r="AC43" s="282"/>
      <c r="AD43" s="282"/>
      <c r="AE43" s="282"/>
      <c r="AF43" s="282"/>
      <c r="AG43" s="306"/>
      <c r="AH43" s="255"/>
      <c r="AI43" s="108"/>
      <c r="AJ43" s="98"/>
      <c r="AK43" s="98"/>
      <c r="AL43" s="98"/>
      <c r="AM43" s="98"/>
      <c r="AN43" s="99"/>
    </row>
    <row r="44" spans="1:40" ht="15.75" customHeight="1">
      <c r="A44" s="281"/>
      <c r="B44" s="282"/>
      <c r="C44" s="282"/>
      <c r="D44" s="282"/>
      <c r="E44" s="282"/>
      <c r="F44" s="282"/>
      <c r="G44" s="282"/>
      <c r="H44" s="282"/>
      <c r="I44" s="282"/>
      <c r="J44" s="282"/>
      <c r="K44" s="282"/>
      <c r="L44" s="282"/>
      <c r="M44" s="282"/>
      <c r="N44" s="282"/>
      <c r="O44" s="282"/>
      <c r="P44" s="282"/>
      <c r="Q44" s="282"/>
      <c r="R44" s="282"/>
      <c r="S44" s="282"/>
      <c r="T44" s="282"/>
      <c r="U44" s="282"/>
      <c r="V44" s="282"/>
      <c r="W44" s="282"/>
      <c r="X44" s="282"/>
      <c r="Y44" s="282"/>
      <c r="Z44" s="282"/>
      <c r="AA44" s="282"/>
      <c r="AB44" s="282"/>
      <c r="AC44" s="282"/>
      <c r="AD44" s="282"/>
      <c r="AE44" s="282"/>
      <c r="AF44" s="282"/>
      <c r="AG44" s="306"/>
      <c r="AH44" s="255"/>
      <c r="AI44" s="108"/>
      <c r="AJ44" s="98"/>
      <c r="AK44" s="98"/>
      <c r="AL44" s="98"/>
      <c r="AM44" s="98"/>
      <c r="AN44" s="99"/>
    </row>
    <row r="45" spans="1:40" ht="15.75" customHeight="1">
      <c r="A45" s="281"/>
      <c r="B45" s="282"/>
      <c r="C45" s="282"/>
      <c r="D45" s="282"/>
      <c r="E45" s="282"/>
      <c r="F45" s="282"/>
      <c r="G45" s="282"/>
      <c r="H45" s="282"/>
      <c r="I45" s="282"/>
      <c r="J45" s="282"/>
      <c r="K45" s="282"/>
      <c r="L45" s="282"/>
      <c r="M45" s="282"/>
      <c r="N45" s="282"/>
      <c r="O45" s="282"/>
      <c r="P45" s="282"/>
      <c r="Q45" s="282"/>
      <c r="R45" s="282"/>
      <c r="S45" s="282"/>
      <c r="T45" s="282"/>
      <c r="U45" s="282"/>
      <c r="V45" s="282"/>
      <c r="W45" s="282"/>
      <c r="X45" s="282"/>
      <c r="Y45" s="282"/>
      <c r="Z45" s="282"/>
      <c r="AA45" s="282"/>
      <c r="AB45" s="282"/>
      <c r="AC45" s="282"/>
      <c r="AD45" s="282"/>
      <c r="AE45" s="282"/>
      <c r="AF45" s="282"/>
      <c r="AG45" s="306"/>
      <c r="AH45" s="255"/>
      <c r="AI45" s="108"/>
      <c r="AJ45" s="98"/>
      <c r="AK45" s="98"/>
      <c r="AL45" s="98"/>
      <c r="AM45" s="98"/>
      <c r="AN45" s="99"/>
    </row>
    <row r="46" spans="1:40" ht="15.75" customHeight="1">
      <c r="A46" s="281"/>
      <c r="B46" s="282"/>
      <c r="C46" s="282"/>
      <c r="D46" s="282"/>
      <c r="E46" s="282"/>
      <c r="F46" s="282"/>
      <c r="G46" s="282"/>
      <c r="H46" s="282"/>
      <c r="I46" s="282"/>
      <c r="J46" s="282"/>
      <c r="K46" s="282"/>
      <c r="L46" s="282"/>
      <c r="M46" s="282"/>
      <c r="N46" s="282"/>
      <c r="O46" s="282"/>
      <c r="P46" s="282"/>
      <c r="Q46" s="282"/>
      <c r="R46" s="282"/>
      <c r="S46" s="282"/>
      <c r="T46" s="282"/>
      <c r="U46" s="282"/>
      <c r="V46" s="282"/>
      <c r="W46" s="282"/>
      <c r="X46" s="282"/>
      <c r="Y46" s="282"/>
      <c r="Z46" s="282"/>
      <c r="AA46" s="282"/>
      <c r="AB46" s="282"/>
      <c r="AC46" s="282"/>
      <c r="AD46" s="282"/>
      <c r="AE46" s="282"/>
      <c r="AF46" s="282"/>
      <c r="AG46" s="306"/>
      <c r="AH46" s="255"/>
      <c r="AI46" s="108"/>
      <c r="AJ46" s="98"/>
      <c r="AK46" s="98"/>
      <c r="AL46" s="98"/>
      <c r="AM46" s="98"/>
      <c r="AN46" s="99"/>
    </row>
    <row r="47" spans="1:40" ht="15.75" customHeight="1">
      <c r="A47" s="281"/>
      <c r="B47" s="282"/>
      <c r="C47" s="282"/>
      <c r="D47" s="282"/>
      <c r="E47" s="282"/>
      <c r="F47" s="282"/>
      <c r="G47" s="282"/>
      <c r="H47" s="282"/>
      <c r="I47" s="282"/>
      <c r="J47" s="282"/>
      <c r="K47" s="282"/>
      <c r="L47" s="282"/>
      <c r="M47" s="282"/>
      <c r="N47" s="282"/>
      <c r="O47" s="282"/>
      <c r="P47" s="282"/>
      <c r="Q47" s="282"/>
      <c r="R47" s="282"/>
      <c r="S47" s="282"/>
      <c r="T47" s="282"/>
      <c r="U47" s="282"/>
      <c r="V47" s="282"/>
      <c r="W47" s="282"/>
      <c r="X47" s="282"/>
      <c r="Y47" s="282"/>
      <c r="Z47" s="282"/>
      <c r="AA47" s="282"/>
      <c r="AB47" s="282"/>
      <c r="AC47" s="282"/>
      <c r="AD47" s="282"/>
      <c r="AE47" s="282"/>
      <c r="AF47" s="282"/>
      <c r="AG47" s="306"/>
      <c r="AH47" s="255"/>
      <c r="AI47" s="108"/>
      <c r="AJ47" s="98"/>
      <c r="AK47" s="98"/>
      <c r="AL47" s="98"/>
      <c r="AM47" s="98"/>
      <c r="AN47" s="99"/>
    </row>
    <row r="48" spans="1:40" ht="15.75" customHeight="1">
      <c r="A48" s="281"/>
      <c r="B48" s="282"/>
      <c r="C48" s="282"/>
      <c r="D48" s="282"/>
      <c r="E48" s="282"/>
      <c r="F48" s="282"/>
      <c r="G48" s="282"/>
      <c r="H48" s="282"/>
      <c r="I48" s="282"/>
      <c r="J48" s="282"/>
      <c r="K48" s="282"/>
      <c r="L48" s="282"/>
      <c r="M48" s="282"/>
      <c r="N48" s="282"/>
      <c r="O48" s="282"/>
      <c r="P48" s="282"/>
      <c r="Q48" s="282"/>
      <c r="R48" s="282"/>
      <c r="S48" s="282"/>
      <c r="T48" s="282"/>
      <c r="U48" s="282"/>
      <c r="V48" s="282"/>
      <c r="W48" s="282"/>
      <c r="X48" s="282"/>
      <c r="Y48" s="282"/>
      <c r="Z48" s="282"/>
      <c r="AA48" s="282"/>
      <c r="AB48" s="282"/>
      <c r="AC48" s="282"/>
      <c r="AD48" s="282"/>
      <c r="AE48" s="282"/>
      <c r="AF48" s="282"/>
      <c r="AG48" s="306"/>
      <c r="AH48" s="255"/>
      <c r="AI48" s="108"/>
      <c r="AJ48" s="98"/>
      <c r="AK48" s="98"/>
      <c r="AL48" s="98"/>
      <c r="AM48" s="98"/>
      <c r="AN48" s="99"/>
    </row>
    <row r="49" spans="1:40" ht="16.5" customHeight="1" thickBot="1">
      <c r="A49" s="281"/>
      <c r="B49" s="282"/>
      <c r="C49" s="282"/>
      <c r="D49" s="282"/>
      <c r="E49" s="282"/>
      <c r="F49" s="282"/>
      <c r="G49" s="282"/>
      <c r="H49" s="282"/>
      <c r="I49" s="282"/>
      <c r="J49" s="282"/>
      <c r="K49" s="282"/>
      <c r="L49" s="282"/>
      <c r="M49" s="282"/>
      <c r="N49" s="282"/>
      <c r="O49" s="282"/>
      <c r="P49" s="282"/>
      <c r="Q49" s="282"/>
      <c r="R49" s="282"/>
      <c r="S49" s="282"/>
      <c r="T49" s="282"/>
      <c r="U49" s="282"/>
      <c r="V49" s="282"/>
      <c r="W49" s="282"/>
      <c r="X49" s="282"/>
      <c r="Y49" s="282"/>
      <c r="Z49" s="282"/>
      <c r="AA49" s="282"/>
      <c r="AB49" s="282"/>
      <c r="AC49" s="282"/>
      <c r="AD49" s="282"/>
      <c r="AE49" s="282"/>
      <c r="AF49" s="282"/>
      <c r="AG49" s="331"/>
      <c r="AH49" s="332"/>
      <c r="AI49" s="109"/>
      <c r="AJ49" s="100"/>
      <c r="AK49" s="100"/>
      <c r="AL49" s="100"/>
      <c r="AM49" s="100"/>
      <c r="AN49" s="101"/>
    </row>
    <row r="50" spans="1:40" ht="15" customHeight="1">
      <c r="A50" s="281"/>
      <c r="B50" s="282"/>
      <c r="C50" s="282"/>
      <c r="D50" s="282"/>
      <c r="E50" s="282"/>
      <c r="F50" s="282"/>
      <c r="G50" s="282"/>
      <c r="H50" s="282"/>
      <c r="I50" s="282"/>
      <c r="J50" s="282"/>
      <c r="K50" s="282"/>
      <c r="L50" s="282"/>
      <c r="M50" s="282"/>
      <c r="N50" s="282"/>
      <c r="O50" s="282"/>
      <c r="P50" s="282"/>
      <c r="Q50" s="282"/>
      <c r="R50" s="282"/>
      <c r="S50" s="282"/>
      <c r="T50" s="282"/>
      <c r="U50" s="282"/>
      <c r="V50" s="282"/>
      <c r="W50" s="282"/>
      <c r="X50" s="282"/>
      <c r="Y50" s="282"/>
      <c r="Z50" s="282"/>
      <c r="AA50" s="282"/>
      <c r="AB50" s="282"/>
      <c r="AC50" s="282"/>
      <c r="AD50" s="282"/>
      <c r="AE50" s="282"/>
      <c r="AF50" s="283"/>
      <c r="AG50" s="333" t="s">
        <v>322</v>
      </c>
      <c r="AH50" s="334"/>
      <c r="AI50" s="334"/>
      <c r="AJ50" s="334"/>
      <c r="AK50" s="334"/>
      <c r="AL50" s="334"/>
      <c r="AM50" s="335"/>
      <c r="AN50" s="110">
        <f>SUM(AN12:AN49)</f>
        <v>2</v>
      </c>
    </row>
    <row r="51" spans="1:40" ht="15" customHeight="1">
      <c r="A51" s="281"/>
      <c r="B51" s="282"/>
      <c r="C51" s="282"/>
      <c r="D51" s="282"/>
      <c r="E51" s="282"/>
      <c r="F51" s="282"/>
      <c r="G51" s="282"/>
      <c r="H51" s="282"/>
      <c r="I51" s="282"/>
      <c r="J51" s="282"/>
      <c r="K51" s="282"/>
      <c r="L51" s="282"/>
      <c r="M51" s="282"/>
      <c r="N51" s="282"/>
      <c r="O51" s="282"/>
      <c r="P51" s="282"/>
      <c r="Q51" s="282"/>
      <c r="R51" s="282"/>
      <c r="S51" s="282"/>
      <c r="T51" s="282"/>
      <c r="U51" s="282"/>
      <c r="V51" s="282"/>
      <c r="W51" s="282"/>
      <c r="X51" s="282"/>
      <c r="Y51" s="282"/>
      <c r="Z51" s="282"/>
      <c r="AA51" s="282"/>
      <c r="AB51" s="282"/>
      <c r="AC51" s="282"/>
      <c r="AD51" s="282"/>
      <c r="AE51" s="282"/>
      <c r="AF51" s="283"/>
      <c r="AG51" s="307"/>
      <c r="AH51" s="308"/>
      <c r="AI51" s="308"/>
      <c r="AJ51" s="308"/>
      <c r="AK51" s="308"/>
      <c r="AL51" s="308"/>
      <c r="AM51" s="309"/>
      <c r="AN51" s="87"/>
    </row>
    <row r="52" spans="1:40" ht="18" thickBot="1">
      <c r="A52" s="284"/>
      <c r="B52" s="285"/>
      <c r="C52" s="285"/>
      <c r="D52" s="285"/>
      <c r="E52" s="285"/>
      <c r="F52" s="285"/>
      <c r="G52" s="285"/>
      <c r="H52" s="285"/>
      <c r="I52" s="285"/>
      <c r="J52" s="285"/>
      <c r="K52" s="285"/>
      <c r="L52" s="285"/>
      <c r="M52" s="285"/>
      <c r="N52" s="285"/>
      <c r="O52" s="285"/>
      <c r="P52" s="285"/>
      <c r="Q52" s="285"/>
      <c r="R52" s="285"/>
      <c r="S52" s="285"/>
      <c r="T52" s="285"/>
      <c r="U52" s="285"/>
      <c r="V52" s="285"/>
      <c r="W52" s="285"/>
      <c r="X52" s="285"/>
      <c r="Y52" s="285"/>
      <c r="Z52" s="285"/>
      <c r="AA52" s="285"/>
      <c r="AB52" s="285"/>
      <c r="AC52" s="285"/>
      <c r="AD52" s="285"/>
      <c r="AE52" s="285"/>
      <c r="AF52" s="286"/>
      <c r="AG52" s="310" t="s">
        <v>372</v>
      </c>
      <c r="AH52" s="311"/>
      <c r="AI52" s="311"/>
      <c r="AJ52" s="311"/>
      <c r="AK52" s="311"/>
      <c r="AL52" s="311"/>
      <c r="AM52" s="312"/>
      <c r="AN52" s="88">
        <f>+AN50</f>
        <v>2</v>
      </c>
    </row>
    <row r="53" spans="1:40" ht="15.75" customHeight="1">
      <c r="A53" s="89"/>
      <c r="B53" s="90"/>
      <c r="C53" s="91"/>
      <c r="D53" s="91"/>
      <c r="E53" s="91"/>
      <c r="F53" s="91"/>
      <c r="G53" s="91"/>
      <c r="H53" s="92"/>
      <c r="I53" s="91"/>
      <c r="J53" s="91"/>
      <c r="K53" s="91"/>
      <c r="L53" s="91"/>
      <c r="M53" s="91"/>
      <c r="N53" s="91"/>
      <c r="O53" s="91"/>
      <c r="P53" s="91"/>
      <c r="Q53" s="91"/>
      <c r="R53" s="91"/>
      <c r="S53" s="318"/>
      <c r="T53" s="318"/>
      <c r="U53" s="318"/>
      <c r="V53" s="318"/>
      <c r="W53" s="318"/>
      <c r="X53" s="318"/>
      <c r="Y53" s="318"/>
      <c r="Z53" s="318"/>
      <c r="AA53" s="318"/>
      <c r="AB53" s="318"/>
      <c r="AC53" s="318"/>
      <c r="AD53" s="318"/>
      <c r="AE53" s="318"/>
      <c r="AF53" s="318"/>
      <c r="AG53" s="318"/>
      <c r="AH53" s="318"/>
      <c r="AI53" s="93"/>
      <c r="AJ53" s="94"/>
      <c r="AK53" s="92"/>
      <c r="AL53" s="91"/>
      <c r="AM53" s="91"/>
      <c r="AN53" s="95"/>
    </row>
    <row r="54" spans="1:40" ht="15.75" customHeight="1">
      <c r="A54" s="96"/>
      <c r="B54" s="104"/>
      <c r="H54" s="105"/>
      <c r="S54" s="319"/>
      <c r="T54" s="319"/>
      <c r="U54" s="319"/>
      <c r="V54" s="319"/>
      <c r="W54" s="319"/>
      <c r="X54" s="319"/>
      <c r="Y54" s="319"/>
      <c r="Z54" s="319"/>
      <c r="AA54" s="319"/>
      <c r="AB54" s="319"/>
      <c r="AC54" s="319"/>
      <c r="AD54" s="319"/>
      <c r="AE54" s="319"/>
      <c r="AF54" s="319"/>
      <c r="AG54" s="319"/>
      <c r="AH54" s="319"/>
      <c r="AI54" s="106"/>
      <c r="AJ54" s="107"/>
      <c r="AK54" s="105"/>
      <c r="AN54" s="97"/>
    </row>
    <row r="55" spans="1:40" ht="15" customHeight="1">
      <c r="A55" s="96"/>
      <c r="B55" s="104"/>
      <c r="H55" s="105"/>
      <c r="S55" s="319"/>
      <c r="T55" s="319"/>
      <c r="U55" s="319"/>
      <c r="V55" s="319"/>
      <c r="W55" s="319"/>
      <c r="X55" s="319"/>
      <c r="Y55" s="319"/>
      <c r="Z55" s="319"/>
      <c r="AA55" s="319"/>
      <c r="AB55" s="319"/>
      <c r="AC55" s="319"/>
      <c r="AD55" s="319"/>
      <c r="AE55" s="319"/>
      <c r="AF55" s="319"/>
      <c r="AG55" s="319"/>
      <c r="AH55" s="319"/>
      <c r="AI55" s="106"/>
      <c r="AJ55" s="107"/>
      <c r="AK55" s="105"/>
      <c r="AN55" s="97"/>
    </row>
    <row r="56" spans="1:40" ht="13.2" customHeight="1">
      <c r="A56" s="96"/>
      <c r="B56" s="104"/>
      <c r="H56" s="105"/>
      <c r="S56" s="319"/>
      <c r="T56" s="319"/>
      <c r="U56" s="319"/>
      <c r="V56" s="319"/>
      <c r="W56" s="319"/>
      <c r="X56" s="319"/>
      <c r="Y56" s="319"/>
      <c r="Z56" s="319"/>
      <c r="AA56" s="319"/>
      <c r="AB56" s="319"/>
      <c r="AC56" s="319"/>
      <c r="AD56" s="319"/>
      <c r="AE56" s="319"/>
      <c r="AF56" s="319"/>
      <c r="AG56" s="319"/>
      <c r="AH56" s="319"/>
      <c r="AI56" s="321"/>
      <c r="AJ56" s="322"/>
      <c r="AK56" s="322"/>
      <c r="AL56" s="322"/>
      <c r="AM56" s="322"/>
      <c r="AN56" s="323"/>
    </row>
    <row r="57" spans="1:40" ht="13.2" customHeight="1">
      <c r="A57" s="326"/>
      <c r="B57" s="327"/>
      <c r="C57" s="327"/>
      <c r="D57" s="327"/>
      <c r="E57" s="327"/>
      <c r="F57" s="327"/>
      <c r="G57" s="327"/>
      <c r="H57" s="327"/>
      <c r="I57" s="327"/>
      <c r="J57" s="327"/>
      <c r="K57" s="327"/>
      <c r="L57" s="327"/>
      <c r="M57" s="327"/>
      <c r="N57" s="327"/>
      <c r="O57" s="327"/>
      <c r="P57" s="327"/>
      <c r="Q57" s="327"/>
      <c r="R57" s="327"/>
      <c r="S57" s="319"/>
      <c r="T57" s="319"/>
      <c r="U57" s="319"/>
      <c r="V57" s="319"/>
      <c r="W57" s="319"/>
      <c r="X57" s="319"/>
      <c r="Y57" s="319"/>
      <c r="Z57" s="319"/>
      <c r="AA57" s="319"/>
      <c r="AB57" s="319"/>
      <c r="AC57" s="319"/>
      <c r="AD57" s="319"/>
      <c r="AE57" s="319"/>
      <c r="AF57" s="319"/>
      <c r="AG57" s="319"/>
      <c r="AH57" s="319"/>
      <c r="AI57" s="324" t="s">
        <v>376</v>
      </c>
      <c r="AJ57" s="324"/>
      <c r="AK57" s="324"/>
      <c r="AL57" s="324"/>
      <c r="AM57" s="324"/>
      <c r="AN57" s="325"/>
    </row>
    <row r="58" spans="1:40" ht="13.8">
      <c r="A58" s="326"/>
      <c r="B58" s="327"/>
      <c r="C58" s="327"/>
      <c r="D58" s="327"/>
      <c r="E58" s="327"/>
      <c r="F58" s="327"/>
      <c r="G58" s="327"/>
      <c r="H58" s="327"/>
      <c r="I58" s="327"/>
      <c r="J58" s="327"/>
      <c r="K58" s="327"/>
      <c r="L58" s="327"/>
      <c r="M58" s="327"/>
      <c r="N58" s="327"/>
      <c r="O58" s="327"/>
      <c r="P58" s="327"/>
      <c r="Q58" s="327"/>
      <c r="R58" s="327"/>
      <c r="S58" s="319"/>
      <c r="T58" s="319"/>
      <c r="U58" s="319"/>
      <c r="V58" s="319"/>
      <c r="W58" s="319"/>
      <c r="X58" s="319"/>
      <c r="Y58" s="319"/>
      <c r="Z58" s="319"/>
      <c r="AA58" s="319"/>
      <c r="AB58" s="319"/>
      <c r="AC58" s="319"/>
      <c r="AD58" s="319"/>
      <c r="AE58" s="319"/>
      <c r="AF58" s="319"/>
      <c r="AG58" s="319"/>
      <c r="AH58" s="319"/>
      <c r="AI58" s="328" t="s">
        <v>377</v>
      </c>
      <c r="AJ58" s="329"/>
      <c r="AK58" s="329"/>
      <c r="AL58" s="329"/>
      <c r="AM58" s="329"/>
      <c r="AN58" s="330"/>
    </row>
    <row r="59" spans="1:40" ht="14.4" thickBot="1">
      <c r="A59" s="313"/>
      <c r="B59" s="314"/>
      <c r="C59" s="314"/>
      <c r="D59" s="314"/>
      <c r="E59" s="314"/>
      <c r="F59" s="314"/>
      <c r="G59" s="314"/>
      <c r="H59" s="314"/>
      <c r="I59" s="314"/>
      <c r="J59" s="314"/>
      <c r="K59" s="314"/>
      <c r="L59" s="314"/>
      <c r="M59" s="314"/>
      <c r="N59" s="314"/>
      <c r="O59" s="314"/>
      <c r="P59" s="314"/>
      <c r="Q59" s="314"/>
      <c r="R59" s="314"/>
      <c r="S59" s="320"/>
      <c r="T59" s="320"/>
      <c r="U59" s="320"/>
      <c r="V59" s="320"/>
      <c r="W59" s="320"/>
      <c r="X59" s="320"/>
      <c r="Y59" s="320"/>
      <c r="Z59" s="320"/>
      <c r="AA59" s="320"/>
      <c r="AB59" s="320"/>
      <c r="AC59" s="320"/>
      <c r="AD59" s="320"/>
      <c r="AE59" s="320"/>
      <c r="AF59" s="320"/>
      <c r="AG59" s="320"/>
      <c r="AH59" s="320"/>
      <c r="AI59" s="315" t="s">
        <v>378</v>
      </c>
      <c r="AJ59" s="316"/>
      <c r="AK59" s="316"/>
      <c r="AL59" s="316"/>
      <c r="AM59" s="316"/>
      <c r="AN59" s="317"/>
    </row>
  </sheetData>
  <mergeCells count="88">
    <mergeCell ref="A1:H3"/>
    <mergeCell ref="I1:AK2"/>
    <mergeCell ref="AL1:AN1"/>
    <mergeCell ref="AL2:AN2"/>
    <mergeCell ref="I3:AK3"/>
    <mergeCell ref="AL3:AN3"/>
    <mergeCell ref="A5:H5"/>
    <mergeCell ref="I5:AN5"/>
    <mergeCell ref="A4:E4"/>
    <mergeCell ref="F4:G4"/>
    <mergeCell ref="H4:I4"/>
    <mergeCell ref="J4:K4"/>
    <mergeCell ref="L4:M4"/>
    <mergeCell ref="N4:O4"/>
    <mergeCell ref="P4:Q4"/>
    <mergeCell ref="U4:Y4"/>
    <mergeCell ref="Z4:AF4"/>
    <mergeCell ref="AG4:AI4"/>
    <mergeCell ref="AJ4:AN4"/>
    <mergeCell ref="AM6:AN6"/>
    <mergeCell ref="A7:H7"/>
    <mergeCell ref="I7:AD7"/>
    <mergeCell ref="AE7:AH7"/>
    <mergeCell ref="AJ7:AL7"/>
    <mergeCell ref="AM7:AN7"/>
    <mergeCell ref="AG16:AH16"/>
    <mergeCell ref="A6:H6"/>
    <mergeCell ref="I6:AD6"/>
    <mergeCell ref="AE6:AH6"/>
    <mergeCell ref="AJ6:AL6"/>
    <mergeCell ref="AG28:AH28"/>
    <mergeCell ref="AM9:AN9"/>
    <mergeCell ref="A10:AF52"/>
    <mergeCell ref="AG10:AH11"/>
    <mergeCell ref="AI10:AI11"/>
    <mergeCell ref="AJ10:AM10"/>
    <mergeCell ref="AN10:AN11"/>
    <mergeCell ref="AG17:AH17"/>
    <mergeCell ref="A9:G9"/>
    <mergeCell ref="H9:T9"/>
    <mergeCell ref="U9:AD9"/>
    <mergeCell ref="AE9:AI9"/>
    <mergeCell ref="AG12:AH12"/>
    <mergeCell ref="AG13:AH13"/>
    <mergeCell ref="AG14:AH14"/>
    <mergeCell ref="AG15:AH15"/>
    <mergeCell ref="AG23:AH23"/>
    <mergeCell ref="AG24:AH24"/>
    <mergeCell ref="AG25:AH25"/>
    <mergeCell ref="AG26:AH26"/>
    <mergeCell ref="AG27:AH27"/>
    <mergeCell ref="AG18:AH18"/>
    <mergeCell ref="AG19:AH19"/>
    <mergeCell ref="AG20:AH20"/>
    <mergeCell ref="AG21:AH21"/>
    <mergeCell ref="AG22:AH22"/>
    <mergeCell ref="AG40:AH40"/>
    <mergeCell ref="AG41:AH41"/>
    <mergeCell ref="AG42:AH42"/>
    <mergeCell ref="AG43:AH43"/>
    <mergeCell ref="AG29:AH29"/>
    <mergeCell ref="AG35:AH35"/>
    <mergeCell ref="AG36:AH36"/>
    <mergeCell ref="AG37:AH37"/>
    <mergeCell ref="AG38:AH38"/>
    <mergeCell ref="AG39:AH39"/>
    <mergeCell ref="AG30:AH30"/>
    <mergeCell ref="AG31:AH31"/>
    <mergeCell ref="AG32:AH32"/>
    <mergeCell ref="AG33:AH33"/>
    <mergeCell ref="AG34:AH34"/>
    <mergeCell ref="A59:R59"/>
    <mergeCell ref="AI59:AN59"/>
    <mergeCell ref="S53:AH59"/>
    <mergeCell ref="AI56:AN56"/>
    <mergeCell ref="AG48:AH48"/>
    <mergeCell ref="AG49:AH49"/>
    <mergeCell ref="AG50:AM50"/>
    <mergeCell ref="AG51:AM51"/>
    <mergeCell ref="AG52:AM52"/>
    <mergeCell ref="AG44:AH44"/>
    <mergeCell ref="AG45:AH45"/>
    <mergeCell ref="A57:R57"/>
    <mergeCell ref="AI57:AN57"/>
    <mergeCell ref="A58:R58"/>
    <mergeCell ref="AI58:AN58"/>
    <mergeCell ref="AG47:AH47"/>
    <mergeCell ref="AG46:AH46"/>
  </mergeCells>
  <printOptions horizontalCentered="1"/>
  <pageMargins left="0.51181102362204722" right="0.51181102362204722" top="0.55118110236220474" bottom="0.74803149606299213" header="0.31496062992125984" footer="0.31496062992125984"/>
  <pageSetup scale="50" fitToHeight="0"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C45B09-3754-4A97-8BC2-E64FF945F631}">
  <sheetPr codeName="Hoja217">
    <tabColor rgb="FF3333FF"/>
  </sheetPr>
  <dimension ref="B1:K47"/>
  <sheetViews>
    <sheetView view="pageBreakPreview" topLeftCell="A3" zoomScale="110" zoomScaleNormal="130" zoomScaleSheetLayoutView="110" workbookViewId="0">
      <selection activeCell="A5" sqref="A5:H5"/>
    </sheetView>
  </sheetViews>
  <sheetFormatPr baseColWidth="10" defaultColWidth="11.44140625" defaultRowHeight="13.8"/>
  <cols>
    <col min="1" max="1" width="1.5546875" customWidth="1"/>
    <col min="2" max="2" width="17.109375" style="16" customWidth="1"/>
    <col min="3" max="3" width="12.6640625" style="16" customWidth="1"/>
    <col min="4" max="4" width="10.44140625" style="16" customWidth="1"/>
    <col min="5" max="5" width="11.33203125" style="16" customWidth="1"/>
    <col min="6" max="6" width="11.109375" style="16" customWidth="1"/>
    <col min="7" max="7" width="12.5546875" style="16" customWidth="1"/>
    <col min="8" max="8" width="0" style="16" hidden="1" customWidth="1"/>
    <col min="9" max="9" width="14.6640625" style="18" customWidth="1"/>
  </cols>
  <sheetData>
    <row r="1" spans="2:9" ht="18.600000000000001" thickBot="1">
      <c r="B1" s="210" t="s">
        <v>309</v>
      </c>
      <c r="C1" s="211"/>
      <c r="D1" s="211"/>
      <c r="E1" s="211"/>
      <c r="F1" s="211"/>
      <c r="G1" s="211"/>
      <c r="H1" s="211"/>
      <c r="I1" s="212"/>
    </row>
    <row r="2" spans="2:9" ht="15" thickBot="1">
      <c r="B2" s="20" t="s">
        <v>310</v>
      </c>
      <c r="C2" s="213" t="s">
        <v>311</v>
      </c>
      <c r="D2" s="213"/>
      <c r="E2" s="213"/>
      <c r="F2" s="214"/>
      <c r="G2" s="20" t="s">
        <v>312</v>
      </c>
      <c r="H2" s="21"/>
      <c r="I2" s="22">
        <v>45689</v>
      </c>
    </row>
    <row r="3" spans="2:9" thickBot="1">
      <c r="B3" s="215" t="s">
        <v>313</v>
      </c>
      <c r="C3" s="216"/>
      <c r="D3" s="217"/>
      <c r="E3" s="218" t="s">
        <v>7</v>
      </c>
      <c r="F3" s="219"/>
      <c r="G3" s="219"/>
      <c r="H3" s="219"/>
      <c r="I3" s="220"/>
    </row>
    <row r="4" spans="2:9" ht="36.9" customHeight="1" thickBot="1">
      <c r="B4" s="221" t="s">
        <v>314</v>
      </c>
      <c r="C4" s="222"/>
      <c r="D4" s="223"/>
      <c r="E4" s="224" t="s">
        <v>435</v>
      </c>
      <c r="F4" s="225"/>
      <c r="G4" s="225"/>
      <c r="H4" s="225"/>
      <c r="I4" s="226"/>
    </row>
    <row r="5" spans="2:9" thickBot="1">
      <c r="B5" s="1" t="s">
        <v>382</v>
      </c>
      <c r="C5" s="215" t="s">
        <v>436</v>
      </c>
      <c r="D5" s="217"/>
      <c r="E5" s="227"/>
      <c r="F5" s="228"/>
      <c r="G5" s="228"/>
      <c r="H5" s="228"/>
      <c r="I5" s="229"/>
    </row>
    <row r="6" spans="2:9" ht="39" customHeight="1" thickBot="1">
      <c r="B6" s="218" t="s">
        <v>315</v>
      </c>
      <c r="C6" s="220"/>
      <c r="D6" s="35"/>
      <c r="E6" s="230"/>
      <c r="F6" s="231"/>
      <c r="G6" s="231"/>
      <c r="H6" s="231"/>
      <c r="I6" s="232"/>
    </row>
    <row r="7" spans="2:9" ht="13.2">
      <c r="B7" s="233" t="s">
        <v>316</v>
      </c>
      <c r="C7" s="234"/>
      <c r="D7" s="234"/>
      <c r="E7" s="234"/>
      <c r="F7" s="234"/>
      <c r="G7" s="234"/>
      <c r="H7" s="234"/>
      <c r="I7" s="235"/>
    </row>
    <row r="8" spans="2:9" ht="13.2">
      <c r="B8" s="7" t="s">
        <v>317</v>
      </c>
      <c r="C8" s="8"/>
      <c r="D8" s="236"/>
      <c r="E8" s="236"/>
      <c r="F8" s="236"/>
      <c r="G8" s="236"/>
      <c r="H8" s="236"/>
      <c r="I8" s="237"/>
    </row>
    <row r="9" spans="2:9" ht="13.2">
      <c r="B9" s="190" t="s">
        <v>318</v>
      </c>
      <c r="C9" s="362"/>
      <c r="D9" s="39" t="s">
        <v>8</v>
      </c>
      <c r="E9" s="39" t="s">
        <v>319</v>
      </c>
      <c r="F9" s="39" t="s">
        <v>320</v>
      </c>
      <c r="G9" s="39" t="s">
        <v>321</v>
      </c>
      <c r="H9" s="39"/>
      <c r="I9" s="40" t="s">
        <v>322</v>
      </c>
    </row>
    <row r="10" spans="2:9" ht="13.2">
      <c r="B10" s="201" t="s">
        <v>323</v>
      </c>
      <c r="C10" s="202"/>
      <c r="D10" s="23" t="s">
        <v>324</v>
      </c>
      <c r="E10" s="30">
        <f>+I33</f>
        <v>50532.258064516129</v>
      </c>
      <c r="F10" s="27">
        <v>0.05</v>
      </c>
      <c r="G10" s="30">
        <f>E10*F10</f>
        <v>2526.6129032258068</v>
      </c>
      <c r="H10" s="46"/>
      <c r="I10" s="26">
        <f>+G10</f>
        <v>2526.6129032258068</v>
      </c>
    </row>
    <row r="11" spans="2:9" ht="12.75" customHeight="1">
      <c r="B11" s="337"/>
      <c r="C11" s="338"/>
      <c r="D11" s="45"/>
      <c r="E11" s="29"/>
      <c r="F11" s="27"/>
      <c r="G11" s="30"/>
      <c r="H11" s="46"/>
      <c r="I11" s="26"/>
    </row>
    <row r="12" spans="2:9" ht="12.75" customHeight="1">
      <c r="B12" s="347"/>
      <c r="C12" s="363"/>
      <c r="D12" s="45"/>
      <c r="E12" s="29"/>
      <c r="F12" s="49"/>
      <c r="G12" s="30"/>
      <c r="H12" s="46"/>
      <c r="I12" s="26"/>
    </row>
    <row r="13" spans="2:9" ht="13.2">
      <c r="B13" s="205" t="s">
        <v>325</v>
      </c>
      <c r="C13" s="206"/>
      <c r="D13" s="206"/>
      <c r="E13" s="206"/>
      <c r="F13" s="206"/>
      <c r="G13" s="206"/>
      <c r="H13" s="6"/>
      <c r="I13" s="36">
        <f>SUM(I10:I12)</f>
        <v>2526.6129032258068</v>
      </c>
    </row>
    <row r="14" spans="2:9" ht="13.2">
      <c r="B14" s="196" t="s">
        <v>326</v>
      </c>
      <c r="C14" s="197"/>
      <c r="D14" s="197"/>
      <c r="E14" s="197"/>
      <c r="F14" s="197"/>
      <c r="G14" s="197"/>
      <c r="H14" s="197"/>
      <c r="I14" s="198"/>
    </row>
    <row r="15" spans="2:9" ht="13.2">
      <c r="B15" s="190" t="s">
        <v>318</v>
      </c>
      <c r="C15" s="362"/>
      <c r="D15" s="39" t="s">
        <v>8</v>
      </c>
      <c r="E15" s="39" t="s">
        <v>327</v>
      </c>
      <c r="F15" s="39" t="s">
        <v>328</v>
      </c>
      <c r="G15" s="39" t="s">
        <v>321</v>
      </c>
      <c r="H15" s="41"/>
      <c r="I15" s="40" t="s">
        <v>322</v>
      </c>
    </row>
    <row r="16" spans="2:9" ht="12.75" customHeight="1">
      <c r="B16" s="201" t="s">
        <v>413</v>
      </c>
      <c r="C16" s="202"/>
      <c r="D16" s="23" t="s">
        <v>39</v>
      </c>
      <c r="E16" s="30">
        <v>18297.049283333334</v>
      </c>
      <c r="F16" s="27">
        <v>1.5</v>
      </c>
      <c r="G16" s="30">
        <f>E16*F16</f>
        <v>27445.573925000001</v>
      </c>
      <c r="H16" s="48"/>
      <c r="I16" s="31">
        <f t="shared" ref="I16:I21" si="0">+G16</f>
        <v>27445.573925000001</v>
      </c>
    </row>
    <row r="17" spans="2:9" ht="12.75" customHeight="1">
      <c r="B17" s="201" t="s">
        <v>437</v>
      </c>
      <c r="C17" s="202"/>
      <c r="D17" s="23" t="s">
        <v>18</v>
      </c>
      <c r="E17" s="30">
        <v>5838.7945</v>
      </c>
      <c r="F17" s="27">
        <v>1</v>
      </c>
      <c r="G17" s="30">
        <f t="shared" ref="G17:G21" si="1">E17*F17</f>
        <v>5838.7945</v>
      </c>
      <c r="H17" s="48"/>
      <c r="I17" s="31">
        <f t="shared" si="0"/>
        <v>5838.7945</v>
      </c>
    </row>
    <row r="18" spans="2:9" ht="13.2">
      <c r="B18" s="201" t="s">
        <v>429</v>
      </c>
      <c r="C18" s="202"/>
      <c r="D18" s="23" t="s">
        <v>18</v>
      </c>
      <c r="E18" s="30">
        <v>6014.4623000000011</v>
      </c>
      <c r="F18" s="27">
        <v>1</v>
      </c>
      <c r="G18" s="30">
        <f t="shared" si="1"/>
        <v>6014.4623000000011</v>
      </c>
      <c r="H18" s="48"/>
      <c r="I18" s="31">
        <f t="shared" si="0"/>
        <v>6014.4623000000011</v>
      </c>
    </row>
    <row r="19" spans="2:9" ht="13.2">
      <c r="B19" s="201" t="s">
        <v>430</v>
      </c>
      <c r="C19" s="202"/>
      <c r="D19" s="23" t="s">
        <v>18</v>
      </c>
      <c r="E19" s="30">
        <v>11189.462900000002</v>
      </c>
      <c r="F19" s="27">
        <v>0.5</v>
      </c>
      <c r="G19" s="30">
        <f t="shared" si="1"/>
        <v>5594.7314500000011</v>
      </c>
      <c r="H19" s="10"/>
      <c r="I19" s="31">
        <f t="shared" si="0"/>
        <v>5594.7314500000011</v>
      </c>
    </row>
    <row r="20" spans="2:9" ht="13.2">
      <c r="B20" s="201" t="s">
        <v>431</v>
      </c>
      <c r="C20" s="202"/>
      <c r="D20" s="23" t="s">
        <v>18</v>
      </c>
      <c r="E20" s="30">
        <v>41816.135900000008</v>
      </c>
      <c r="F20" s="27">
        <v>0.35</v>
      </c>
      <c r="G20" s="30">
        <f t="shared" si="1"/>
        <v>14635.647565000001</v>
      </c>
      <c r="H20" s="10"/>
      <c r="I20" s="31">
        <f t="shared" si="0"/>
        <v>14635.647565000001</v>
      </c>
    </row>
    <row r="21" spans="2:9" ht="13.2">
      <c r="B21" s="201" t="s">
        <v>432</v>
      </c>
      <c r="C21" s="202"/>
      <c r="D21" s="23" t="s">
        <v>18</v>
      </c>
      <c r="E21" s="30">
        <v>212937.1967877</v>
      </c>
      <c r="F21" s="27">
        <v>8.1256266999999993E-2</v>
      </c>
      <c r="G21" s="30">
        <f t="shared" si="1"/>
        <v>17302.481716412891</v>
      </c>
      <c r="H21" s="10"/>
      <c r="I21" s="31">
        <f t="shared" si="0"/>
        <v>17302.481716412891</v>
      </c>
    </row>
    <row r="22" spans="2:9" ht="13.2">
      <c r="B22" s="205" t="s">
        <v>329</v>
      </c>
      <c r="C22" s="206"/>
      <c r="D22" s="206"/>
      <c r="E22" s="206"/>
      <c r="F22" s="206"/>
      <c r="G22" s="207"/>
      <c r="H22" s="137"/>
      <c r="I22" s="25">
        <f>SUM(I16:I21)</f>
        <v>76831.691456412897</v>
      </c>
    </row>
    <row r="23" spans="2:9" ht="15" customHeight="1">
      <c r="B23" s="196" t="s">
        <v>330</v>
      </c>
      <c r="C23" s="197"/>
      <c r="D23" s="197"/>
      <c r="E23" s="197"/>
      <c r="F23" s="197"/>
      <c r="G23" s="197"/>
      <c r="H23" s="197"/>
      <c r="I23" s="198"/>
    </row>
    <row r="24" spans="2:9" ht="13.2">
      <c r="B24" s="199" t="s">
        <v>318</v>
      </c>
      <c r="C24" s="200"/>
      <c r="D24" s="39" t="s">
        <v>8</v>
      </c>
      <c r="E24" s="39" t="s">
        <v>9</v>
      </c>
      <c r="F24" s="39" t="s">
        <v>319</v>
      </c>
      <c r="G24" s="39" t="s">
        <v>321</v>
      </c>
      <c r="H24" s="39"/>
      <c r="I24" s="40" t="s">
        <v>322</v>
      </c>
    </row>
    <row r="25" spans="2:9">
      <c r="B25" s="238" t="s">
        <v>383</v>
      </c>
      <c r="C25" s="366"/>
      <c r="D25" s="23" t="s">
        <v>331</v>
      </c>
      <c r="E25" s="24">
        <v>0.85</v>
      </c>
      <c r="F25" s="30">
        <v>1900</v>
      </c>
      <c r="G25" s="30">
        <f>E25*F25</f>
        <v>1615</v>
      </c>
      <c r="H25" s="3"/>
      <c r="I25" s="31">
        <f>+G25</f>
        <v>1615</v>
      </c>
    </row>
    <row r="26" spans="2:9" ht="13.2">
      <c r="B26" s="348"/>
      <c r="C26" s="349"/>
      <c r="D26" s="23"/>
      <c r="E26" s="24"/>
      <c r="F26" s="38"/>
      <c r="G26" s="38"/>
      <c r="H26" s="4"/>
      <c r="I26" s="37"/>
    </row>
    <row r="27" spans="2:9">
      <c r="B27" s="12"/>
      <c r="C27" s="6"/>
      <c r="D27" s="6"/>
      <c r="E27" s="6"/>
      <c r="G27" s="33" t="s">
        <v>332</v>
      </c>
      <c r="H27" s="6"/>
      <c r="I27" s="36">
        <f>SUM(I25:I26)</f>
        <v>1615</v>
      </c>
    </row>
    <row r="28" spans="2:9" ht="15" customHeight="1">
      <c r="B28" s="196" t="s">
        <v>333</v>
      </c>
      <c r="C28" s="197"/>
      <c r="D28" s="197"/>
      <c r="E28" s="197"/>
      <c r="F28" s="197"/>
      <c r="G28" s="197"/>
      <c r="H28" s="197"/>
      <c r="I28" s="198"/>
    </row>
    <row r="29" spans="2:9" ht="13.2">
      <c r="B29" s="190" t="s">
        <v>318</v>
      </c>
      <c r="C29" s="362"/>
      <c r="D29" s="39" t="s">
        <v>334</v>
      </c>
      <c r="E29" s="39" t="s">
        <v>335</v>
      </c>
      <c r="F29" s="39" t="s">
        <v>336</v>
      </c>
      <c r="G29" s="39" t="s">
        <v>321</v>
      </c>
      <c r="H29" s="41"/>
      <c r="I29" s="40" t="s">
        <v>322</v>
      </c>
    </row>
    <row r="30" spans="2:9" ht="13.2">
      <c r="B30" s="191" t="s">
        <v>433</v>
      </c>
      <c r="C30" s="192"/>
      <c r="D30" s="28">
        <f>120000*2</f>
        <v>240000</v>
      </c>
      <c r="E30" s="30">
        <f>D30*1.52</f>
        <v>364800</v>
      </c>
      <c r="F30" s="34">
        <v>12.4</v>
      </c>
      <c r="G30" s="30">
        <f>E30/F30</f>
        <v>29419.354838709678</v>
      </c>
      <c r="H30" s="13"/>
      <c r="I30" s="26">
        <f>+G30</f>
        <v>29419.354838709678</v>
      </c>
    </row>
    <row r="31" spans="2:9" ht="13.2">
      <c r="B31" s="191" t="s">
        <v>384</v>
      </c>
      <c r="C31" s="192"/>
      <c r="D31" s="29">
        <f>77000*2</f>
        <v>154000</v>
      </c>
      <c r="E31" s="30">
        <f>D31*1.7</f>
        <v>261800</v>
      </c>
      <c r="F31" s="34">
        <v>12.4</v>
      </c>
      <c r="G31" s="30">
        <f>E31/F31</f>
        <v>21112.903225806451</v>
      </c>
      <c r="H31" s="13"/>
      <c r="I31" s="26">
        <f>+G31</f>
        <v>21112.903225806451</v>
      </c>
    </row>
    <row r="32" spans="2:9" ht="13.2">
      <c r="B32" s="193"/>
      <c r="C32" s="354"/>
      <c r="D32" s="2"/>
      <c r="E32" s="2"/>
      <c r="F32" s="11"/>
      <c r="G32" s="13"/>
      <c r="H32" s="13"/>
      <c r="I32" s="26"/>
    </row>
    <row r="33" spans="2:11" ht="13.2">
      <c r="B33" s="367" t="s">
        <v>338</v>
      </c>
      <c r="C33" s="368"/>
      <c r="D33" s="368"/>
      <c r="E33" s="368"/>
      <c r="F33" s="368"/>
      <c r="G33" s="368"/>
      <c r="H33" s="6"/>
      <c r="I33" s="25">
        <f>SUM(I30:I32)</f>
        <v>50532.258064516129</v>
      </c>
    </row>
    <row r="34" spans="2:11" ht="13.2">
      <c r="B34" s="12"/>
      <c r="C34" s="6"/>
      <c r="D34" s="6"/>
      <c r="E34" s="6"/>
      <c r="F34" s="5"/>
      <c r="G34" s="6"/>
      <c r="H34" s="6"/>
      <c r="I34" s="9"/>
      <c r="K34" s="50"/>
    </row>
    <row r="35" spans="2:11">
      <c r="B35" s="208" t="s">
        <v>339</v>
      </c>
      <c r="C35" s="209"/>
      <c r="D35" s="209"/>
      <c r="E35" s="209"/>
      <c r="F35" s="209"/>
      <c r="G35" s="209"/>
      <c r="H35" s="14"/>
      <c r="I35" s="138">
        <f>SUM(I13+I22+I27+I33)</f>
        <v>131505.56242415484</v>
      </c>
    </row>
    <row r="36" spans="2:11" ht="15.75" customHeight="1">
      <c r="B36" s="194" t="s">
        <v>340</v>
      </c>
      <c r="C36" s="351"/>
      <c r="D36" s="351"/>
      <c r="E36" s="351"/>
      <c r="F36" s="351"/>
      <c r="G36" s="351"/>
      <c r="H36" s="351"/>
      <c r="I36" s="195"/>
    </row>
    <row r="37" spans="2:11" ht="13.2">
      <c r="B37" s="177" t="s">
        <v>341</v>
      </c>
      <c r="C37" s="178"/>
      <c r="D37" s="181" t="s">
        <v>342</v>
      </c>
      <c r="E37" s="182"/>
      <c r="F37" s="42" t="s">
        <v>343</v>
      </c>
      <c r="G37" s="43" t="s">
        <v>344</v>
      </c>
      <c r="H37" s="3"/>
      <c r="I37" s="183"/>
    </row>
    <row r="38" spans="2:11" ht="13.2">
      <c r="B38" s="177"/>
      <c r="C38" s="178"/>
      <c r="D38" s="352" t="s">
        <v>345</v>
      </c>
      <c r="E38" s="184"/>
      <c r="F38" s="32">
        <v>0.25</v>
      </c>
      <c r="G38" s="29">
        <f>I35*F38</f>
        <v>32876.390606038709</v>
      </c>
      <c r="H38" s="15"/>
      <c r="I38" s="183"/>
    </row>
    <row r="39" spans="2:11" ht="13.2">
      <c r="B39" s="177"/>
      <c r="C39" s="178"/>
      <c r="D39" s="352" t="s">
        <v>346</v>
      </c>
      <c r="E39" s="184"/>
      <c r="F39" s="32">
        <v>0.05</v>
      </c>
      <c r="G39" s="29">
        <f>I35*F39</f>
        <v>6575.2781212077425</v>
      </c>
      <c r="H39" s="15"/>
      <c r="I39" s="183"/>
    </row>
    <row r="40" spans="2:11" ht="13.2">
      <c r="B40" s="177"/>
      <c r="C40" s="178"/>
      <c r="D40" s="353" t="s">
        <v>347</v>
      </c>
      <c r="E40" s="352"/>
      <c r="F40" s="32">
        <v>0.3</v>
      </c>
      <c r="G40" s="29">
        <f>SUM(G38:G39)</f>
        <v>39451.668727246448</v>
      </c>
      <c r="H40" s="15"/>
      <c r="I40" s="183"/>
    </row>
    <row r="41" spans="2:11" ht="15.75" customHeight="1" thickBot="1">
      <c r="B41" s="177"/>
      <c r="C41" s="178"/>
      <c r="D41" s="185" t="s">
        <v>348</v>
      </c>
      <c r="E41" s="186"/>
      <c r="F41" s="186"/>
      <c r="G41" s="187"/>
      <c r="H41" s="14"/>
      <c r="I41" s="138">
        <f>SUM(G40:G40)</f>
        <v>39451.668727246448</v>
      </c>
    </row>
    <row r="42" spans="2:11" ht="16.5" customHeight="1" thickBot="1">
      <c r="B42" s="179"/>
      <c r="C42" s="180"/>
      <c r="D42" s="188" t="s">
        <v>349</v>
      </c>
      <c r="E42" s="189"/>
      <c r="F42" s="189"/>
      <c r="G42" s="189"/>
      <c r="H42" s="19"/>
      <c r="I42" s="44">
        <f>SUM(I35+I41)</f>
        <v>170957.2311514013</v>
      </c>
    </row>
    <row r="43" spans="2:11">
      <c r="F43" s="17"/>
    </row>
    <row r="44" spans="2:11">
      <c r="F44" s="17"/>
    </row>
    <row r="45" spans="2:11">
      <c r="F45" s="17"/>
    </row>
    <row r="46" spans="2:11" s="16" customFormat="1">
      <c r="F46" s="17"/>
      <c r="I46" s="18"/>
    </row>
    <row r="47" spans="2:11" s="16" customFormat="1">
      <c r="F47" s="17"/>
      <c r="I47" s="18"/>
    </row>
  </sheetData>
  <mergeCells count="44">
    <mergeCell ref="D41:G41"/>
    <mergeCell ref="D42:G42"/>
    <mergeCell ref="B32:C32"/>
    <mergeCell ref="B33:G33"/>
    <mergeCell ref="B35:G35"/>
    <mergeCell ref="B36:I36"/>
    <mergeCell ref="B37:C42"/>
    <mergeCell ref="D37:E37"/>
    <mergeCell ref="I37:I40"/>
    <mergeCell ref="D38:E38"/>
    <mergeCell ref="D39:E39"/>
    <mergeCell ref="D40:E40"/>
    <mergeCell ref="B31:C31"/>
    <mergeCell ref="B19:C19"/>
    <mergeCell ref="B20:C20"/>
    <mergeCell ref="B21:C21"/>
    <mergeCell ref="B22:G22"/>
    <mergeCell ref="B23:I23"/>
    <mergeCell ref="B24:C24"/>
    <mergeCell ref="B25:C25"/>
    <mergeCell ref="B26:C26"/>
    <mergeCell ref="B28:I28"/>
    <mergeCell ref="B29:C29"/>
    <mergeCell ref="B30:C30"/>
    <mergeCell ref="B18:C18"/>
    <mergeCell ref="B7:I7"/>
    <mergeCell ref="D8:I8"/>
    <mergeCell ref="B9:C9"/>
    <mergeCell ref="B10:C10"/>
    <mergeCell ref="B11:C11"/>
    <mergeCell ref="B12:C12"/>
    <mergeCell ref="B13:G13"/>
    <mergeCell ref="B14:I14"/>
    <mergeCell ref="B15:C15"/>
    <mergeCell ref="B16:C16"/>
    <mergeCell ref="B17:C17"/>
    <mergeCell ref="B1:I1"/>
    <mergeCell ref="C2:F2"/>
    <mergeCell ref="B3:D3"/>
    <mergeCell ref="E3:I3"/>
    <mergeCell ref="B4:D4"/>
    <mergeCell ref="E4:I6"/>
    <mergeCell ref="C5:D5"/>
    <mergeCell ref="B6:C6"/>
  </mergeCells>
  <pageMargins left="0.52" right="0.4"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22A782-50C2-4041-839D-93E4DA051B9A}">
  <sheetPr codeName="Hoja218">
    <tabColor rgb="FF00B050"/>
  </sheetPr>
  <dimension ref="A1:AP59"/>
  <sheetViews>
    <sheetView view="pageBreakPreview" topLeftCell="D1" zoomScale="70" zoomScaleNormal="55" zoomScaleSheetLayoutView="70" workbookViewId="0">
      <selection activeCell="A5" sqref="A5:H5"/>
    </sheetView>
  </sheetViews>
  <sheetFormatPr baseColWidth="10" defaultColWidth="12.5546875" defaultRowHeight="13.2"/>
  <cols>
    <col min="1" max="30" width="3.6640625" style="81" customWidth="1"/>
    <col min="31" max="31" width="10.5546875" style="81" customWidth="1"/>
    <col min="32" max="32" width="8.109375" style="81" customWidth="1"/>
    <col min="33" max="33" width="10.5546875" style="81" customWidth="1"/>
    <col min="34" max="34" width="7.6640625" style="81" customWidth="1"/>
    <col min="35" max="35" width="38.5546875" style="81" customWidth="1"/>
    <col min="36" max="40" width="13.6640625" style="81" customWidth="1"/>
    <col min="41" max="250" width="12.5546875" style="77"/>
    <col min="251" max="280" width="3.6640625" style="77" customWidth="1"/>
    <col min="281" max="281" width="10.5546875" style="77" customWidth="1"/>
    <col min="282" max="282" width="8.109375" style="77" customWidth="1"/>
    <col min="283" max="283" width="10.5546875" style="77" customWidth="1"/>
    <col min="284" max="284" width="7.6640625" style="77" customWidth="1"/>
    <col min="285" max="285" width="26.109375" style="77" customWidth="1"/>
    <col min="286" max="287" width="12.5546875" style="77"/>
    <col min="288" max="288" width="13.44140625" style="77" customWidth="1"/>
    <col min="289" max="289" width="12.5546875" style="77"/>
    <col min="290" max="290" width="14.6640625" style="77" bestFit="1" customWidth="1"/>
    <col min="291" max="506" width="12.5546875" style="77"/>
    <col min="507" max="536" width="3.6640625" style="77" customWidth="1"/>
    <col min="537" max="537" width="10.5546875" style="77" customWidth="1"/>
    <col min="538" max="538" width="8.109375" style="77" customWidth="1"/>
    <col min="539" max="539" width="10.5546875" style="77" customWidth="1"/>
    <col min="540" max="540" width="7.6640625" style="77" customWidth="1"/>
    <col min="541" max="541" width="26.109375" style="77" customWidth="1"/>
    <col min="542" max="543" width="12.5546875" style="77"/>
    <col min="544" max="544" width="13.44140625" style="77" customWidth="1"/>
    <col min="545" max="545" width="12.5546875" style="77"/>
    <col min="546" max="546" width="14.6640625" style="77" bestFit="1" customWidth="1"/>
    <col min="547" max="762" width="12.5546875" style="77"/>
    <col min="763" max="792" width="3.6640625" style="77" customWidth="1"/>
    <col min="793" max="793" width="10.5546875" style="77" customWidth="1"/>
    <col min="794" max="794" width="8.109375" style="77" customWidth="1"/>
    <col min="795" max="795" width="10.5546875" style="77" customWidth="1"/>
    <col min="796" max="796" width="7.6640625" style="77" customWidth="1"/>
    <col min="797" max="797" width="26.109375" style="77" customWidth="1"/>
    <col min="798" max="799" width="12.5546875" style="77"/>
    <col min="800" max="800" width="13.44140625" style="77" customWidth="1"/>
    <col min="801" max="801" width="12.5546875" style="77"/>
    <col min="802" max="802" width="14.6640625" style="77" bestFit="1" customWidth="1"/>
    <col min="803" max="1018" width="12.5546875" style="77"/>
    <col min="1019" max="1048" width="3.6640625" style="77" customWidth="1"/>
    <col min="1049" max="1049" width="10.5546875" style="77" customWidth="1"/>
    <col min="1050" max="1050" width="8.109375" style="77" customWidth="1"/>
    <col min="1051" max="1051" width="10.5546875" style="77" customWidth="1"/>
    <col min="1052" max="1052" width="7.6640625" style="77" customWidth="1"/>
    <col min="1053" max="1053" width="26.109375" style="77" customWidth="1"/>
    <col min="1054" max="1055" width="12.5546875" style="77"/>
    <col min="1056" max="1056" width="13.44140625" style="77" customWidth="1"/>
    <col min="1057" max="1057" width="12.5546875" style="77"/>
    <col min="1058" max="1058" width="14.6640625" style="77" bestFit="1" customWidth="1"/>
    <col min="1059" max="1274" width="12.5546875" style="77"/>
    <col min="1275" max="1304" width="3.6640625" style="77" customWidth="1"/>
    <col min="1305" max="1305" width="10.5546875" style="77" customWidth="1"/>
    <col min="1306" max="1306" width="8.109375" style="77" customWidth="1"/>
    <col min="1307" max="1307" width="10.5546875" style="77" customWidth="1"/>
    <col min="1308" max="1308" width="7.6640625" style="77" customWidth="1"/>
    <col min="1309" max="1309" width="26.109375" style="77" customWidth="1"/>
    <col min="1310" max="1311" width="12.5546875" style="77"/>
    <col min="1312" max="1312" width="13.44140625" style="77" customWidth="1"/>
    <col min="1313" max="1313" width="12.5546875" style="77"/>
    <col min="1314" max="1314" width="14.6640625" style="77" bestFit="1" customWidth="1"/>
    <col min="1315" max="1530" width="12.5546875" style="77"/>
    <col min="1531" max="1560" width="3.6640625" style="77" customWidth="1"/>
    <col min="1561" max="1561" width="10.5546875" style="77" customWidth="1"/>
    <col min="1562" max="1562" width="8.109375" style="77" customWidth="1"/>
    <col min="1563" max="1563" width="10.5546875" style="77" customWidth="1"/>
    <col min="1564" max="1564" width="7.6640625" style="77" customWidth="1"/>
    <col min="1565" max="1565" width="26.109375" style="77" customWidth="1"/>
    <col min="1566" max="1567" width="12.5546875" style="77"/>
    <col min="1568" max="1568" width="13.44140625" style="77" customWidth="1"/>
    <col min="1569" max="1569" width="12.5546875" style="77"/>
    <col min="1570" max="1570" width="14.6640625" style="77" bestFit="1" customWidth="1"/>
    <col min="1571" max="1786" width="12.5546875" style="77"/>
    <col min="1787" max="1816" width="3.6640625" style="77" customWidth="1"/>
    <col min="1817" max="1817" width="10.5546875" style="77" customWidth="1"/>
    <col min="1818" max="1818" width="8.109375" style="77" customWidth="1"/>
    <col min="1819" max="1819" width="10.5546875" style="77" customWidth="1"/>
    <col min="1820" max="1820" width="7.6640625" style="77" customWidth="1"/>
    <col min="1821" max="1821" width="26.109375" style="77" customWidth="1"/>
    <col min="1822" max="1823" width="12.5546875" style="77"/>
    <col min="1824" max="1824" width="13.44140625" style="77" customWidth="1"/>
    <col min="1825" max="1825" width="12.5546875" style="77"/>
    <col min="1826" max="1826" width="14.6640625" style="77" bestFit="1" customWidth="1"/>
    <col min="1827" max="2042" width="12.5546875" style="77"/>
    <col min="2043" max="2072" width="3.6640625" style="77" customWidth="1"/>
    <col min="2073" max="2073" width="10.5546875" style="77" customWidth="1"/>
    <col min="2074" max="2074" width="8.109375" style="77" customWidth="1"/>
    <col min="2075" max="2075" width="10.5546875" style="77" customWidth="1"/>
    <col min="2076" max="2076" width="7.6640625" style="77" customWidth="1"/>
    <col min="2077" max="2077" width="26.109375" style="77" customWidth="1"/>
    <col min="2078" max="2079" width="12.5546875" style="77"/>
    <col min="2080" max="2080" width="13.44140625" style="77" customWidth="1"/>
    <col min="2081" max="2081" width="12.5546875" style="77"/>
    <col min="2082" max="2082" width="14.6640625" style="77" bestFit="1" customWidth="1"/>
    <col min="2083" max="2298" width="12.5546875" style="77"/>
    <col min="2299" max="2328" width="3.6640625" style="77" customWidth="1"/>
    <col min="2329" max="2329" width="10.5546875" style="77" customWidth="1"/>
    <col min="2330" max="2330" width="8.109375" style="77" customWidth="1"/>
    <col min="2331" max="2331" width="10.5546875" style="77" customWidth="1"/>
    <col min="2332" max="2332" width="7.6640625" style="77" customWidth="1"/>
    <col min="2333" max="2333" width="26.109375" style="77" customWidth="1"/>
    <col min="2334" max="2335" width="12.5546875" style="77"/>
    <col min="2336" max="2336" width="13.44140625" style="77" customWidth="1"/>
    <col min="2337" max="2337" width="12.5546875" style="77"/>
    <col min="2338" max="2338" width="14.6640625" style="77" bestFit="1" customWidth="1"/>
    <col min="2339" max="2554" width="12.5546875" style="77"/>
    <col min="2555" max="2584" width="3.6640625" style="77" customWidth="1"/>
    <col min="2585" max="2585" width="10.5546875" style="77" customWidth="1"/>
    <col min="2586" max="2586" width="8.109375" style="77" customWidth="1"/>
    <col min="2587" max="2587" width="10.5546875" style="77" customWidth="1"/>
    <col min="2588" max="2588" width="7.6640625" style="77" customWidth="1"/>
    <col min="2589" max="2589" width="26.109375" style="77" customWidth="1"/>
    <col min="2590" max="2591" width="12.5546875" style="77"/>
    <col min="2592" max="2592" width="13.44140625" style="77" customWidth="1"/>
    <col min="2593" max="2593" width="12.5546875" style="77"/>
    <col min="2594" max="2594" width="14.6640625" style="77" bestFit="1" customWidth="1"/>
    <col min="2595" max="2810" width="12.5546875" style="77"/>
    <col min="2811" max="2840" width="3.6640625" style="77" customWidth="1"/>
    <col min="2841" max="2841" width="10.5546875" style="77" customWidth="1"/>
    <col min="2842" max="2842" width="8.109375" style="77" customWidth="1"/>
    <col min="2843" max="2843" width="10.5546875" style="77" customWidth="1"/>
    <col min="2844" max="2844" width="7.6640625" style="77" customWidth="1"/>
    <col min="2845" max="2845" width="26.109375" style="77" customWidth="1"/>
    <col min="2846" max="2847" width="12.5546875" style="77"/>
    <col min="2848" max="2848" width="13.44140625" style="77" customWidth="1"/>
    <col min="2849" max="2849" width="12.5546875" style="77"/>
    <col min="2850" max="2850" width="14.6640625" style="77" bestFit="1" customWidth="1"/>
    <col min="2851" max="3066" width="12.5546875" style="77"/>
    <col min="3067" max="3096" width="3.6640625" style="77" customWidth="1"/>
    <col min="3097" max="3097" width="10.5546875" style="77" customWidth="1"/>
    <col min="3098" max="3098" width="8.109375" style="77" customWidth="1"/>
    <col min="3099" max="3099" width="10.5546875" style="77" customWidth="1"/>
    <col min="3100" max="3100" width="7.6640625" style="77" customWidth="1"/>
    <col min="3101" max="3101" width="26.109375" style="77" customWidth="1"/>
    <col min="3102" max="3103" width="12.5546875" style="77"/>
    <col min="3104" max="3104" width="13.44140625" style="77" customWidth="1"/>
    <col min="3105" max="3105" width="12.5546875" style="77"/>
    <col min="3106" max="3106" width="14.6640625" style="77" bestFit="1" customWidth="1"/>
    <col min="3107" max="3322" width="12.5546875" style="77"/>
    <col min="3323" max="3352" width="3.6640625" style="77" customWidth="1"/>
    <col min="3353" max="3353" width="10.5546875" style="77" customWidth="1"/>
    <col min="3354" max="3354" width="8.109375" style="77" customWidth="1"/>
    <col min="3355" max="3355" width="10.5546875" style="77" customWidth="1"/>
    <col min="3356" max="3356" width="7.6640625" style="77" customWidth="1"/>
    <col min="3357" max="3357" width="26.109375" style="77" customWidth="1"/>
    <col min="3358" max="3359" width="12.5546875" style="77"/>
    <col min="3360" max="3360" width="13.44140625" style="77" customWidth="1"/>
    <col min="3361" max="3361" width="12.5546875" style="77"/>
    <col min="3362" max="3362" width="14.6640625" style="77" bestFit="1" customWidth="1"/>
    <col min="3363" max="3578" width="12.5546875" style="77"/>
    <col min="3579" max="3608" width="3.6640625" style="77" customWidth="1"/>
    <col min="3609" max="3609" width="10.5546875" style="77" customWidth="1"/>
    <col min="3610" max="3610" width="8.109375" style="77" customWidth="1"/>
    <col min="3611" max="3611" width="10.5546875" style="77" customWidth="1"/>
    <col min="3612" max="3612" width="7.6640625" style="77" customWidth="1"/>
    <col min="3613" max="3613" width="26.109375" style="77" customWidth="1"/>
    <col min="3614" max="3615" width="12.5546875" style="77"/>
    <col min="3616" max="3616" width="13.44140625" style="77" customWidth="1"/>
    <col min="3617" max="3617" width="12.5546875" style="77"/>
    <col min="3618" max="3618" width="14.6640625" style="77" bestFit="1" customWidth="1"/>
    <col min="3619" max="3834" width="12.5546875" style="77"/>
    <col min="3835" max="3864" width="3.6640625" style="77" customWidth="1"/>
    <col min="3865" max="3865" width="10.5546875" style="77" customWidth="1"/>
    <col min="3866" max="3866" width="8.109375" style="77" customWidth="1"/>
    <col min="3867" max="3867" width="10.5546875" style="77" customWidth="1"/>
    <col min="3868" max="3868" width="7.6640625" style="77" customWidth="1"/>
    <col min="3869" max="3869" width="26.109375" style="77" customWidth="1"/>
    <col min="3870" max="3871" width="12.5546875" style="77"/>
    <col min="3872" max="3872" width="13.44140625" style="77" customWidth="1"/>
    <col min="3873" max="3873" width="12.5546875" style="77"/>
    <col min="3874" max="3874" width="14.6640625" style="77" bestFit="1" customWidth="1"/>
    <col min="3875" max="4090" width="12.5546875" style="77"/>
    <col min="4091" max="4120" width="3.6640625" style="77" customWidth="1"/>
    <col min="4121" max="4121" width="10.5546875" style="77" customWidth="1"/>
    <col min="4122" max="4122" width="8.109375" style="77" customWidth="1"/>
    <col min="4123" max="4123" width="10.5546875" style="77" customWidth="1"/>
    <col min="4124" max="4124" width="7.6640625" style="77" customWidth="1"/>
    <col min="4125" max="4125" width="26.109375" style="77" customWidth="1"/>
    <col min="4126" max="4127" width="12.5546875" style="77"/>
    <col min="4128" max="4128" width="13.44140625" style="77" customWidth="1"/>
    <col min="4129" max="4129" width="12.5546875" style="77"/>
    <col min="4130" max="4130" width="14.6640625" style="77" bestFit="1" customWidth="1"/>
    <col min="4131" max="4346" width="12.5546875" style="77"/>
    <col min="4347" max="4376" width="3.6640625" style="77" customWidth="1"/>
    <col min="4377" max="4377" width="10.5546875" style="77" customWidth="1"/>
    <col min="4378" max="4378" width="8.109375" style="77" customWidth="1"/>
    <col min="4379" max="4379" width="10.5546875" style="77" customWidth="1"/>
    <col min="4380" max="4380" width="7.6640625" style="77" customWidth="1"/>
    <col min="4381" max="4381" width="26.109375" style="77" customWidth="1"/>
    <col min="4382" max="4383" width="12.5546875" style="77"/>
    <col min="4384" max="4384" width="13.44140625" style="77" customWidth="1"/>
    <col min="4385" max="4385" width="12.5546875" style="77"/>
    <col min="4386" max="4386" width="14.6640625" style="77" bestFit="1" customWidth="1"/>
    <col min="4387" max="4602" width="12.5546875" style="77"/>
    <col min="4603" max="4632" width="3.6640625" style="77" customWidth="1"/>
    <col min="4633" max="4633" width="10.5546875" style="77" customWidth="1"/>
    <col min="4634" max="4634" width="8.109375" style="77" customWidth="1"/>
    <col min="4635" max="4635" width="10.5546875" style="77" customWidth="1"/>
    <col min="4636" max="4636" width="7.6640625" style="77" customWidth="1"/>
    <col min="4637" max="4637" width="26.109375" style="77" customWidth="1"/>
    <col min="4638" max="4639" width="12.5546875" style="77"/>
    <col min="4640" max="4640" width="13.44140625" style="77" customWidth="1"/>
    <col min="4641" max="4641" width="12.5546875" style="77"/>
    <col min="4642" max="4642" width="14.6640625" style="77" bestFit="1" customWidth="1"/>
    <col min="4643" max="4858" width="12.5546875" style="77"/>
    <col min="4859" max="4888" width="3.6640625" style="77" customWidth="1"/>
    <col min="4889" max="4889" width="10.5546875" style="77" customWidth="1"/>
    <col min="4890" max="4890" width="8.109375" style="77" customWidth="1"/>
    <col min="4891" max="4891" width="10.5546875" style="77" customWidth="1"/>
    <col min="4892" max="4892" width="7.6640625" style="77" customWidth="1"/>
    <col min="4893" max="4893" width="26.109375" style="77" customWidth="1"/>
    <col min="4894" max="4895" width="12.5546875" style="77"/>
    <col min="4896" max="4896" width="13.44140625" style="77" customWidth="1"/>
    <col min="4897" max="4897" width="12.5546875" style="77"/>
    <col min="4898" max="4898" width="14.6640625" style="77" bestFit="1" customWidth="1"/>
    <col min="4899" max="5114" width="12.5546875" style="77"/>
    <col min="5115" max="5144" width="3.6640625" style="77" customWidth="1"/>
    <col min="5145" max="5145" width="10.5546875" style="77" customWidth="1"/>
    <col min="5146" max="5146" width="8.109375" style="77" customWidth="1"/>
    <col min="5147" max="5147" width="10.5546875" style="77" customWidth="1"/>
    <col min="5148" max="5148" width="7.6640625" style="77" customWidth="1"/>
    <col min="5149" max="5149" width="26.109375" style="77" customWidth="1"/>
    <col min="5150" max="5151" width="12.5546875" style="77"/>
    <col min="5152" max="5152" width="13.44140625" style="77" customWidth="1"/>
    <col min="5153" max="5153" width="12.5546875" style="77"/>
    <col min="5154" max="5154" width="14.6640625" style="77" bestFit="1" customWidth="1"/>
    <col min="5155" max="5370" width="12.5546875" style="77"/>
    <col min="5371" max="5400" width="3.6640625" style="77" customWidth="1"/>
    <col min="5401" max="5401" width="10.5546875" style="77" customWidth="1"/>
    <col min="5402" max="5402" width="8.109375" style="77" customWidth="1"/>
    <col min="5403" max="5403" width="10.5546875" style="77" customWidth="1"/>
    <col min="5404" max="5404" width="7.6640625" style="77" customWidth="1"/>
    <col min="5405" max="5405" width="26.109375" style="77" customWidth="1"/>
    <col min="5406" max="5407" width="12.5546875" style="77"/>
    <col min="5408" max="5408" width="13.44140625" style="77" customWidth="1"/>
    <col min="5409" max="5409" width="12.5546875" style="77"/>
    <col min="5410" max="5410" width="14.6640625" style="77" bestFit="1" customWidth="1"/>
    <col min="5411" max="5626" width="12.5546875" style="77"/>
    <col min="5627" max="5656" width="3.6640625" style="77" customWidth="1"/>
    <col min="5657" max="5657" width="10.5546875" style="77" customWidth="1"/>
    <col min="5658" max="5658" width="8.109375" style="77" customWidth="1"/>
    <col min="5659" max="5659" width="10.5546875" style="77" customWidth="1"/>
    <col min="5660" max="5660" width="7.6640625" style="77" customWidth="1"/>
    <col min="5661" max="5661" width="26.109375" style="77" customWidth="1"/>
    <col min="5662" max="5663" width="12.5546875" style="77"/>
    <col min="5664" max="5664" width="13.44140625" style="77" customWidth="1"/>
    <col min="5665" max="5665" width="12.5546875" style="77"/>
    <col min="5666" max="5666" width="14.6640625" style="77" bestFit="1" customWidth="1"/>
    <col min="5667" max="5882" width="12.5546875" style="77"/>
    <col min="5883" max="5912" width="3.6640625" style="77" customWidth="1"/>
    <col min="5913" max="5913" width="10.5546875" style="77" customWidth="1"/>
    <col min="5914" max="5914" width="8.109375" style="77" customWidth="1"/>
    <col min="5915" max="5915" width="10.5546875" style="77" customWidth="1"/>
    <col min="5916" max="5916" width="7.6640625" style="77" customWidth="1"/>
    <col min="5917" max="5917" width="26.109375" style="77" customWidth="1"/>
    <col min="5918" max="5919" width="12.5546875" style="77"/>
    <col min="5920" max="5920" width="13.44140625" style="77" customWidth="1"/>
    <col min="5921" max="5921" width="12.5546875" style="77"/>
    <col min="5922" max="5922" width="14.6640625" style="77" bestFit="1" customWidth="1"/>
    <col min="5923" max="6138" width="12.5546875" style="77"/>
    <col min="6139" max="6168" width="3.6640625" style="77" customWidth="1"/>
    <col min="6169" max="6169" width="10.5546875" style="77" customWidth="1"/>
    <col min="6170" max="6170" width="8.109375" style="77" customWidth="1"/>
    <col min="6171" max="6171" width="10.5546875" style="77" customWidth="1"/>
    <col min="6172" max="6172" width="7.6640625" style="77" customWidth="1"/>
    <col min="6173" max="6173" width="26.109375" style="77" customWidth="1"/>
    <col min="6174" max="6175" width="12.5546875" style="77"/>
    <col min="6176" max="6176" width="13.44140625" style="77" customWidth="1"/>
    <col min="6177" max="6177" width="12.5546875" style="77"/>
    <col min="6178" max="6178" width="14.6640625" style="77" bestFit="1" customWidth="1"/>
    <col min="6179" max="6394" width="12.5546875" style="77"/>
    <col min="6395" max="6424" width="3.6640625" style="77" customWidth="1"/>
    <col min="6425" max="6425" width="10.5546875" style="77" customWidth="1"/>
    <col min="6426" max="6426" width="8.109375" style="77" customWidth="1"/>
    <col min="6427" max="6427" width="10.5546875" style="77" customWidth="1"/>
    <col min="6428" max="6428" width="7.6640625" style="77" customWidth="1"/>
    <col min="6429" max="6429" width="26.109375" style="77" customWidth="1"/>
    <col min="6430" max="6431" width="12.5546875" style="77"/>
    <col min="6432" max="6432" width="13.44140625" style="77" customWidth="1"/>
    <col min="6433" max="6433" width="12.5546875" style="77"/>
    <col min="6434" max="6434" width="14.6640625" style="77" bestFit="1" customWidth="1"/>
    <col min="6435" max="6650" width="12.5546875" style="77"/>
    <col min="6651" max="6680" width="3.6640625" style="77" customWidth="1"/>
    <col min="6681" max="6681" width="10.5546875" style="77" customWidth="1"/>
    <col min="6682" max="6682" width="8.109375" style="77" customWidth="1"/>
    <col min="6683" max="6683" width="10.5546875" style="77" customWidth="1"/>
    <col min="6684" max="6684" width="7.6640625" style="77" customWidth="1"/>
    <col min="6685" max="6685" width="26.109375" style="77" customWidth="1"/>
    <col min="6686" max="6687" width="12.5546875" style="77"/>
    <col min="6688" max="6688" width="13.44140625" style="77" customWidth="1"/>
    <col min="6689" max="6689" width="12.5546875" style="77"/>
    <col min="6690" max="6690" width="14.6640625" style="77" bestFit="1" customWidth="1"/>
    <col min="6691" max="6906" width="12.5546875" style="77"/>
    <col min="6907" max="6936" width="3.6640625" style="77" customWidth="1"/>
    <col min="6937" max="6937" width="10.5546875" style="77" customWidth="1"/>
    <col min="6938" max="6938" width="8.109375" style="77" customWidth="1"/>
    <col min="6939" max="6939" width="10.5546875" style="77" customWidth="1"/>
    <col min="6940" max="6940" width="7.6640625" style="77" customWidth="1"/>
    <col min="6941" max="6941" width="26.109375" style="77" customWidth="1"/>
    <col min="6942" max="6943" width="12.5546875" style="77"/>
    <col min="6944" max="6944" width="13.44140625" style="77" customWidth="1"/>
    <col min="6945" max="6945" width="12.5546875" style="77"/>
    <col min="6946" max="6946" width="14.6640625" style="77" bestFit="1" customWidth="1"/>
    <col min="6947" max="7162" width="12.5546875" style="77"/>
    <col min="7163" max="7192" width="3.6640625" style="77" customWidth="1"/>
    <col min="7193" max="7193" width="10.5546875" style="77" customWidth="1"/>
    <col min="7194" max="7194" width="8.109375" style="77" customWidth="1"/>
    <col min="7195" max="7195" width="10.5546875" style="77" customWidth="1"/>
    <col min="7196" max="7196" width="7.6640625" style="77" customWidth="1"/>
    <col min="7197" max="7197" width="26.109375" style="77" customWidth="1"/>
    <col min="7198" max="7199" width="12.5546875" style="77"/>
    <col min="7200" max="7200" width="13.44140625" style="77" customWidth="1"/>
    <col min="7201" max="7201" width="12.5546875" style="77"/>
    <col min="7202" max="7202" width="14.6640625" style="77" bestFit="1" customWidth="1"/>
    <col min="7203" max="7418" width="12.5546875" style="77"/>
    <col min="7419" max="7448" width="3.6640625" style="77" customWidth="1"/>
    <col min="7449" max="7449" width="10.5546875" style="77" customWidth="1"/>
    <col min="7450" max="7450" width="8.109375" style="77" customWidth="1"/>
    <col min="7451" max="7451" width="10.5546875" style="77" customWidth="1"/>
    <col min="7452" max="7452" width="7.6640625" style="77" customWidth="1"/>
    <col min="7453" max="7453" width="26.109375" style="77" customWidth="1"/>
    <col min="7454" max="7455" width="12.5546875" style="77"/>
    <col min="7456" max="7456" width="13.44140625" style="77" customWidth="1"/>
    <col min="7457" max="7457" width="12.5546875" style="77"/>
    <col min="7458" max="7458" width="14.6640625" style="77" bestFit="1" customWidth="1"/>
    <col min="7459" max="7674" width="12.5546875" style="77"/>
    <col min="7675" max="7704" width="3.6640625" style="77" customWidth="1"/>
    <col min="7705" max="7705" width="10.5546875" style="77" customWidth="1"/>
    <col min="7706" max="7706" width="8.109375" style="77" customWidth="1"/>
    <col min="7707" max="7707" width="10.5546875" style="77" customWidth="1"/>
    <col min="7708" max="7708" width="7.6640625" style="77" customWidth="1"/>
    <col min="7709" max="7709" width="26.109375" style="77" customWidth="1"/>
    <col min="7710" max="7711" width="12.5546875" style="77"/>
    <col min="7712" max="7712" width="13.44140625" style="77" customWidth="1"/>
    <col min="7713" max="7713" width="12.5546875" style="77"/>
    <col min="7714" max="7714" width="14.6640625" style="77" bestFit="1" customWidth="1"/>
    <col min="7715" max="7930" width="12.5546875" style="77"/>
    <col min="7931" max="7960" width="3.6640625" style="77" customWidth="1"/>
    <col min="7961" max="7961" width="10.5546875" style="77" customWidth="1"/>
    <col min="7962" max="7962" width="8.109375" style="77" customWidth="1"/>
    <col min="7963" max="7963" width="10.5546875" style="77" customWidth="1"/>
    <col min="7964" max="7964" width="7.6640625" style="77" customWidth="1"/>
    <col min="7965" max="7965" width="26.109375" style="77" customWidth="1"/>
    <col min="7966" max="7967" width="12.5546875" style="77"/>
    <col min="7968" max="7968" width="13.44140625" style="77" customWidth="1"/>
    <col min="7969" max="7969" width="12.5546875" style="77"/>
    <col min="7970" max="7970" width="14.6640625" style="77" bestFit="1" customWidth="1"/>
    <col min="7971" max="8186" width="12.5546875" style="77"/>
    <col min="8187" max="8216" width="3.6640625" style="77" customWidth="1"/>
    <col min="8217" max="8217" width="10.5546875" style="77" customWidth="1"/>
    <col min="8218" max="8218" width="8.109375" style="77" customWidth="1"/>
    <col min="8219" max="8219" width="10.5546875" style="77" customWidth="1"/>
    <col min="8220" max="8220" width="7.6640625" style="77" customWidth="1"/>
    <col min="8221" max="8221" width="26.109375" style="77" customWidth="1"/>
    <col min="8222" max="8223" width="12.5546875" style="77"/>
    <col min="8224" max="8224" width="13.44140625" style="77" customWidth="1"/>
    <col min="8225" max="8225" width="12.5546875" style="77"/>
    <col min="8226" max="8226" width="14.6640625" style="77" bestFit="1" customWidth="1"/>
    <col min="8227" max="8442" width="12.5546875" style="77"/>
    <col min="8443" max="8472" width="3.6640625" style="77" customWidth="1"/>
    <col min="8473" max="8473" width="10.5546875" style="77" customWidth="1"/>
    <col min="8474" max="8474" width="8.109375" style="77" customWidth="1"/>
    <col min="8475" max="8475" width="10.5546875" style="77" customWidth="1"/>
    <col min="8476" max="8476" width="7.6640625" style="77" customWidth="1"/>
    <col min="8477" max="8477" width="26.109375" style="77" customWidth="1"/>
    <col min="8478" max="8479" width="12.5546875" style="77"/>
    <col min="8480" max="8480" width="13.44140625" style="77" customWidth="1"/>
    <col min="8481" max="8481" width="12.5546875" style="77"/>
    <col min="8482" max="8482" width="14.6640625" style="77" bestFit="1" customWidth="1"/>
    <col min="8483" max="8698" width="12.5546875" style="77"/>
    <col min="8699" max="8728" width="3.6640625" style="77" customWidth="1"/>
    <col min="8729" max="8729" width="10.5546875" style="77" customWidth="1"/>
    <col min="8730" max="8730" width="8.109375" style="77" customWidth="1"/>
    <col min="8731" max="8731" width="10.5546875" style="77" customWidth="1"/>
    <col min="8732" max="8732" width="7.6640625" style="77" customWidth="1"/>
    <col min="8733" max="8733" width="26.109375" style="77" customWidth="1"/>
    <col min="8734" max="8735" width="12.5546875" style="77"/>
    <col min="8736" max="8736" width="13.44140625" style="77" customWidth="1"/>
    <col min="8737" max="8737" width="12.5546875" style="77"/>
    <col min="8738" max="8738" width="14.6640625" style="77" bestFit="1" customWidth="1"/>
    <col min="8739" max="8954" width="12.5546875" style="77"/>
    <col min="8955" max="8984" width="3.6640625" style="77" customWidth="1"/>
    <col min="8985" max="8985" width="10.5546875" style="77" customWidth="1"/>
    <col min="8986" max="8986" width="8.109375" style="77" customWidth="1"/>
    <col min="8987" max="8987" width="10.5546875" style="77" customWidth="1"/>
    <col min="8988" max="8988" width="7.6640625" style="77" customWidth="1"/>
    <col min="8989" max="8989" width="26.109375" style="77" customWidth="1"/>
    <col min="8990" max="8991" width="12.5546875" style="77"/>
    <col min="8992" max="8992" width="13.44140625" style="77" customWidth="1"/>
    <col min="8993" max="8993" width="12.5546875" style="77"/>
    <col min="8994" max="8994" width="14.6640625" style="77" bestFit="1" customWidth="1"/>
    <col min="8995" max="9210" width="12.5546875" style="77"/>
    <col min="9211" max="9240" width="3.6640625" style="77" customWidth="1"/>
    <col min="9241" max="9241" width="10.5546875" style="77" customWidth="1"/>
    <col min="9242" max="9242" width="8.109375" style="77" customWidth="1"/>
    <col min="9243" max="9243" width="10.5546875" style="77" customWidth="1"/>
    <col min="9244" max="9244" width="7.6640625" style="77" customWidth="1"/>
    <col min="9245" max="9245" width="26.109375" style="77" customWidth="1"/>
    <col min="9246" max="9247" width="12.5546875" style="77"/>
    <col min="9248" max="9248" width="13.44140625" style="77" customWidth="1"/>
    <col min="9249" max="9249" width="12.5546875" style="77"/>
    <col min="9250" max="9250" width="14.6640625" style="77" bestFit="1" customWidth="1"/>
    <col min="9251" max="9466" width="12.5546875" style="77"/>
    <col min="9467" max="9496" width="3.6640625" style="77" customWidth="1"/>
    <col min="9497" max="9497" width="10.5546875" style="77" customWidth="1"/>
    <col min="9498" max="9498" width="8.109375" style="77" customWidth="1"/>
    <col min="9499" max="9499" width="10.5546875" style="77" customWidth="1"/>
    <col min="9500" max="9500" width="7.6640625" style="77" customWidth="1"/>
    <col min="9501" max="9501" width="26.109375" style="77" customWidth="1"/>
    <col min="9502" max="9503" width="12.5546875" style="77"/>
    <col min="9504" max="9504" width="13.44140625" style="77" customWidth="1"/>
    <col min="9505" max="9505" width="12.5546875" style="77"/>
    <col min="9506" max="9506" width="14.6640625" style="77" bestFit="1" customWidth="1"/>
    <col min="9507" max="9722" width="12.5546875" style="77"/>
    <col min="9723" max="9752" width="3.6640625" style="77" customWidth="1"/>
    <col min="9753" max="9753" width="10.5546875" style="77" customWidth="1"/>
    <col min="9754" max="9754" width="8.109375" style="77" customWidth="1"/>
    <col min="9755" max="9755" width="10.5546875" style="77" customWidth="1"/>
    <col min="9756" max="9756" width="7.6640625" style="77" customWidth="1"/>
    <col min="9757" max="9757" width="26.109375" style="77" customWidth="1"/>
    <col min="9758" max="9759" width="12.5546875" style="77"/>
    <col min="9760" max="9760" width="13.44140625" style="77" customWidth="1"/>
    <col min="9761" max="9761" width="12.5546875" style="77"/>
    <col min="9762" max="9762" width="14.6640625" style="77" bestFit="1" customWidth="1"/>
    <col min="9763" max="9978" width="12.5546875" style="77"/>
    <col min="9979" max="10008" width="3.6640625" style="77" customWidth="1"/>
    <col min="10009" max="10009" width="10.5546875" style="77" customWidth="1"/>
    <col min="10010" max="10010" width="8.109375" style="77" customWidth="1"/>
    <col min="10011" max="10011" width="10.5546875" style="77" customWidth="1"/>
    <col min="10012" max="10012" width="7.6640625" style="77" customWidth="1"/>
    <col min="10013" max="10013" width="26.109375" style="77" customWidth="1"/>
    <col min="10014" max="10015" width="12.5546875" style="77"/>
    <col min="10016" max="10016" width="13.44140625" style="77" customWidth="1"/>
    <col min="10017" max="10017" width="12.5546875" style="77"/>
    <col min="10018" max="10018" width="14.6640625" style="77" bestFit="1" customWidth="1"/>
    <col min="10019" max="10234" width="12.5546875" style="77"/>
    <col min="10235" max="10264" width="3.6640625" style="77" customWidth="1"/>
    <col min="10265" max="10265" width="10.5546875" style="77" customWidth="1"/>
    <col min="10266" max="10266" width="8.109375" style="77" customWidth="1"/>
    <col min="10267" max="10267" width="10.5546875" style="77" customWidth="1"/>
    <col min="10268" max="10268" width="7.6640625" style="77" customWidth="1"/>
    <col min="10269" max="10269" width="26.109375" style="77" customWidth="1"/>
    <col min="10270" max="10271" width="12.5546875" style="77"/>
    <col min="10272" max="10272" width="13.44140625" style="77" customWidth="1"/>
    <col min="10273" max="10273" width="12.5546875" style="77"/>
    <col min="10274" max="10274" width="14.6640625" style="77" bestFit="1" customWidth="1"/>
    <col min="10275" max="10490" width="12.5546875" style="77"/>
    <col min="10491" max="10520" width="3.6640625" style="77" customWidth="1"/>
    <col min="10521" max="10521" width="10.5546875" style="77" customWidth="1"/>
    <col min="10522" max="10522" width="8.109375" style="77" customWidth="1"/>
    <col min="10523" max="10523" width="10.5546875" style="77" customWidth="1"/>
    <col min="10524" max="10524" width="7.6640625" style="77" customWidth="1"/>
    <col min="10525" max="10525" width="26.109375" style="77" customWidth="1"/>
    <col min="10526" max="10527" width="12.5546875" style="77"/>
    <col min="10528" max="10528" width="13.44140625" style="77" customWidth="1"/>
    <col min="10529" max="10529" width="12.5546875" style="77"/>
    <col min="10530" max="10530" width="14.6640625" style="77" bestFit="1" customWidth="1"/>
    <col min="10531" max="10746" width="12.5546875" style="77"/>
    <col min="10747" max="10776" width="3.6640625" style="77" customWidth="1"/>
    <col min="10777" max="10777" width="10.5546875" style="77" customWidth="1"/>
    <col min="10778" max="10778" width="8.109375" style="77" customWidth="1"/>
    <col min="10779" max="10779" width="10.5546875" style="77" customWidth="1"/>
    <col min="10780" max="10780" width="7.6640625" style="77" customWidth="1"/>
    <col min="10781" max="10781" width="26.109375" style="77" customWidth="1"/>
    <col min="10782" max="10783" width="12.5546875" style="77"/>
    <col min="10784" max="10784" width="13.44140625" style="77" customWidth="1"/>
    <col min="10785" max="10785" width="12.5546875" style="77"/>
    <col min="10786" max="10786" width="14.6640625" style="77" bestFit="1" customWidth="1"/>
    <col min="10787" max="11002" width="12.5546875" style="77"/>
    <col min="11003" max="11032" width="3.6640625" style="77" customWidth="1"/>
    <col min="11033" max="11033" width="10.5546875" style="77" customWidth="1"/>
    <col min="11034" max="11034" width="8.109375" style="77" customWidth="1"/>
    <col min="11035" max="11035" width="10.5546875" style="77" customWidth="1"/>
    <col min="11036" max="11036" width="7.6640625" style="77" customWidth="1"/>
    <col min="11037" max="11037" width="26.109375" style="77" customWidth="1"/>
    <col min="11038" max="11039" width="12.5546875" style="77"/>
    <col min="11040" max="11040" width="13.44140625" style="77" customWidth="1"/>
    <col min="11041" max="11041" width="12.5546875" style="77"/>
    <col min="11042" max="11042" width="14.6640625" style="77" bestFit="1" customWidth="1"/>
    <col min="11043" max="11258" width="12.5546875" style="77"/>
    <col min="11259" max="11288" width="3.6640625" style="77" customWidth="1"/>
    <col min="11289" max="11289" width="10.5546875" style="77" customWidth="1"/>
    <col min="11290" max="11290" width="8.109375" style="77" customWidth="1"/>
    <col min="11291" max="11291" width="10.5546875" style="77" customWidth="1"/>
    <col min="11292" max="11292" width="7.6640625" style="77" customWidth="1"/>
    <col min="11293" max="11293" width="26.109375" style="77" customWidth="1"/>
    <col min="11294" max="11295" width="12.5546875" style="77"/>
    <col min="11296" max="11296" width="13.44140625" style="77" customWidth="1"/>
    <col min="11297" max="11297" width="12.5546875" style="77"/>
    <col min="11298" max="11298" width="14.6640625" style="77" bestFit="1" customWidth="1"/>
    <col min="11299" max="11514" width="12.5546875" style="77"/>
    <col min="11515" max="11544" width="3.6640625" style="77" customWidth="1"/>
    <col min="11545" max="11545" width="10.5546875" style="77" customWidth="1"/>
    <col min="11546" max="11546" width="8.109375" style="77" customWidth="1"/>
    <col min="11547" max="11547" width="10.5546875" style="77" customWidth="1"/>
    <col min="11548" max="11548" width="7.6640625" style="77" customWidth="1"/>
    <col min="11549" max="11549" width="26.109375" style="77" customWidth="1"/>
    <col min="11550" max="11551" width="12.5546875" style="77"/>
    <col min="11552" max="11552" width="13.44140625" style="77" customWidth="1"/>
    <col min="11553" max="11553" width="12.5546875" style="77"/>
    <col min="11554" max="11554" width="14.6640625" style="77" bestFit="1" customWidth="1"/>
    <col min="11555" max="11770" width="12.5546875" style="77"/>
    <col min="11771" max="11800" width="3.6640625" style="77" customWidth="1"/>
    <col min="11801" max="11801" width="10.5546875" style="77" customWidth="1"/>
    <col min="11802" max="11802" width="8.109375" style="77" customWidth="1"/>
    <col min="11803" max="11803" width="10.5546875" style="77" customWidth="1"/>
    <col min="11804" max="11804" width="7.6640625" style="77" customWidth="1"/>
    <col min="11805" max="11805" width="26.109375" style="77" customWidth="1"/>
    <col min="11806" max="11807" width="12.5546875" style="77"/>
    <col min="11808" max="11808" width="13.44140625" style="77" customWidth="1"/>
    <col min="11809" max="11809" width="12.5546875" style="77"/>
    <col min="11810" max="11810" width="14.6640625" style="77" bestFit="1" customWidth="1"/>
    <col min="11811" max="12026" width="12.5546875" style="77"/>
    <col min="12027" max="12056" width="3.6640625" style="77" customWidth="1"/>
    <col min="12057" max="12057" width="10.5546875" style="77" customWidth="1"/>
    <col min="12058" max="12058" width="8.109375" style="77" customWidth="1"/>
    <col min="12059" max="12059" width="10.5546875" style="77" customWidth="1"/>
    <col min="12060" max="12060" width="7.6640625" style="77" customWidth="1"/>
    <col min="12061" max="12061" width="26.109375" style="77" customWidth="1"/>
    <col min="12062" max="12063" width="12.5546875" style="77"/>
    <col min="12064" max="12064" width="13.44140625" style="77" customWidth="1"/>
    <col min="12065" max="12065" width="12.5546875" style="77"/>
    <col min="12066" max="12066" width="14.6640625" style="77" bestFit="1" customWidth="1"/>
    <col min="12067" max="12282" width="12.5546875" style="77"/>
    <col min="12283" max="12312" width="3.6640625" style="77" customWidth="1"/>
    <col min="12313" max="12313" width="10.5546875" style="77" customWidth="1"/>
    <col min="12314" max="12314" width="8.109375" style="77" customWidth="1"/>
    <col min="12315" max="12315" width="10.5546875" style="77" customWidth="1"/>
    <col min="12316" max="12316" width="7.6640625" style="77" customWidth="1"/>
    <col min="12317" max="12317" width="26.109375" style="77" customWidth="1"/>
    <col min="12318" max="12319" width="12.5546875" style="77"/>
    <col min="12320" max="12320" width="13.44140625" style="77" customWidth="1"/>
    <col min="12321" max="12321" width="12.5546875" style="77"/>
    <col min="12322" max="12322" width="14.6640625" style="77" bestFit="1" customWidth="1"/>
    <col min="12323" max="12538" width="12.5546875" style="77"/>
    <col min="12539" max="12568" width="3.6640625" style="77" customWidth="1"/>
    <col min="12569" max="12569" width="10.5546875" style="77" customWidth="1"/>
    <col min="12570" max="12570" width="8.109375" style="77" customWidth="1"/>
    <col min="12571" max="12571" width="10.5546875" style="77" customWidth="1"/>
    <col min="12572" max="12572" width="7.6640625" style="77" customWidth="1"/>
    <col min="12573" max="12573" width="26.109375" style="77" customWidth="1"/>
    <col min="12574" max="12575" width="12.5546875" style="77"/>
    <col min="12576" max="12576" width="13.44140625" style="77" customWidth="1"/>
    <col min="12577" max="12577" width="12.5546875" style="77"/>
    <col min="12578" max="12578" width="14.6640625" style="77" bestFit="1" customWidth="1"/>
    <col min="12579" max="12794" width="12.5546875" style="77"/>
    <col min="12795" max="12824" width="3.6640625" style="77" customWidth="1"/>
    <col min="12825" max="12825" width="10.5546875" style="77" customWidth="1"/>
    <col min="12826" max="12826" width="8.109375" style="77" customWidth="1"/>
    <col min="12827" max="12827" width="10.5546875" style="77" customWidth="1"/>
    <col min="12828" max="12828" width="7.6640625" style="77" customWidth="1"/>
    <col min="12829" max="12829" width="26.109375" style="77" customWidth="1"/>
    <col min="12830" max="12831" width="12.5546875" style="77"/>
    <col min="12832" max="12832" width="13.44140625" style="77" customWidth="1"/>
    <col min="12833" max="12833" width="12.5546875" style="77"/>
    <col min="12834" max="12834" width="14.6640625" style="77" bestFit="1" customWidth="1"/>
    <col min="12835" max="13050" width="12.5546875" style="77"/>
    <col min="13051" max="13080" width="3.6640625" style="77" customWidth="1"/>
    <col min="13081" max="13081" width="10.5546875" style="77" customWidth="1"/>
    <col min="13082" max="13082" width="8.109375" style="77" customWidth="1"/>
    <col min="13083" max="13083" width="10.5546875" style="77" customWidth="1"/>
    <col min="13084" max="13084" width="7.6640625" style="77" customWidth="1"/>
    <col min="13085" max="13085" width="26.109375" style="77" customWidth="1"/>
    <col min="13086" max="13087" width="12.5546875" style="77"/>
    <col min="13088" max="13088" width="13.44140625" style="77" customWidth="1"/>
    <col min="13089" max="13089" width="12.5546875" style="77"/>
    <col min="13090" max="13090" width="14.6640625" style="77" bestFit="1" customWidth="1"/>
    <col min="13091" max="13306" width="12.5546875" style="77"/>
    <col min="13307" max="13336" width="3.6640625" style="77" customWidth="1"/>
    <col min="13337" max="13337" width="10.5546875" style="77" customWidth="1"/>
    <col min="13338" max="13338" width="8.109375" style="77" customWidth="1"/>
    <col min="13339" max="13339" width="10.5546875" style="77" customWidth="1"/>
    <col min="13340" max="13340" width="7.6640625" style="77" customWidth="1"/>
    <col min="13341" max="13341" width="26.109375" style="77" customWidth="1"/>
    <col min="13342" max="13343" width="12.5546875" style="77"/>
    <col min="13344" max="13344" width="13.44140625" style="77" customWidth="1"/>
    <col min="13345" max="13345" width="12.5546875" style="77"/>
    <col min="13346" max="13346" width="14.6640625" style="77" bestFit="1" customWidth="1"/>
    <col min="13347" max="13562" width="12.5546875" style="77"/>
    <col min="13563" max="13592" width="3.6640625" style="77" customWidth="1"/>
    <col min="13593" max="13593" width="10.5546875" style="77" customWidth="1"/>
    <col min="13594" max="13594" width="8.109375" style="77" customWidth="1"/>
    <col min="13595" max="13595" width="10.5546875" style="77" customWidth="1"/>
    <col min="13596" max="13596" width="7.6640625" style="77" customWidth="1"/>
    <col min="13597" max="13597" width="26.109375" style="77" customWidth="1"/>
    <col min="13598" max="13599" width="12.5546875" style="77"/>
    <col min="13600" max="13600" width="13.44140625" style="77" customWidth="1"/>
    <col min="13601" max="13601" width="12.5546875" style="77"/>
    <col min="13602" max="13602" width="14.6640625" style="77" bestFit="1" customWidth="1"/>
    <col min="13603" max="13818" width="12.5546875" style="77"/>
    <col min="13819" max="13848" width="3.6640625" style="77" customWidth="1"/>
    <col min="13849" max="13849" width="10.5546875" style="77" customWidth="1"/>
    <col min="13850" max="13850" width="8.109375" style="77" customWidth="1"/>
    <col min="13851" max="13851" width="10.5546875" style="77" customWidth="1"/>
    <col min="13852" max="13852" width="7.6640625" style="77" customWidth="1"/>
    <col min="13853" max="13853" width="26.109375" style="77" customWidth="1"/>
    <col min="13854" max="13855" width="12.5546875" style="77"/>
    <col min="13856" max="13856" width="13.44140625" style="77" customWidth="1"/>
    <col min="13857" max="13857" width="12.5546875" style="77"/>
    <col min="13858" max="13858" width="14.6640625" style="77" bestFit="1" customWidth="1"/>
    <col min="13859" max="14074" width="12.5546875" style="77"/>
    <col min="14075" max="14104" width="3.6640625" style="77" customWidth="1"/>
    <col min="14105" max="14105" width="10.5546875" style="77" customWidth="1"/>
    <col min="14106" max="14106" width="8.109375" style="77" customWidth="1"/>
    <col min="14107" max="14107" width="10.5546875" style="77" customWidth="1"/>
    <col min="14108" max="14108" width="7.6640625" style="77" customWidth="1"/>
    <col min="14109" max="14109" width="26.109375" style="77" customWidth="1"/>
    <col min="14110" max="14111" width="12.5546875" style="77"/>
    <col min="14112" max="14112" width="13.44140625" style="77" customWidth="1"/>
    <col min="14113" max="14113" width="12.5546875" style="77"/>
    <col min="14114" max="14114" width="14.6640625" style="77" bestFit="1" customWidth="1"/>
    <col min="14115" max="14330" width="12.5546875" style="77"/>
    <col min="14331" max="14360" width="3.6640625" style="77" customWidth="1"/>
    <col min="14361" max="14361" width="10.5546875" style="77" customWidth="1"/>
    <col min="14362" max="14362" width="8.109375" style="77" customWidth="1"/>
    <col min="14363" max="14363" width="10.5546875" style="77" customWidth="1"/>
    <col min="14364" max="14364" width="7.6640625" style="77" customWidth="1"/>
    <col min="14365" max="14365" width="26.109375" style="77" customWidth="1"/>
    <col min="14366" max="14367" width="12.5546875" style="77"/>
    <col min="14368" max="14368" width="13.44140625" style="77" customWidth="1"/>
    <col min="14369" max="14369" width="12.5546875" style="77"/>
    <col min="14370" max="14370" width="14.6640625" style="77" bestFit="1" customWidth="1"/>
    <col min="14371" max="14586" width="12.5546875" style="77"/>
    <col min="14587" max="14616" width="3.6640625" style="77" customWidth="1"/>
    <col min="14617" max="14617" width="10.5546875" style="77" customWidth="1"/>
    <col min="14618" max="14618" width="8.109375" style="77" customWidth="1"/>
    <col min="14619" max="14619" width="10.5546875" style="77" customWidth="1"/>
    <col min="14620" max="14620" width="7.6640625" style="77" customWidth="1"/>
    <col min="14621" max="14621" width="26.109375" style="77" customWidth="1"/>
    <col min="14622" max="14623" width="12.5546875" style="77"/>
    <col min="14624" max="14624" width="13.44140625" style="77" customWidth="1"/>
    <col min="14625" max="14625" width="12.5546875" style="77"/>
    <col min="14626" max="14626" width="14.6640625" style="77" bestFit="1" customWidth="1"/>
    <col min="14627" max="14842" width="12.5546875" style="77"/>
    <col min="14843" max="14872" width="3.6640625" style="77" customWidth="1"/>
    <col min="14873" max="14873" width="10.5546875" style="77" customWidth="1"/>
    <col min="14874" max="14874" width="8.109375" style="77" customWidth="1"/>
    <col min="14875" max="14875" width="10.5546875" style="77" customWidth="1"/>
    <col min="14876" max="14876" width="7.6640625" style="77" customWidth="1"/>
    <col min="14877" max="14877" width="26.109375" style="77" customWidth="1"/>
    <col min="14878" max="14879" width="12.5546875" style="77"/>
    <col min="14880" max="14880" width="13.44140625" style="77" customWidth="1"/>
    <col min="14881" max="14881" width="12.5546875" style="77"/>
    <col min="14882" max="14882" width="14.6640625" style="77" bestFit="1" customWidth="1"/>
    <col min="14883" max="15098" width="12.5546875" style="77"/>
    <col min="15099" max="15128" width="3.6640625" style="77" customWidth="1"/>
    <col min="15129" max="15129" width="10.5546875" style="77" customWidth="1"/>
    <col min="15130" max="15130" width="8.109375" style="77" customWidth="1"/>
    <col min="15131" max="15131" width="10.5546875" style="77" customWidth="1"/>
    <col min="15132" max="15132" width="7.6640625" style="77" customWidth="1"/>
    <col min="15133" max="15133" width="26.109375" style="77" customWidth="1"/>
    <col min="15134" max="15135" width="12.5546875" style="77"/>
    <col min="15136" max="15136" width="13.44140625" style="77" customWidth="1"/>
    <col min="15137" max="15137" width="12.5546875" style="77"/>
    <col min="15138" max="15138" width="14.6640625" style="77" bestFit="1" customWidth="1"/>
    <col min="15139" max="15354" width="12.5546875" style="77"/>
    <col min="15355" max="15384" width="3.6640625" style="77" customWidth="1"/>
    <col min="15385" max="15385" width="10.5546875" style="77" customWidth="1"/>
    <col min="15386" max="15386" width="8.109375" style="77" customWidth="1"/>
    <col min="15387" max="15387" width="10.5546875" style="77" customWidth="1"/>
    <col min="15388" max="15388" width="7.6640625" style="77" customWidth="1"/>
    <col min="15389" max="15389" width="26.109375" style="77" customWidth="1"/>
    <col min="15390" max="15391" width="12.5546875" style="77"/>
    <col min="15392" max="15392" width="13.44140625" style="77" customWidth="1"/>
    <col min="15393" max="15393" width="12.5546875" style="77"/>
    <col min="15394" max="15394" width="14.6640625" style="77" bestFit="1" customWidth="1"/>
    <col min="15395" max="15610" width="12.5546875" style="77"/>
    <col min="15611" max="15640" width="3.6640625" style="77" customWidth="1"/>
    <col min="15641" max="15641" width="10.5546875" style="77" customWidth="1"/>
    <col min="15642" max="15642" width="8.109375" style="77" customWidth="1"/>
    <col min="15643" max="15643" width="10.5546875" style="77" customWidth="1"/>
    <col min="15644" max="15644" width="7.6640625" style="77" customWidth="1"/>
    <col min="15645" max="15645" width="26.109375" style="77" customWidth="1"/>
    <col min="15646" max="15647" width="12.5546875" style="77"/>
    <col min="15648" max="15648" width="13.44140625" style="77" customWidth="1"/>
    <col min="15649" max="15649" width="12.5546875" style="77"/>
    <col min="15650" max="15650" width="14.6640625" style="77" bestFit="1" customWidth="1"/>
    <col min="15651" max="15866" width="12.5546875" style="77"/>
    <col min="15867" max="15896" width="3.6640625" style="77" customWidth="1"/>
    <col min="15897" max="15897" width="10.5546875" style="77" customWidth="1"/>
    <col min="15898" max="15898" width="8.109375" style="77" customWidth="1"/>
    <col min="15899" max="15899" width="10.5546875" style="77" customWidth="1"/>
    <col min="15900" max="15900" width="7.6640625" style="77" customWidth="1"/>
    <col min="15901" max="15901" width="26.109375" style="77" customWidth="1"/>
    <col min="15902" max="15903" width="12.5546875" style="77"/>
    <col min="15904" max="15904" width="13.44140625" style="77" customWidth="1"/>
    <col min="15905" max="15905" width="12.5546875" style="77"/>
    <col min="15906" max="15906" width="14.6640625" style="77" bestFit="1" customWidth="1"/>
    <col min="15907" max="16122" width="12.5546875" style="77"/>
    <col min="16123" max="16152" width="3.6640625" style="77" customWidth="1"/>
    <col min="16153" max="16153" width="10.5546875" style="77" customWidth="1"/>
    <col min="16154" max="16154" width="8.109375" style="77" customWidth="1"/>
    <col min="16155" max="16155" width="10.5546875" style="77" customWidth="1"/>
    <col min="16156" max="16156" width="7.6640625" style="77" customWidth="1"/>
    <col min="16157" max="16157" width="26.109375" style="77" customWidth="1"/>
    <col min="16158" max="16159" width="12.5546875" style="77"/>
    <col min="16160" max="16160" width="13.44140625" style="77" customWidth="1"/>
    <col min="16161" max="16161" width="12.5546875" style="77"/>
    <col min="16162" max="16162" width="14.6640625" style="77" bestFit="1" customWidth="1"/>
    <col min="16163" max="16378" width="12.5546875" style="77"/>
    <col min="16379" max="16384" width="12.5546875" style="77" customWidth="1"/>
  </cols>
  <sheetData>
    <row r="1" spans="1:42" ht="25.2" customHeight="1">
      <c r="A1" s="239"/>
      <c r="B1" s="240"/>
      <c r="C1" s="240"/>
      <c r="D1" s="240"/>
      <c r="E1" s="240"/>
      <c r="F1" s="240"/>
      <c r="G1" s="240"/>
      <c r="H1" s="241"/>
      <c r="I1" s="245" t="s">
        <v>350</v>
      </c>
      <c r="J1" s="246"/>
      <c r="K1" s="246"/>
      <c r="L1" s="246"/>
      <c r="M1" s="246"/>
      <c r="N1" s="246"/>
      <c r="O1" s="246"/>
      <c r="P1" s="246"/>
      <c r="Q1" s="246"/>
      <c r="R1" s="246"/>
      <c r="S1" s="246"/>
      <c r="T1" s="246"/>
      <c r="U1" s="246"/>
      <c r="V1" s="246"/>
      <c r="W1" s="246"/>
      <c r="X1" s="246"/>
      <c r="Y1" s="246"/>
      <c r="Z1" s="246"/>
      <c r="AA1" s="246"/>
      <c r="AB1" s="246"/>
      <c r="AC1" s="246"/>
      <c r="AD1" s="246"/>
      <c r="AE1" s="246"/>
      <c r="AF1" s="246"/>
      <c r="AG1" s="246"/>
      <c r="AH1" s="246"/>
      <c r="AI1" s="246"/>
      <c r="AJ1" s="246"/>
      <c r="AK1" s="247"/>
      <c r="AL1" s="263" t="s">
        <v>351</v>
      </c>
      <c r="AM1" s="264"/>
      <c r="AN1" s="265"/>
    </row>
    <row r="2" spans="1:42" ht="25.2" customHeight="1">
      <c r="A2" s="242"/>
      <c r="B2" s="243"/>
      <c r="C2" s="243"/>
      <c r="D2" s="243"/>
      <c r="E2" s="243"/>
      <c r="F2" s="243"/>
      <c r="G2" s="243"/>
      <c r="H2" s="244"/>
      <c r="I2" s="248"/>
      <c r="J2" s="249"/>
      <c r="K2" s="249"/>
      <c r="L2" s="249"/>
      <c r="M2" s="249"/>
      <c r="N2" s="249"/>
      <c r="O2" s="249"/>
      <c r="P2" s="249"/>
      <c r="Q2" s="249"/>
      <c r="R2" s="249"/>
      <c r="S2" s="249"/>
      <c r="T2" s="249"/>
      <c r="U2" s="249"/>
      <c r="V2" s="249"/>
      <c r="W2" s="249"/>
      <c r="X2" s="249"/>
      <c r="Y2" s="249"/>
      <c r="Z2" s="249"/>
      <c r="AA2" s="249"/>
      <c r="AB2" s="249"/>
      <c r="AC2" s="249"/>
      <c r="AD2" s="249"/>
      <c r="AE2" s="249"/>
      <c r="AF2" s="249"/>
      <c r="AG2" s="249"/>
      <c r="AH2" s="249"/>
      <c r="AI2" s="249"/>
      <c r="AJ2" s="249"/>
      <c r="AK2" s="250"/>
      <c r="AL2" s="266" t="s">
        <v>352</v>
      </c>
      <c r="AM2" s="267"/>
      <c r="AN2" s="268"/>
    </row>
    <row r="3" spans="1:42" ht="25.2" customHeight="1">
      <c r="A3" s="242"/>
      <c r="B3" s="243"/>
      <c r="C3" s="243"/>
      <c r="D3" s="243"/>
      <c r="E3" s="243"/>
      <c r="F3" s="243"/>
      <c r="G3" s="243"/>
      <c r="H3" s="244"/>
      <c r="I3" s="269" t="s">
        <v>353</v>
      </c>
      <c r="J3" s="270"/>
      <c r="K3" s="270"/>
      <c r="L3" s="270"/>
      <c r="M3" s="270"/>
      <c r="N3" s="270"/>
      <c r="O3" s="270"/>
      <c r="P3" s="270"/>
      <c r="Q3" s="270"/>
      <c r="R3" s="270"/>
      <c r="S3" s="270"/>
      <c r="T3" s="270"/>
      <c r="U3" s="270"/>
      <c r="V3" s="270"/>
      <c r="W3" s="270"/>
      <c r="X3" s="270"/>
      <c r="Y3" s="270"/>
      <c r="Z3" s="270"/>
      <c r="AA3" s="270"/>
      <c r="AB3" s="270"/>
      <c r="AC3" s="270"/>
      <c r="AD3" s="270"/>
      <c r="AE3" s="270"/>
      <c r="AF3" s="270"/>
      <c r="AG3" s="270"/>
      <c r="AH3" s="270"/>
      <c r="AI3" s="270"/>
      <c r="AJ3" s="270"/>
      <c r="AK3" s="271"/>
      <c r="AL3" s="272" t="s">
        <v>354</v>
      </c>
      <c r="AM3" s="360"/>
      <c r="AN3" s="273"/>
    </row>
    <row r="4" spans="1:42" s="83" customFormat="1" ht="21.45" customHeight="1">
      <c r="A4" s="253" t="s">
        <v>312</v>
      </c>
      <c r="B4" s="254"/>
      <c r="C4" s="254"/>
      <c r="D4" s="254"/>
      <c r="E4" s="254"/>
      <c r="F4" s="254" t="s">
        <v>355</v>
      </c>
      <c r="G4" s="254"/>
      <c r="H4" s="251"/>
      <c r="I4" s="251"/>
      <c r="J4" s="254" t="s">
        <v>356</v>
      </c>
      <c r="K4" s="254"/>
      <c r="L4" s="251"/>
      <c r="M4" s="251"/>
      <c r="N4" s="254" t="s">
        <v>357</v>
      </c>
      <c r="O4" s="254"/>
      <c r="P4" s="251">
        <v>2025</v>
      </c>
      <c r="Q4" s="251"/>
      <c r="R4" s="81"/>
      <c r="S4" s="81"/>
      <c r="T4" s="81"/>
      <c r="U4" s="254" t="s">
        <v>358</v>
      </c>
      <c r="V4" s="254"/>
      <c r="W4" s="254"/>
      <c r="X4" s="254"/>
      <c r="Y4" s="254"/>
      <c r="Z4" s="255"/>
      <c r="AA4" s="255"/>
      <c r="AB4" s="255"/>
      <c r="AC4" s="255"/>
      <c r="AD4" s="255"/>
      <c r="AE4" s="255"/>
      <c r="AF4" s="255"/>
      <c r="AG4" s="254" t="s">
        <v>359</v>
      </c>
      <c r="AH4" s="254"/>
      <c r="AI4" s="254"/>
      <c r="AJ4" s="251" t="s">
        <v>360</v>
      </c>
      <c r="AK4" s="251"/>
      <c r="AL4" s="251"/>
      <c r="AM4" s="251"/>
      <c r="AN4" s="252"/>
    </row>
    <row r="5" spans="1:42" ht="40.65" customHeight="1">
      <c r="A5" s="259" t="s">
        <v>361</v>
      </c>
      <c r="B5" s="260"/>
      <c r="C5" s="260"/>
      <c r="D5" s="260"/>
      <c r="E5" s="260"/>
      <c r="F5" s="260"/>
      <c r="G5" s="260"/>
      <c r="H5" s="260"/>
      <c r="I5" s="261" t="s">
        <v>362</v>
      </c>
      <c r="J5" s="359"/>
      <c r="K5" s="359"/>
      <c r="L5" s="359"/>
      <c r="M5" s="359"/>
      <c r="N5" s="359"/>
      <c r="O5" s="359"/>
      <c r="P5" s="359"/>
      <c r="Q5" s="359"/>
      <c r="R5" s="359"/>
      <c r="S5" s="359"/>
      <c r="T5" s="359"/>
      <c r="U5" s="359"/>
      <c r="V5" s="359"/>
      <c r="W5" s="359"/>
      <c r="X5" s="359"/>
      <c r="Y5" s="359"/>
      <c r="Z5" s="359"/>
      <c r="AA5" s="359"/>
      <c r="AB5" s="359"/>
      <c r="AC5" s="359"/>
      <c r="AD5" s="359"/>
      <c r="AE5" s="359"/>
      <c r="AF5" s="359"/>
      <c r="AG5" s="359"/>
      <c r="AH5" s="359"/>
      <c r="AI5" s="359"/>
      <c r="AJ5" s="359"/>
      <c r="AK5" s="359"/>
      <c r="AL5" s="359"/>
      <c r="AM5" s="359"/>
      <c r="AN5" s="262"/>
    </row>
    <row r="6" spans="1:42" ht="15.6">
      <c r="A6" s="253" t="s">
        <v>363</v>
      </c>
      <c r="B6" s="254"/>
      <c r="C6" s="254"/>
      <c r="D6" s="254"/>
      <c r="E6" s="254"/>
      <c r="F6" s="254"/>
      <c r="G6" s="254"/>
      <c r="H6" s="254"/>
      <c r="I6" s="255"/>
      <c r="J6" s="255"/>
      <c r="K6" s="255"/>
      <c r="L6" s="255"/>
      <c r="M6" s="255"/>
      <c r="N6" s="255"/>
      <c r="O6" s="255"/>
      <c r="P6" s="255"/>
      <c r="Q6" s="255"/>
      <c r="R6" s="255"/>
      <c r="S6" s="255"/>
      <c r="T6" s="255"/>
      <c r="U6" s="255"/>
      <c r="V6" s="255"/>
      <c r="W6" s="255"/>
      <c r="X6" s="255"/>
      <c r="Y6" s="255"/>
      <c r="Z6" s="255"/>
      <c r="AA6" s="255"/>
      <c r="AB6" s="255"/>
      <c r="AC6" s="255"/>
      <c r="AD6" s="255"/>
      <c r="AE6" s="256" t="s">
        <v>364</v>
      </c>
      <c r="AF6" s="357"/>
      <c r="AG6" s="357"/>
      <c r="AH6" s="358"/>
      <c r="AI6" s="85"/>
      <c r="AJ6" s="256" t="s">
        <v>365</v>
      </c>
      <c r="AK6" s="357"/>
      <c r="AL6" s="358"/>
      <c r="AM6" s="257"/>
      <c r="AN6" s="258"/>
    </row>
    <row r="7" spans="1:42" ht="15.6">
      <c r="A7" s="253" t="s">
        <v>366</v>
      </c>
      <c r="B7" s="254"/>
      <c r="C7" s="254"/>
      <c r="D7" s="254"/>
      <c r="E7" s="254"/>
      <c r="F7" s="254"/>
      <c r="G7" s="254"/>
      <c r="H7" s="254"/>
      <c r="I7" s="255"/>
      <c r="J7" s="255"/>
      <c r="K7" s="255"/>
      <c r="L7" s="255"/>
      <c r="M7" s="255"/>
      <c r="N7" s="255"/>
      <c r="O7" s="255"/>
      <c r="P7" s="255"/>
      <c r="Q7" s="255"/>
      <c r="R7" s="255"/>
      <c r="S7" s="255"/>
      <c r="T7" s="255"/>
      <c r="U7" s="255"/>
      <c r="V7" s="255"/>
      <c r="W7" s="255"/>
      <c r="X7" s="255"/>
      <c r="Y7" s="255"/>
      <c r="Z7" s="255"/>
      <c r="AA7" s="255"/>
      <c r="AB7" s="255"/>
      <c r="AC7" s="255"/>
      <c r="AD7" s="255"/>
      <c r="AE7" s="256" t="s">
        <v>364</v>
      </c>
      <c r="AF7" s="357"/>
      <c r="AG7" s="357"/>
      <c r="AH7" s="358"/>
      <c r="AI7" s="85"/>
      <c r="AJ7" s="256" t="s">
        <v>367</v>
      </c>
      <c r="AK7" s="357"/>
      <c r="AL7" s="358"/>
      <c r="AM7" s="257"/>
      <c r="AN7" s="258"/>
    </row>
    <row r="8" spans="1:42" ht="16.2" thickBot="1">
      <c r="A8" s="82"/>
      <c r="AI8" s="102"/>
      <c r="AJ8" s="102"/>
      <c r="AK8" s="102"/>
      <c r="AL8" s="102"/>
      <c r="AM8" s="103"/>
      <c r="AN8" s="80"/>
    </row>
    <row r="9" spans="1:42" ht="63" customHeight="1" thickBot="1">
      <c r="A9" s="296" t="s">
        <v>438</v>
      </c>
      <c r="B9" s="297"/>
      <c r="C9" s="297"/>
      <c r="D9" s="297"/>
      <c r="E9" s="297"/>
      <c r="F9" s="297"/>
      <c r="G9" s="297"/>
      <c r="H9" s="298" t="s">
        <v>409</v>
      </c>
      <c r="I9" s="299"/>
      <c r="J9" s="299"/>
      <c r="K9" s="299"/>
      <c r="L9" s="299"/>
      <c r="M9" s="299"/>
      <c r="N9" s="299"/>
      <c r="O9" s="299"/>
      <c r="P9" s="299"/>
      <c r="Q9" s="299"/>
      <c r="R9" s="299"/>
      <c r="S9" s="299"/>
      <c r="T9" s="300"/>
      <c r="U9" s="297" t="s">
        <v>6</v>
      </c>
      <c r="V9" s="297"/>
      <c r="W9" s="297"/>
      <c r="X9" s="297"/>
      <c r="Y9" s="297"/>
      <c r="Z9" s="297"/>
      <c r="AA9" s="297"/>
      <c r="AB9" s="297"/>
      <c r="AC9" s="297"/>
      <c r="AD9" s="297"/>
      <c r="AE9" s="301" t="s">
        <v>435</v>
      </c>
      <c r="AF9" s="302"/>
      <c r="AG9" s="302"/>
      <c r="AH9" s="302"/>
      <c r="AI9" s="303"/>
      <c r="AJ9" s="84" t="s">
        <v>8</v>
      </c>
      <c r="AK9" s="111" t="s">
        <v>18</v>
      </c>
      <c r="AL9" s="84" t="s">
        <v>368</v>
      </c>
      <c r="AM9" s="276" t="s">
        <v>360</v>
      </c>
      <c r="AN9" s="277"/>
    </row>
    <row r="10" spans="1:42" ht="15.75" customHeight="1">
      <c r="A10" s="278"/>
      <c r="B10" s="279"/>
      <c r="C10" s="279"/>
      <c r="D10" s="279"/>
      <c r="E10" s="279"/>
      <c r="F10" s="279"/>
      <c r="G10" s="279"/>
      <c r="H10" s="279"/>
      <c r="I10" s="279"/>
      <c r="J10" s="279"/>
      <c r="K10" s="279"/>
      <c r="L10" s="279"/>
      <c r="M10" s="279"/>
      <c r="N10" s="279"/>
      <c r="O10" s="279"/>
      <c r="P10" s="279"/>
      <c r="Q10" s="279"/>
      <c r="R10" s="279"/>
      <c r="S10" s="279"/>
      <c r="T10" s="279"/>
      <c r="U10" s="279"/>
      <c r="V10" s="279"/>
      <c r="W10" s="279"/>
      <c r="X10" s="279"/>
      <c r="Y10" s="279"/>
      <c r="Z10" s="279"/>
      <c r="AA10" s="279"/>
      <c r="AB10" s="279"/>
      <c r="AC10" s="279"/>
      <c r="AD10" s="279"/>
      <c r="AE10" s="279"/>
      <c r="AF10" s="280"/>
      <c r="AG10" s="287" t="s">
        <v>369</v>
      </c>
      <c r="AH10" s="288"/>
      <c r="AI10" s="291" t="s">
        <v>370</v>
      </c>
      <c r="AJ10" s="292" t="s">
        <v>371</v>
      </c>
      <c r="AK10" s="293"/>
      <c r="AL10" s="293"/>
      <c r="AM10" s="294"/>
      <c r="AN10" s="295" t="s">
        <v>372</v>
      </c>
    </row>
    <row r="11" spans="1:42" ht="16.5" customHeight="1" thickBot="1">
      <c r="A11" s="281"/>
      <c r="B11" s="282"/>
      <c r="C11" s="282"/>
      <c r="D11" s="282"/>
      <c r="E11" s="282"/>
      <c r="F11" s="282"/>
      <c r="G11" s="282"/>
      <c r="H11" s="282"/>
      <c r="I11" s="282"/>
      <c r="J11" s="282"/>
      <c r="K11" s="282"/>
      <c r="L11" s="282"/>
      <c r="M11" s="282"/>
      <c r="N11" s="282"/>
      <c r="O11" s="282"/>
      <c r="P11" s="282"/>
      <c r="Q11" s="282"/>
      <c r="R11" s="282"/>
      <c r="S11" s="282"/>
      <c r="T11" s="282"/>
      <c r="U11" s="282"/>
      <c r="V11" s="282"/>
      <c r="W11" s="282"/>
      <c r="X11" s="282"/>
      <c r="Y11" s="282"/>
      <c r="Z11" s="282"/>
      <c r="AA11" s="282"/>
      <c r="AB11" s="282"/>
      <c r="AC11" s="282"/>
      <c r="AD11" s="282"/>
      <c r="AE11" s="282"/>
      <c r="AF11" s="283"/>
      <c r="AG11" s="289"/>
      <c r="AH11" s="290"/>
      <c r="AI11" s="355"/>
      <c r="AJ11" s="139" t="s">
        <v>373</v>
      </c>
      <c r="AK11" s="139" t="s">
        <v>374</v>
      </c>
      <c r="AL11" s="139" t="s">
        <v>375</v>
      </c>
      <c r="AM11" s="139" t="s">
        <v>379</v>
      </c>
      <c r="AN11" s="356"/>
    </row>
    <row r="12" spans="1:42">
      <c r="A12" s="281"/>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304">
        <v>1</v>
      </c>
      <c r="AH12" s="305"/>
      <c r="AI12" s="112" t="s">
        <v>410</v>
      </c>
      <c r="AJ12" s="113"/>
      <c r="AK12" s="113"/>
      <c r="AL12" s="113"/>
      <c r="AM12" s="113">
        <v>1</v>
      </c>
      <c r="AN12" s="114">
        <f>+AM12</f>
        <v>1</v>
      </c>
    </row>
    <row r="13" spans="1:42" ht="15.75" customHeight="1">
      <c r="A13" s="281"/>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74"/>
      <c r="AH13" s="275"/>
      <c r="AI13" s="115"/>
      <c r="AJ13" s="98"/>
      <c r="AK13" s="98"/>
      <c r="AL13" s="98"/>
      <c r="AM13" s="98"/>
      <c r="AN13" s="99"/>
    </row>
    <row r="14" spans="1:42" ht="15.75" customHeight="1">
      <c r="A14" s="281"/>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74"/>
      <c r="AH14" s="275"/>
      <c r="AI14" s="115"/>
      <c r="AJ14" s="98"/>
      <c r="AK14" s="98"/>
      <c r="AL14" s="98"/>
      <c r="AM14" s="98"/>
      <c r="AN14" s="99"/>
    </row>
    <row r="15" spans="1:42">
      <c r="A15" s="281"/>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74"/>
      <c r="AH15" s="275"/>
      <c r="AI15" s="115"/>
      <c r="AJ15" s="98"/>
      <c r="AK15" s="98"/>
      <c r="AL15" s="98"/>
      <c r="AM15" s="98"/>
      <c r="AN15" s="99"/>
      <c r="AP15" s="79"/>
    </row>
    <row r="16" spans="1:42" ht="15.75" customHeight="1">
      <c r="A16" s="281"/>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74"/>
      <c r="AH16" s="275"/>
      <c r="AI16" s="115"/>
      <c r="AJ16" s="98"/>
      <c r="AK16" s="98"/>
      <c r="AL16" s="98"/>
      <c r="AM16" s="98"/>
      <c r="AN16" s="99"/>
    </row>
    <row r="17" spans="1:41" ht="15.75" customHeight="1">
      <c r="A17" s="281"/>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74"/>
      <c r="AH17" s="275"/>
      <c r="AI17" s="121"/>
      <c r="AJ17" s="98"/>
      <c r="AK17" s="98"/>
      <c r="AL17" s="98"/>
      <c r="AM17" s="98"/>
      <c r="AN17" s="99"/>
      <c r="AO17" s="78"/>
    </row>
    <row r="18" spans="1:41" ht="15.75" customHeight="1">
      <c r="A18" s="281"/>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74"/>
      <c r="AH18" s="275"/>
      <c r="AI18" s="115"/>
      <c r="AJ18" s="98"/>
      <c r="AK18" s="98"/>
      <c r="AL18" s="98"/>
      <c r="AM18" s="98"/>
      <c r="AN18" s="99"/>
    </row>
    <row r="19" spans="1:41" ht="15.75" customHeight="1">
      <c r="A19" s="281"/>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74"/>
      <c r="AH19" s="275"/>
      <c r="AI19" s="115"/>
      <c r="AJ19" s="98"/>
      <c r="AK19" s="117"/>
      <c r="AL19" s="117"/>
      <c r="AM19" s="98"/>
      <c r="AN19" s="99"/>
    </row>
    <row r="20" spans="1:41" ht="15.75" customHeight="1">
      <c r="A20" s="281"/>
      <c r="B20" s="282"/>
      <c r="C20" s="282"/>
      <c r="D20" s="282"/>
      <c r="E20" s="282"/>
      <c r="F20" s="282"/>
      <c r="G20" s="282"/>
      <c r="H20" s="282"/>
      <c r="I20" s="282"/>
      <c r="J20" s="282"/>
      <c r="K20" s="282"/>
      <c r="L20" s="282"/>
      <c r="M20" s="282"/>
      <c r="N20" s="282"/>
      <c r="O20" s="282"/>
      <c r="P20" s="282"/>
      <c r="Q20" s="282"/>
      <c r="R20" s="282"/>
      <c r="S20" s="282"/>
      <c r="T20" s="282"/>
      <c r="U20" s="282"/>
      <c r="V20" s="282"/>
      <c r="W20" s="282"/>
      <c r="X20" s="282"/>
      <c r="Y20" s="282"/>
      <c r="Z20" s="282"/>
      <c r="AA20" s="282"/>
      <c r="AB20" s="282"/>
      <c r="AC20" s="282"/>
      <c r="AD20" s="282"/>
      <c r="AE20" s="282"/>
      <c r="AF20" s="282"/>
      <c r="AG20" s="274"/>
      <c r="AH20" s="275"/>
      <c r="AI20" s="115"/>
      <c r="AJ20" s="98"/>
      <c r="AK20" s="98"/>
      <c r="AL20" s="98"/>
      <c r="AM20" s="98"/>
      <c r="AN20" s="99"/>
    </row>
    <row r="21" spans="1:41" ht="15.75" customHeight="1">
      <c r="A21" s="281"/>
      <c r="B21" s="282"/>
      <c r="C21" s="282"/>
      <c r="D21" s="282"/>
      <c r="E21" s="282"/>
      <c r="F21" s="282"/>
      <c r="G21" s="282"/>
      <c r="H21" s="282"/>
      <c r="I21" s="282"/>
      <c r="J21" s="282"/>
      <c r="K21" s="282"/>
      <c r="L21" s="282"/>
      <c r="M21" s="282"/>
      <c r="N21" s="282"/>
      <c r="O21" s="282"/>
      <c r="P21" s="282"/>
      <c r="Q21" s="282"/>
      <c r="R21" s="282"/>
      <c r="S21" s="282"/>
      <c r="T21" s="282"/>
      <c r="U21" s="282"/>
      <c r="V21" s="282"/>
      <c r="W21" s="282"/>
      <c r="X21" s="282"/>
      <c r="Y21" s="282"/>
      <c r="Z21" s="282"/>
      <c r="AA21" s="282"/>
      <c r="AB21" s="282"/>
      <c r="AC21" s="282"/>
      <c r="AD21" s="282"/>
      <c r="AE21" s="282"/>
      <c r="AF21" s="282"/>
      <c r="AG21" s="274"/>
      <c r="AH21" s="275"/>
      <c r="AI21" s="121"/>
      <c r="AJ21" s="98"/>
      <c r="AK21" s="98"/>
      <c r="AL21" s="98"/>
      <c r="AM21" s="98"/>
      <c r="AN21" s="99"/>
    </row>
    <row r="22" spans="1:41" ht="15.75" customHeight="1">
      <c r="A22" s="281"/>
      <c r="B22" s="282"/>
      <c r="C22" s="282"/>
      <c r="D22" s="282"/>
      <c r="E22" s="282"/>
      <c r="F22" s="282"/>
      <c r="G22" s="282"/>
      <c r="H22" s="282"/>
      <c r="I22" s="282"/>
      <c r="J22" s="282"/>
      <c r="K22" s="282"/>
      <c r="L22" s="282"/>
      <c r="M22" s="282"/>
      <c r="N22" s="282"/>
      <c r="O22" s="282"/>
      <c r="P22" s="282"/>
      <c r="Q22" s="282"/>
      <c r="R22" s="282"/>
      <c r="S22" s="282"/>
      <c r="T22" s="282"/>
      <c r="U22" s="282"/>
      <c r="V22" s="282"/>
      <c r="W22" s="282"/>
      <c r="X22" s="282"/>
      <c r="Y22" s="282"/>
      <c r="Z22" s="282"/>
      <c r="AA22" s="282"/>
      <c r="AB22" s="282"/>
      <c r="AC22" s="282"/>
      <c r="AD22" s="282"/>
      <c r="AE22" s="282"/>
      <c r="AF22" s="282"/>
      <c r="AG22" s="274"/>
      <c r="AH22" s="275"/>
      <c r="AI22" s="115"/>
      <c r="AJ22" s="98"/>
      <c r="AK22" s="117"/>
      <c r="AL22" s="117"/>
      <c r="AM22" s="98"/>
      <c r="AN22" s="99"/>
    </row>
    <row r="23" spans="1:41">
      <c r="A23" s="281"/>
      <c r="B23" s="282"/>
      <c r="C23" s="282"/>
      <c r="D23" s="282"/>
      <c r="E23" s="282"/>
      <c r="F23" s="282"/>
      <c r="G23" s="282"/>
      <c r="H23" s="282"/>
      <c r="I23" s="282"/>
      <c r="J23" s="282"/>
      <c r="K23" s="282"/>
      <c r="L23" s="282"/>
      <c r="M23" s="282"/>
      <c r="N23" s="282"/>
      <c r="O23" s="282"/>
      <c r="P23" s="282"/>
      <c r="Q23" s="282"/>
      <c r="R23" s="282"/>
      <c r="S23" s="282"/>
      <c r="T23" s="282"/>
      <c r="U23" s="282"/>
      <c r="V23" s="282"/>
      <c r="W23" s="282"/>
      <c r="X23" s="282"/>
      <c r="Y23" s="282"/>
      <c r="Z23" s="282"/>
      <c r="AA23" s="282"/>
      <c r="AB23" s="282"/>
      <c r="AC23" s="282"/>
      <c r="AD23" s="282"/>
      <c r="AE23" s="282"/>
      <c r="AF23" s="282"/>
      <c r="AG23" s="274"/>
      <c r="AH23" s="275"/>
      <c r="AI23" s="115"/>
      <c r="AJ23" s="98"/>
      <c r="AK23" s="98"/>
      <c r="AL23" s="98"/>
      <c r="AM23" s="98"/>
      <c r="AN23" s="99"/>
    </row>
    <row r="24" spans="1:41">
      <c r="A24" s="281"/>
      <c r="B24" s="282"/>
      <c r="C24" s="282"/>
      <c r="D24" s="282"/>
      <c r="E24" s="282"/>
      <c r="F24" s="282"/>
      <c r="G24" s="282"/>
      <c r="H24" s="282"/>
      <c r="I24" s="282"/>
      <c r="J24" s="282"/>
      <c r="K24" s="282"/>
      <c r="L24" s="282"/>
      <c r="M24" s="282"/>
      <c r="N24" s="282"/>
      <c r="O24" s="282"/>
      <c r="P24" s="282"/>
      <c r="Q24" s="282"/>
      <c r="R24" s="282"/>
      <c r="S24" s="282"/>
      <c r="T24" s="282"/>
      <c r="U24" s="282"/>
      <c r="V24" s="282"/>
      <c r="W24" s="282"/>
      <c r="X24" s="282"/>
      <c r="Y24" s="282"/>
      <c r="Z24" s="282"/>
      <c r="AA24" s="282"/>
      <c r="AB24" s="282"/>
      <c r="AC24" s="282"/>
      <c r="AD24" s="282"/>
      <c r="AE24" s="282"/>
      <c r="AF24" s="282"/>
      <c r="AG24" s="274"/>
      <c r="AH24" s="275"/>
      <c r="AI24" s="115"/>
      <c r="AJ24" s="98"/>
      <c r="AK24" s="98"/>
      <c r="AL24" s="98"/>
      <c r="AM24" s="98"/>
      <c r="AN24" s="99"/>
    </row>
    <row r="25" spans="1:41" ht="15.75" customHeight="1">
      <c r="A25" s="281"/>
      <c r="B25" s="282"/>
      <c r="C25" s="282"/>
      <c r="D25" s="282"/>
      <c r="E25" s="282"/>
      <c r="F25" s="282"/>
      <c r="G25" s="282"/>
      <c r="H25" s="282"/>
      <c r="I25" s="282"/>
      <c r="J25" s="282"/>
      <c r="K25" s="282"/>
      <c r="L25" s="282"/>
      <c r="M25" s="282"/>
      <c r="N25" s="282"/>
      <c r="O25" s="282"/>
      <c r="P25" s="282"/>
      <c r="Q25" s="282"/>
      <c r="R25" s="282"/>
      <c r="S25" s="282"/>
      <c r="T25" s="282"/>
      <c r="U25" s="282"/>
      <c r="V25" s="282"/>
      <c r="W25" s="282"/>
      <c r="X25" s="282"/>
      <c r="Y25" s="282"/>
      <c r="Z25" s="282"/>
      <c r="AA25" s="282"/>
      <c r="AB25" s="282"/>
      <c r="AC25" s="282"/>
      <c r="AD25" s="282"/>
      <c r="AE25" s="282"/>
      <c r="AF25" s="282"/>
      <c r="AG25" s="274"/>
      <c r="AH25" s="275"/>
      <c r="AI25" s="115"/>
      <c r="AJ25" s="98"/>
      <c r="AK25" s="98"/>
      <c r="AL25" s="98"/>
      <c r="AM25" s="98"/>
      <c r="AN25" s="99"/>
    </row>
    <row r="26" spans="1:41" ht="15.75" customHeight="1">
      <c r="A26" s="281"/>
      <c r="B26" s="282"/>
      <c r="C26" s="282"/>
      <c r="D26" s="282"/>
      <c r="E26" s="282"/>
      <c r="F26" s="282"/>
      <c r="G26" s="282"/>
      <c r="H26" s="282"/>
      <c r="I26" s="282"/>
      <c r="J26" s="282"/>
      <c r="K26" s="282"/>
      <c r="L26" s="282"/>
      <c r="M26" s="282"/>
      <c r="N26" s="282"/>
      <c r="O26" s="282"/>
      <c r="P26" s="282"/>
      <c r="Q26" s="282"/>
      <c r="R26" s="282"/>
      <c r="S26" s="282"/>
      <c r="T26" s="282"/>
      <c r="U26" s="282"/>
      <c r="V26" s="282"/>
      <c r="W26" s="282"/>
      <c r="X26" s="282"/>
      <c r="Y26" s="282"/>
      <c r="Z26" s="282"/>
      <c r="AA26" s="282"/>
      <c r="AB26" s="282"/>
      <c r="AC26" s="282"/>
      <c r="AD26" s="282"/>
      <c r="AE26" s="282"/>
      <c r="AF26" s="282"/>
      <c r="AG26" s="274"/>
      <c r="AH26" s="275"/>
      <c r="AI26" s="115"/>
      <c r="AJ26" s="98"/>
      <c r="AK26" s="98"/>
      <c r="AL26" s="98"/>
      <c r="AM26" s="98"/>
      <c r="AN26" s="99"/>
    </row>
    <row r="27" spans="1:41" ht="15.75" customHeight="1">
      <c r="A27" s="281"/>
      <c r="B27" s="282"/>
      <c r="C27" s="282"/>
      <c r="D27" s="282"/>
      <c r="E27" s="282"/>
      <c r="F27" s="282"/>
      <c r="G27" s="282"/>
      <c r="H27" s="282"/>
      <c r="I27" s="282"/>
      <c r="J27" s="282"/>
      <c r="K27" s="282"/>
      <c r="L27" s="282"/>
      <c r="M27" s="282"/>
      <c r="N27" s="282"/>
      <c r="O27" s="282"/>
      <c r="P27" s="282"/>
      <c r="Q27" s="282"/>
      <c r="R27" s="282"/>
      <c r="S27" s="282"/>
      <c r="T27" s="282"/>
      <c r="U27" s="282"/>
      <c r="V27" s="282"/>
      <c r="W27" s="282"/>
      <c r="X27" s="282"/>
      <c r="Y27" s="282"/>
      <c r="Z27" s="282"/>
      <c r="AA27" s="282"/>
      <c r="AB27" s="282"/>
      <c r="AC27" s="282"/>
      <c r="AD27" s="282"/>
      <c r="AE27" s="282"/>
      <c r="AF27" s="282"/>
      <c r="AG27" s="274"/>
      <c r="AH27" s="275"/>
      <c r="AI27" s="115"/>
      <c r="AJ27" s="98"/>
      <c r="AK27" s="98"/>
      <c r="AL27" s="98"/>
      <c r="AM27" s="98"/>
      <c r="AN27" s="99"/>
    </row>
    <row r="28" spans="1:41" ht="15.75" customHeight="1">
      <c r="A28" s="281"/>
      <c r="B28" s="282"/>
      <c r="C28" s="282"/>
      <c r="D28" s="282"/>
      <c r="E28" s="282"/>
      <c r="F28" s="282"/>
      <c r="G28" s="282"/>
      <c r="H28" s="282"/>
      <c r="I28" s="282"/>
      <c r="J28" s="282"/>
      <c r="K28" s="282"/>
      <c r="L28" s="282"/>
      <c r="M28" s="282"/>
      <c r="N28" s="282"/>
      <c r="O28" s="282"/>
      <c r="P28" s="282"/>
      <c r="Q28" s="282"/>
      <c r="R28" s="282"/>
      <c r="S28" s="282"/>
      <c r="T28" s="282"/>
      <c r="U28" s="282"/>
      <c r="V28" s="282"/>
      <c r="W28" s="282"/>
      <c r="X28" s="282"/>
      <c r="Y28" s="282"/>
      <c r="Z28" s="282"/>
      <c r="AA28" s="282"/>
      <c r="AB28" s="282"/>
      <c r="AC28" s="282"/>
      <c r="AD28" s="282"/>
      <c r="AE28" s="282"/>
      <c r="AF28" s="282"/>
      <c r="AG28" s="274"/>
      <c r="AH28" s="275"/>
      <c r="AI28" s="115"/>
      <c r="AJ28" s="98"/>
      <c r="AK28" s="98"/>
      <c r="AL28" s="98"/>
      <c r="AM28" s="98"/>
      <c r="AN28" s="99"/>
    </row>
    <row r="29" spans="1:41" ht="15.75" customHeight="1">
      <c r="A29" s="281"/>
      <c r="B29" s="282"/>
      <c r="C29" s="282"/>
      <c r="D29" s="282"/>
      <c r="E29" s="282"/>
      <c r="F29" s="282"/>
      <c r="G29" s="282"/>
      <c r="H29" s="282"/>
      <c r="I29" s="282"/>
      <c r="J29" s="282"/>
      <c r="K29" s="282"/>
      <c r="L29" s="282"/>
      <c r="M29" s="282"/>
      <c r="N29" s="282"/>
      <c r="O29" s="282"/>
      <c r="P29" s="282"/>
      <c r="Q29" s="282"/>
      <c r="R29" s="282"/>
      <c r="S29" s="282"/>
      <c r="T29" s="282"/>
      <c r="U29" s="282"/>
      <c r="V29" s="282"/>
      <c r="W29" s="282"/>
      <c r="X29" s="282"/>
      <c r="Y29" s="282"/>
      <c r="Z29" s="282"/>
      <c r="AA29" s="282"/>
      <c r="AB29" s="282"/>
      <c r="AC29" s="282"/>
      <c r="AD29" s="282"/>
      <c r="AE29" s="282"/>
      <c r="AF29" s="282"/>
      <c r="AG29" s="274"/>
      <c r="AH29" s="275"/>
      <c r="AI29" s="115"/>
      <c r="AJ29" s="98"/>
      <c r="AK29" s="98"/>
      <c r="AL29" s="98"/>
      <c r="AM29" s="98"/>
      <c r="AN29" s="99"/>
    </row>
    <row r="30" spans="1:41" ht="15.75" customHeight="1">
      <c r="A30" s="281"/>
      <c r="B30" s="282"/>
      <c r="C30" s="282"/>
      <c r="D30" s="282"/>
      <c r="E30" s="282"/>
      <c r="F30" s="282"/>
      <c r="G30" s="282"/>
      <c r="H30" s="282"/>
      <c r="I30" s="282"/>
      <c r="J30" s="282"/>
      <c r="K30" s="282"/>
      <c r="L30" s="282"/>
      <c r="M30" s="282"/>
      <c r="N30" s="282"/>
      <c r="O30" s="282"/>
      <c r="P30" s="282"/>
      <c r="Q30" s="282"/>
      <c r="R30" s="282"/>
      <c r="S30" s="282"/>
      <c r="T30" s="282"/>
      <c r="U30" s="282"/>
      <c r="V30" s="282"/>
      <c r="W30" s="282"/>
      <c r="X30" s="282"/>
      <c r="Y30" s="282"/>
      <c r="Z30" s="282"/>
      <c r="AA30" s="282"/>
      <c r="AB30" s="282"/>
      <c r="AC30" s="282"/>
      <c r="AD30" s="282"/>
      <c r="AE30" s="282"/>
      <c r="AF30" s="282"/>
      <c r="AG30" s="306"/>
      <c r="AH30" s="255"/>
      <c r="AI30" s="121"/>
      <c r="AJ30" s="98"/>
      <c r="AK30" s="98"/>
      <c r="AL30" s="98"/>
      <c r="AM30" s="98"/>
      <c r="AN30" s="99"/>
    </row>
    <row r="31" spans="1:41" ht="15.75" customHeight="1">
      <c r="A31" s="281"/>
      <c r="B31" s="282"/>
      <c r="C31" s="282"/>
      <c r="D31" s="282"/>
      <c r="E31" s="282"/>
      <c r="F31" s="282"/>
      <c r="G31" s="282"/>
      <c r="H31" s="282"/>
      <c r="I31" s="282"/>
      <c r="J31" s="282"/>
      <c r="K31" s="282"/>
      <c r="L31" s="282"/>
      <c r="M31" s="282"/>
      <c r="N31" s="282"/>
      <c r="O31" s="282"/>
      <c r="P31" s="282"/>
      <c r="Q31" s="282"/>
      <c r="R31" s="282"/>
      <c r="S31" s="282"/>
      <c r="T31" s="282"/>
      <c r="U31" s="282"/>
      <c r="V31" s="282"/>
      <c r="W31" s="282"/>
      <c r="X31" s="282"/>
      <c r="Y31" s="282"/>
      <c r="Z31" s="282"/>
      <c r="AA31" s="282"/>
      <c r="AB31" s="282"/>
      <c r="AC31" s="282"/>
      <c r="AD31" s="282"/>
      <c r="AE31" s="282"/>
      <c r="AF31" s="282"/>
      <c r="AG31" s="306"/>
      <c r="AH31" s="255"/>
      <c r="AI31" s="115"/>
      <c r="AJ31" s="98"/>
      <c r="AK31" s="98"/>
      <c r="AL31" s="98"/>
      <c r="AM31" s="98"/>
      <c r="AN31" s="99"/>
    </row>
    <row r="32" spans="1:41" ht="15.75" customHeight="1">
      <c r="A32" s="281"/>
      <c r="B32" s="282"/>
      <c r="C32" s="282"/>
      <c r="D32" s="282"/>
      <c r="E32" s="282"/>
      <c r="F32" s="282"/>
      <c r="G32" s="282"/>
      <c r="H32" s="282"/>
      <c r="I32" s="282"/>
      <c r="J32" s="282"/>
      <c r="K32" s="282"/>
      <c r="L32" s="282"/>
      <c r="M32" s="282"/>
      <c r="N32" s="282"/>
      <c r="O32" s="282"/>
      <c r="P32" s="282"/>
      <c r="Q32" s="282"/>
      <c r="R32" s="282"/>
      <c r="S32" s="282"/>
      <c r="T32" s="282"/>
      <c r="U32" s="282"/>
      <c r="V32" s="282"/>
      <c r="W32" s="282"/>
      <c r="X32" s="282"/>
      <c r="Y32" s="282"/>
      <c r="Z32" s="282"/>
      <c r="AA32" s="282"/>
      <c r="AB32" s="282"/>
      <c r="AC32" s="282"/>
      <c r="AD32" s="282"/>
      <c r="AE32" s="282"/>
      <c r="AF32" s="282"/>
      <c r="AG32" s="306"/>
      <c r="AH32" s="255"/>
      <c r="AI32" s="115"/>
      <c r="AJ32" s="98"/>
      <c r="AK32" s="98"/>
      <c r="AL32" s="98"/>
      <c r="AM32" s="98"/>
      <c r="AN32" s="99"/>
    </row>
    <row r="33" spans="1:40" ht="15.75" customHeight="1">
      <c r="A33" s="281"/>
      <c r="B33" s="282"/>
      <c r="C33" s="282"/>
      <c r="D33" s="282"/>
      <c r="E33" s="282"/>
      <c r="F33" s="282"/>
      <c r="G33" s="282"/>
      <c r="H33" s="282"/>
      <c r="I33" s="282"/>
      <c r="J33" s="282"/>
      <c r="K33" s="282"/>
      <c r="L33" s="282"/>
      <c r="M33" s="282"/>
      <c r="N33" s="282"/>
      <c r="O33" s="282"/>
      <c r="P33" s="282"/>
      <c r="Q33" s="282"/>
      <c r="R33" s="282"/>
      <c r="S33" s="282"/>
      <c r="T33" s="282"/>
      <c r="U33" s="282"/>
      <c r="V33" s="282"/>
      <c r="W33" s="282"/>
      <c r="X33" s="282"/>
      <c r="Y33" s="282"/>
      <c r="Z33" s="282"/>
      <c r="AA33" s="282"/>
      <c r="AB33" s="282"/>
      <c r="AC33" s="282"/>
      <c r="AD33" s="282"/>
      <c r="AE33" s="282"/>
      <c r="AF33" s="282"/>
      <c r="AG33" s="306"/>
      <c r="AH33" s="255"/>
      <c r="AI33" s="115"/>
      <c r="AJ33" s="98"/>
      <c r="AK33" s="98"/>
      <c r="AL33" s="98"/>
      <c r="AM33" s="98"/>
      <c r="AN33" s="99"/>
    </row>
    <row r="34" spans="1:40" ht="15.75" customHeight="1">
      <c r="A34" s="281"/>
      <c r="B34" s="282"/>
      <c r="C34" s="282"/>
      <c r="D34" s="282"/>
      <c r="E34" s="282"/>
      <c r="F34" s="282"/>
      <c r="G34" s="282"/>
      <c r="H34" s="282"/>
      <c r="I34" s="282"/>
      <c r="J34" s="282"/>
      <c r="K34" s="282"/>
      <c r="L34" s="282"/>
      <c r="M34" s="282"/>
      <c r="N34" s="282"/>
      <c r="O34" s="282"/>
      <c r="P34" s="282"/>
      <c r="Q34" s="282"/>
      <c r="R34" s="282"/>
      <c r="S34" s="282"/>
      <c r="T34" s="282"/>
      <c r="U34" s="282"/>
      <c r="V34" s="282"/>
      <c r="W34" s="282"/>
      <c r="X34" s="282"/>
      <c r="Y34" s="282"/>
      <c r="Z34" s="282"/>
      <c r="AA34" s="282"/>
      <c r="AB34" s="282"/>
      <c r="AC34" s="282"/>
      <c r="AD34" s="282"/>
      <c r="AE34" s="282"/>
      <c r="AF34" s="282"/>
      <c r="AG34" s="306"/>
      <c r="AH34" s="255"/>
      <c r="AI34" s="108"/>
      <c r="AJ34" s="98"/>
      <c r="AK34" s="98"/>
      <c r="AL34" s="98"/>
      <c r="AM34" s="98"/>
      <c r="AN34" s="99"/>
    </row>
    <row r="35" spans="1:40" ht="15.75" customHeight="1">
      <c r="A35" s="281"/>
      <c r="B35" s="282"/>
      <c r="C35" s="282"/>
      <c r="D35" s="282"/>
      <c r="E35" s="282"/>
      <c r="F35" s="282"/>
      <c r="G35" s="282"/>
      <c r="H35" s="282"/>
      <c r="I35" s="282"/>
      <c r="J35" s="282"/>
      <c r="K35" s="282"/>
      <c r="L35" s="282"/>
      <c r="M35" s="282"/>
      <c r="N35" s="282"/>
      <c r="O35" s="282"/>
      <c r="P35" s="282"/>
      <c r="Q35" s="282"/>
      <c r="R35" s="282"/>
      <c r="S35" s="282"/>
      <c r="T35" s="282"/>
      <c r="U35" s="282"/>
      <c r="V35" s="282"/>
      <c r="W35" s="282"/>
      <c r="X35" s="282"/>
      <c r="Y35" s="282"/>
      <c r="Z35" s="282"/>
      <c r="AA35" s="282"/>
      <c r="AB35" s="282"/>
      <c r="AC35" s="282"/>
      <c r="AD35" s="282"/>
      <c r="AE35" s="282"/>
      <c r="AF35" s="282"/>
      <c r="AG35" s="306"/>
      <c r="AH35" s="255"/>
      <c r="AI35" s="108"/>
      <c r="AJ35" s="98"/>
      <c r="AK35" s="98"/>
      <c r="AL35" s="98"/>
      <c r="AM35" s="98"/>
      <c r="AN35" s="99"/>
    </row>
    <row r="36" spans="1:40" ht="15.75" customHeight="1">
      <c r="A36" s="281"/>
      <c r="B36" s="282"/>
      <c r="C36" s="282"/>
      <c r="D36" s="282"/>
      <c r="E36" s="282"/>
      <c r="F36" s="282"/>
      <c r="G36" s="282"/>
      <c r="H36" s="282"/>
      <c r="I36" s="282"/>
      <c r="J36" s="282"/>
      <c r="K36" s="282"/>
      <c r="L36" s="282"/>
      <c r="M36" s="282"/>
      <c r="N36" s="282"/>
      <c r="O36" s="282"/>
      <c r="P36" s="282"/>
      <c r="Q36" s="282"/>
      <c r="R36" s="282"/>
      <c r="S36" s="282"/>
      <c r="T36" s="282"/>
      <c r="U36" s="282"/>
      <c r="V36" s="282"/>
      <c r="W36" s="282"/>
      <c r="X36" s="282"/>
      <c r="Y36" s="282"/>
      <c r="Z36" s="282"/>
      <c r="AA36" s="282"/>
      <c r="AB36" s="282"/>
      <c r="AC36" s="282"/>
      <c r="AD36" s="282"/>
      <c r="AE36" s="282"/>
      <c r="AF36" s="282"/>
      <c r="AG36" s="306"/>
      <c r="AH36" s="255"/>
      <c r="AI36" s="108"/>
      <c r="AJ36" s="98"/>
      <c r="AK36" s="98"/>
      <c r="AL36" s="98"/>
      <c r="AM36" s="98"/>
      <c r="AN36" s="99"/>
    </row>
    <row r="37" spans="1:40" ht="15.75" customHeight="1">
      <c r="A37" s="281"/>
      <c r="B37" s="282"/>
      <c r="C37" s="282"/>
      <c r="D37" s="282"/>
      <c r="E37" s="282"/>
      <c r="F37" s="282"/>
      <c r="G37" s="282"/>
      <c r="H37" s="282"/>
      <c r="I37" s="282"/>
      <c r="J37" s="282"/>
      <c r="K37" s="282"/>
      <c r="L37" s="282"/>
      <c r="M37" s="282"/>
      <c r="N37" s="282"/>
      <c r="O37" s="282"/>
      <c r="P37" s="282"/>
      <c r="Q37" s="282"/>
      <c r="R37" s="282"/>
      <c r="S37" s="282"/>
      <c r="T37" s="282"/>
      <c r="U37" s="282"/>
      <c r="V37" s="282"/>
      <c r="W37" s="282"/>
      <c r="X37" s="282"/>
      <c r="Y37" s="282"/>
      <c r="Z37" s="282"/>
      <c r="AA37" s="282"/>
      <c r="AB37" s="282"/>
      <c r="AC37" s="282"/>
      <c r="AD37" s="282"/>
      <c r="AE37" s="282"/>
      <c r="AF37" s="282"/>
      <c r="AG37" s="306"/>
      <c r="AH37" s="255"/>
      <c r="AI37" s="108"/>
      <c r="AJ37" s="98"/>
      <c r="AK37" s="98"/>
      <c r="AL37" s="98"/>
      <c r="AM37" s="98"/>
      <c r="AN37" s="99"/>
    </row>
    <row r="38" spans="1:40" ht="15.75" customHeight="1">
      <c r="A38" s="281"/>
      <c r="B38" s="282"/>
      <c r="C38" s="282"/>
      <c r="D38" s="282"/>
      <c r="E38" s="282"/>
      <c r="F38" s="282"/>
      <c r="G38" s="282"/>
      <c r="H38" s="282"/>
      <c r="I38" s="282"/>
      <c r="J38" s="282"/>
      <c r="K38" s="282"/>
      <c r="L38" s="282"/>
      <c r="M38" s="282"/>
      <c r="N38" s="282"/>
      <c r="O38" s="282"/>
      <c r="P38" s="282"/>
      <c r="Q38" s="282"/>
      <c r="R38" s="282"/>
      <c r="S38" s="282"/>
      <c r="T38" s="282"/>
      <c r="U38" s="282"/>
      <c r="V38" s="282"/>
      <c r="W38" s="282"/>
      <c r="X38" s="282"/>
      <c r="Y38" s="282"/>
      <c r="Z38" s="282"/>
      <c r="AA38" s="282"/>
      <c r="AB38" s="282"/>
      <c r="AC38" s="282"/>
      <c r="AD38" s="282"/>
      <c r="AE38" s="282"/>
      <c r="AF38" s="282"/>
      <c r="AG38" s="306"/>
      <c r="AH38" s="255"/>
      <c r="AI38" s="108"/>
      <c r="AJ38" s="98"/>
      <c r="AK38" s="98"/>
      <c r="AL38" s="98"/>
      <c r="AM38" s="98"/>
      <c r="AN38" s="99"/>
    </row>
    <row r="39" spans="1:40" ht="15.75" customHeight="1">
      <c r="A39" s="281"/>
      <c r="B39" s="282"/>
      <c r="C39" s="282"/>
      <c r="D39" s="282"/>
      <c r="E39" s="282"/>
      <c r="F39" s="282"/>
      <c r="G39" s="282"/>
      <c r="H39" s="282"/>
      <c r="I39" s="282"/>
      <c r="J39" s="282"/>
      <c r="K39" s="282"/>
      <c r="L39" s="282"/>
      <c r="M39" s="282"/>
      <c r="N39" s="282"/>
      <c r="O39" s="282"/>
      <c r="P39" s="282"/>
      <c r="Q39" s="282"/>
      <c r="R39" s="282"/>
      <c r="S39" s="282"/>
      <c r="T39" s="282"/>
      <c r="U39" s="282"/>
      <c r="V39" s="282"/>
      <c r="W39" s="282"/>
      <c r="X39" s="282"/>
      <c r="Y39" s="282"/>
      <c r="Z39" s="282"/>
      <c r="AA39" s="282"/>
      <c r="AB39" s="282"/>
      <c r="AC39" s="282"/>
      <c r="AD39" s="282"/>
      <c r="AE39" s="282"/>
      <c r="AF39" s="282"/>
      <c r="AG39" s="306"/>
      <c r="AH39" s="255"/>
      <c r="AI39" s="108"/>
      <c r="AJ39" s="98"/>
      <c r="AK39" s="98"/>
      <c r="AL39" s="98"/>
      <c r="AM39" s="98"/>
      <c r="AN39" s="99"/>
    </row>
    <row r="40" spans="1:40" ht="15.75" customHeight="1">
      <c r="A40" s="281"/>
      <c r="B40" s="282"/>
      <c r="C40" s="282"/>
      <c r="D40" s="282"/>
      <c r="E40" s="282"/>
      <c r="F40" s="282"/>
      <c r="G40" s="282"/>
      <c r="H40" s="282"/>
      <c r="I40" s="282"/>
      <c r="J40" s="282"/>
      <c r="K40" s="282"/>
      <c r="L40" s="282"/>
      <c r="M40" s="282"/>
      <c r="N40" s="282"/>
      <c r="O40" s="282"/>
      <c r="P40" s="282"/>
      <c r="Q40" s="282"/>
      <c r="R40" s="282"/>
      <c r="S40" s="282"/>
      <c r="T40" s="282"/>
      <c r="U40" s="282"/>
      <c r="V40" s="282"/>
      <c r="W40" s="282"/>
      <c r="X40" s="282"/>
      <c r="Y40" s="282"/>
      <c r="Z40" s="282"/>
      <c r="AA40" s="282"/>
      <c r="AB40" s="282"/>
      <c r="AC40" s="282"/>
      <c r="AD40" s="282"/>
      <c r="AE40" s="282"/>
      <c r="AF40" s="282"/>
      <c r="AG40" s="306"/>
      <c r="AH40" s="255"/>
      <c r="AI40" s="108"/>
      <c r="AJ40" s="98"/>
      <c r="AK40" s="98"/>
      <c r="AL40" s="98"/>
      <c r="AM40" s="98"/>
      <c r="AN40" s="99"/>
    </row>
    <row r="41" spans="1:40" ht="15.75" customHeight="1">
      <c r="A41" s="281"/>
      <c r="B41" s="282"/>
      <c r="C41" s="282"/>
      <c r="D41" s="282"/>
      <c r="E41" s="282"/>
      <c r="F41" s="282"/>
      <c r="G41" s="282"/>
      <c r="H41" s="282"/>
      <c r="I41" s="282"/>
      <c r="J41" s="282"/>
      <c r="K41" s="282"/>
      <c r="L41" s="282"/>
      <c r="M41" s="282"/>
      <c r="N41" s="282"/>
      <c r="O41" s="282"/>
      <c r="P41" s="282"/>
      <c r="Q41" s="282"/>
      <c r="R41" s="282"/>
      <c r="S41" s="282"/>
      <c r="T41" s="282"/>
      <c r="U41" s="282"/>
      <c r="V41" s="282"/>
      <c r="W41" s="282"/>
      <c r="X41" s="282"/>
      <c r="Y41" s="282"/>
      <c r="Z41" s="282"/>
      <c r="AA41" s="282"/>
      <c r="AB41" s="282"/>
      <c r="AC41" s="282"/>
      <c r="AD41" s="282"/>
      <c r="AE41" s="282"/>
      <c r="AF41" s="282"/>
      <c r="AG41" s="306"/>
      <c r="AH41" s="255"/>
      <c r="AI41" s="108"/>
      <c r="AJ41" s="98"/>
      <c r="AK41" s="98"/>
      <c r="AL41" s="98"/>
      <c r="AM41" s="98"/>
      <c r="AN41" s="99"/>
    </row>
    <row r="42" spans="1:40" ht="15.75" customHeight="1">
      <c r="A42" s="281"/>
      <c r="B42" s="282"/>
      <c r="C42" s="282"/>
      <c r="D42" s="282"/>
      <c r="E42" s="282"/>
      <c r="F42" s="282"/>
      <c r="G42" s="282"/>
      <c r="H42" s="282"/>
      <c r="I42" s="282"/>
      <c r="J42" s="282"/>
      <c r="K42" s="282"/>
      <c r="L42" s="282"/>
      <c r="M42" s="282"/>
      <c r="N42" s="282"/>
      <c r="O42" s="282"/>
      <c r="P42" s="282"/>
      <c r="Q42" s="282"/>
      <c r="R42" s="282"/>
      <c r="S42" s="282"/>
      <c r="T42" s="282"/>
      <c r="U42" s="282"/>
      <c r="V42" s="282"/>
      <c r="W42" s="282"/>
      <c r="X42" s="282"/>
      <c r="Y42" s="282"/>
      <c r="Z42" s="282"/>
      <c r="AA42" s="282"/>
      <c r="AB42" s="282"/>
      <c r="AC42" s="282"/>
      <c r="AD42" s="282"/>
      <c r="AE42" s="282"/>
      <c r="AF42" s="282"/>
      <c r="AG42" s="306"/>
      <c r="AH42" s="255"/>
      <c r="AI42" s="108"/>
      <c r="AJ42" s="98"/>
      <c r="AK42" s="98"/>
      <c r="AL42" s="98"/>
      <c r="AM42" s="98"/>
      <c r="AN42" s="99"/>
    </row>
    <row r="43" spans="1:40" ht="15.75" customHeight="1">
      <c r="A43" s="281"/>
      <c r="B43" s="282"/>
      <c r="C43" s="282"/>
      <c r="D43" s="282"/>
      <c r="E43" s="282"/>
      <c r="F43" s="282"/>
      <c r="G43" s="282"/>
      <c r="H43" s="282"/>
      <c r="I43" s="282"/>
      <c r="J43" s="282"/>
      <c r="K43" s="282"/>
      <c r="L43" s="282"/>
      <c r="M43" s="282"/>
      <c r="N43" s="282"/>
      <c r="O43" s="282"/>
      <c r="P43" s="282"/>
      <c r="Q43" s="282"/>
      <c r="R43" s="282"/>
      <c r="S43" s="282"/>
      <c r="T43" s="282"/>
      <c r="U43" s="282"/>
      <c r="V43" s="282"/>
      <c r="W43" s="282"/>
      <c r="X43" s="282"/>
      <c r="Y43" s="282"/>
      <c r="Z43" s="282"/>
      <c r="AA43" s="282"/>
      <c r="AB43" s="282"/>
      <c r="AC43" s="282"/>
      <c r="AD43" s="282"/>
      <c r="AE43" s="282"/>
      <c r="AF43" s="282"/>
      <c r="AG43" s="306"/>
      <c r="AH43" s="255"/>
      <c r="AI43" s="108"/>
      <c r="AJ43" s="98"/>
      <c r="AK43" s="98"/>
      <c r="AL43" s="98"/>
      <c r="AM43" s="98"/>
      <c r="AN43" s="99"/>
    </row>
    <row r="44" spans="1:40" ht="15.75" customHeight="1">
      <c r="A44" s="281"/>
      <c r="B44" s="282"/>
      <c r="C44" s="282"/>
      <c r="D44" s="282"/>
      <c r="E44" s="282"/>
      <c r="F44" s="282"/>
      <c r="G44" s="282"/>
      <c r="H44" s="282"/>
      <c r="I44" s="282"/>
      <c r="J44" s="282"/>
      <c r="K44" s="282"/>
      <c r="L44" s="282"/>
      <c r="M44" s="282"/>
      <c r="N44" s="282"/>
      <c r="O44" s="282"/>
      <c r="P44" s="282"/>
      <c r="Q44" s="282"/>
      <c r="R44" s="282"/>
      <c r="S44" s="282"/>
      <c r="T44" s="282"/>
      <c r="U44" s="282"/>
      <c r="V44" s="282"/>
      <c r="W44" s="282"/>
      <c r="X44" s="282"/>
      <c r="Y44" s="282"/>
      <c r="Z44" s="282"/>
      <c r="AA44" s="282"/>
      <c r="AB44" s="282"/>
      <c r="AC44" s="282"/>
      <c r="AD44" s="282"/>
      <c r="AE44" s="282"/>
      <c r="AF44" s="282"/>
      <c r="AG44" s="306"/>
      <c r="AH44" s="255"/>
      <c r="AI44" s="108"/>
      <c r="AJ44" s="98"/>
      <c r="AK44" s="98"/>
      <c r="AL44" s="98"/>
      <c r="AM44" s="98"/>
      <c r="AN44" s="99"/>
    </row>
    <row r="45" spans="1:40" ht="15.75" customHeight="1">
      <c r="A45" s="281"/>
      <c r="B45" s="282"/>
      <c r="C45" s="282"/>
      <c r="D45" s="282"/>
      <c r="E45" s="282"/>
      <c r="F45" s="282"/>
      <c r="G45" s="282"/>
      <c r="H45" s="282"/>
      <c r="I45" s="282"/>
      <c r="J45" s="282"/>
      <c r="K45" s="282"/>
      <c r="L45" s="282"/>
      <c r="M45" s="282"/>
      <c r="N45" s="282"/>
      <c r="O45" s="282"/>
      <c r="P45" s="282"/>
      <c r="Q45" s="282"/>
      <c r="R45" s="282"/>
      <c r="S45" s="282"/>
      <c r="T45" s="282"/>
      <c r="U45" s="282"/>
      <c r="V45" s="282"/>
      <c r="W45" s="282"/>
      <c r="X45" s="282"/>
      <c r="Y45" s="282"/>
      <c r="Z45" s="282"/>
      <c r="AA45" s="282"/>
      <c r="AB45" s="282"/>
      <c r="AC45" s="282"/>
      <c r="AD45" s="282"/>
      <c r="AE45" s="282"/>
      <c r="AF45" s="282"/>
      <c r="AG45" s="306"/>
      <c r="AH45" s="255"/>
      <c r="AI45" s="108"/>
      <c r="AJ45" s="98"/>
      <c r="AK45" s="98"/>
      <c r="AL45" s="98"/>
      <c r="AM45" s="98"/>
      <c r="AN45" s="99"/>
    </row>
    <row r="46" spans="1:40" ht="15.75" customHeight="1">
      <c r="A46" s="281"/>
      <c r="B46" s="282"/>
      <c r="C46" s="282"/>
      <c r="D46" s="282"/>
      <c r="E46" s="282"/>
      <c r="F46" s="282"/>
      <c r="G46" s="282"/>
      <c r="H46" s="282"/>
      <c r="I46" s="282"/>
      <c r="J46" s="282"/>
      <c r="K46" s="282"/>
      <c r="L46" s="282"/>
      <c r="M46" s="282"/>
      <c r="N46" s="282"/>
      <c r="O46" s="282"/>
      <c r="P46" s="282"/>
      <c r="Q46" s="282"/>
      <c r="R46" s="282"/>
      <c r="S46" s="282"/>
      <c r="T46" s="282"/>
      <c r="U46" s="282"/>
      <c r="V46" s="282"/>
      <c r="W46" s="282"/>
      <c r="X46" s="282"/>
      <c r="Y46" s="282"/>
      <c r="Z46" s="282"/>
      <c r="AA46" s="282"/>
      <c r="AB46" s="282"/>
      <c r="AC46" s="282"/>
      <c r="AD46" s="282"/>
      <c r="AE46" s="282"/>
      <c r="AF46" s="282"/>
      <c r="AG46" s="306"/>
      <c r="AH46" s="255"/>
      <c r="AI46" s="108"/>
      <c r="AJ46" s="98"/>
      <c r="AK46" s="98"/>
      <c r="AL46" s="98"/>
      <c r="AM46" s="98"/>
      <c r="AN46" s="99"/>
    </row>
    <row r="47" spans="1:40" ht="15.75" customHeight="1">
      <c r="A47" s="281"/>
      <c r="B47" s="282"/>
      <c r="C47" s="282"/>
      <c r="D47" s="282"/>
      <c r="E47" s="282"/>
      <c r="F47" s="282"/>
      <c r="G47" s="282"/>
      <c r="H47" s="282"/>
      <c r="I47" s="282"/>
      <c r="J47" s="282"/>
      <c r="K47" s="282"/>
      <c r="L47" s="282"/>
      <c r="M47" s="282"/>
      <c r="N47" s="282"/>
      <c r="O47" s="282"/>
      <c r="P47" s="282"/>
      <c r="Q47" s="282"/>
      <c r="R47" s="282"/>
      <c r="S47" s="282"/>
      <c r="T47" s="282"/>
      <c r="U47" s="282"/>
      <c r="V47" s="282"/>
      <c r="W47" s="282"/>
      <c r="X47" s="282"/>
      <c r="Y47" s="282"/>
      <c r="Z47" s="282"/>
      <c r="AA47" s="282"/>
      <c r="AB47" s="282"/>
      <c r="AC47" s="282"/>
      <c r="AD47" s="282"/>
      <c r="AE47" s="282"/>
      <c r="AF47" s="282"/>
      <c r="AG47" s="306"/>
      <c r="AH47" s="255"/>
      <c r="AI47" s="108"/>
      <c r="AJ47" s="98"/>
      <c r="AK47" s="98"/>
      <c r="AL47" s="98"/>
      <c r="AM47" s="98"/>
      <c r="AN47" s="99"/>
    </row>
    <row r="48" spans="1:40" ht="15.75" customHeight="1">
      <c r="A48" s="281"/>
      <c r="B48" s="282"/>
      <c r="C48" s="282"/>
      <c r="D48" s="282"/>
      <c r="E48" s="282"/>
      <c r="F48" s="282"/>
      <c r="G48" s="282"/>
      <c r="H48" s="282"/>
      <c r="I48" s="282"/>
      <c r="J48" s="282"/>
      <c r="K48" s="282"/>
      <c r="L48" s="282"/>
      <c r="M48" s="282"/>
      <c r="N48" s="282"/>
      <c r="O48" s="282"/>
      <c r="P48" s="282"/>
      <c r="Q48" s="282"/>
      <c r="R48" s="282"/>
      <c r="S48" s="282"/>
      <c r="T48" s="282"/>
      <c r="U48" s="282"/>
      <c r="V48" s="282"/>
      <c r="W48" s="282"/>
      <c r="X48" s="282"/>
      <c r="Y48" s="282"/>
      <c r="Z48" s="282"/>
      <c r="AA48" s="282"/>
      <c r="AB48" s="282"/>
      <c r="AC48" s="282"/>
      <c r="AD48" s="282"/>
      <c r="AE48" s="282"/>
      <c r="AF48" s="282"/>
      <c r="AG48" s="306"/>
      <c r="AH48" s="255"/>
      <c r="AI48" s="108"/>
      <c r="AJ48" s="98"/>
      <c r="AK48" s="98"/>
      <c r="AL48" s="98"/>
      <c r="AM48" s="98"/>
      <c r="AN48" s="99"/>
    </row>
    <row r="49" spans="1:40" ht="16.5" customHeight="1" thickBot="1">
      <c r="A49" s="281"/>
      <c r="B49" s="282"/>
      <c r="C49" s="282"/>
      <c r="D49" s="282"/>
      <c r="E49" s="282"/>
      <c r="F49" s="282"/>
      <c r="G49" s="282"/>
      <c r="H49" s="282"/>
      <c r="I49" s="282"/>
      <c r="J49" s="282"/>
      <c r="K49" s="282"/>
      <c r="L49" s="282"/>
      <c r="M49" s="282"/>
      <c r="N49" s="282"/>
      <c r="O49" s="282"/>
      <c r="P49" s="282"/>
      <c r="Q49" s="282"/>
      <c r="R49" s="282"/>
      <c r="S49" s="282"/>
      <c r="T49" s="282"/>
      <c r="U49" s="282"/>
      <c r="V49" s="282"/>
      <c r="W49" s="282"/>
      <c r="X49" s="282"/>
      <c r="Y49" s="282"/>
      <c r="Z49" s="282"/>
      <c r="AA49" s="282"/>
      <c r="AB49" s="282"/>
      <c r="AC49" s="282"/>
      <c r="AD49" s="282"/>
      <c r="AE49" s="282"/>
      <c r="AF49" s="282"/>
      <c r="AG49" s="331"/>
      <c r="AH49" s="332"/>
      <c r="AI49" s="109"/>
      <c r="AJ49" s="100"/>
      <c r="AK49" s="100"/>
      <c r="AL49" s="100"/>
      <c r="AM49" s="100"/>
      <c r="AN49" s="101"/>
    </row>
    <row r="50" spans="1:40" ht="15" customHeight="1">
      <c r="A50" s="281"/>
      <c r="B50" s="282"/>
      <c r="C50" s="282"/>
      <c r="D50" s="282"/>
      <c r="E50" s="282"/>
      <c r="F50" s="282"/>
      <c r="G50" s="282"/>
      <c r="H50" s="282"/>
      <c r="I50" s="282"/>
      <c r="J50" s="282"/>
      <c r="K50" s="282"/>
      <c r="L50" s="282"/>
      <c r="M50" s="282"/>
      <c r="N50" s="282"/>
      <c r="O50" s="282"/>
      <c r="P50" s="282"/>
      <c r="Q50" s="282"/>
      <c r="R50" s="282"/>
      <c r="S50" s="282"/>
      <c r="T50" s="282"/>
      <c r="U50" s="282"/>
      <c r="V50" s="282"/>
      <c r="W50" s="282"/>
      <c r="X50" s="282"/>
      <c r="Y50" s="282"/>
      <c r="Z50" s="282"/>
      <c r="AA50" s="282"/>
      <c r="AB50" s="282"/>
      <c r="AC50" s="282"/>
      <c r="AD50" s="282"/>
      <c r="AE50" s="282"/>
      <c r="AF50" s="283"/>
      <c r="AG50" s="333" t="s">
        <v>322</v>
      </c>
      <c r="AH50" s="334"/>
      <c r="AI50" s="334"/>
      <c r="AJ50" s="334"/>
      <c r="AK50" s="334"/>
      <c r="AL50" s="334"/>
      <c r="AM50" s="335"/>
      <c r="AN50" s="110">
        <f>SUM(AN12:AN49)</f>
        <v>1</v>
      </c>
    </row>
    <row r="51" spans="1:40" ht="15" customHeight="1">
      <c r="A51" s="281"/>
      <c r="B51" s="282"/>
      <c r="C51" s="282"/>
      <c r="D51" s="282"/>
      <c r="E51" s="282"/>
      <c r="F51" s="282"/>
      <c r="G51" s="282"/>
      <c r="H51" s="282"/>
      <c r="I51" s="282"/>
      <c r="J51" s="282"/>
      <c r="K51" s="282"/>
      <c r="L51" s="282"/>
      <c r="M51" s="282"/>
      <c r="N51" s="282"/>
      <c r="O51" s="282"/>
      <c r="P51" s="282"/>
      <c r="Q51" s="282"/>
      <c r="R51" s="282"/>
      <c r="S51" s="282"/>
      <c r="T51" s="282"/>
      <c r="U51" s="282"/>
      <c r="V51" s="282"/>
      <c r="W51" s="282"/>
      <c r="X51" s="282"/>
      <c r="Y51" s="282"/>
      <c r="Z51" s="282"/>
      <c r="AA51" s="282"/>
      <c r="AB51" s="282"/>
      <c r="AC51" s="282"/>
      <c r="AD51" s="282"/>
      <c r="AE51" s="282"/>
      <c r="AF51" s="283"/>
      <c r="AG51" s="307"/>
      <c r="AH51" s="308"/>
      <c r="AI51" s="308"/>
      <c r="AJ51" s="308"/>
      <c r="AK51" s="308"/>
      <c r="AL51" s="308"/>
      <c r="AM51" s="309"/>
      <c r="AN51" s="87"/>
    </row>
    <row r="52" spans="1:40" ht="18" thickBot="1">
      <c r="A52" s="284"/>
      <c r="B52" s="285"/>
      <c r="C52" s="285"/>
      <c r="D52" s="285"/>
      <c r="E52" s="285"/>
      <c r="F52" s="285"/>
      <c r="G52" s="285"/>
      <c r="H52" s="285"/>
      <c r="I52" s="285"/>
      <c r="J52" s="285"/>
      <c r="K52" s="285"/>
      <c r="L52" s="285"/>
      <c r="M52" s="285"/>
      <c r="N52" s="285"/>
      <c r="O52" s="285"/>
      <c r="P52" s="285"/>
      <c r="Q52" s="285"/>
      <c r="R52" s="285"/>
      <c r="S52" s="285"/>
      <c r="T52" s="285"/>
      <c r="U52" s="285"/>
      <c r="V52" s="285"/>
      <c r="W52" s="285"/>
      <c r="X52" s="285"/>
      <c r="Y52" s="285"/>
      <c r="Z52" s="285"/>
      <c r="AA52" s="285"/>
      <c r="AB52" s="285"/>
      <c r="AC52" s="285"/>
      <c r="AD52" s="285"/>
      <c r="AE52" s="285"/>
      <c r="AF52" s="286"/>
      <c r="AG52" s="310" t="s">
        <v>372</v>
      </c>
      <c r="AH52" s="311"/>
      <c r="AI52" s="311"/>
      <c r="AJ52" s="311"/>
      <c r="AK52" s="311"/>
      <c r="AL52" s="311"/>
      <c r="AM52" s="312"/>
      <c r="AN52" s="88">
        <f>+AN50</f>
        <v>1</v>
      </c>
    </row>
    <row r="53" spans="1:40" ht="15.75" customHeight="1">
      <c r="A53" s="89"/>
      <c r="B53" s="90"/>
      <c r="C53" s="91"/>
      <c r="D53" s="91"/>
      <c r="E53" s="91"/>
      <c r="F53" s="91"/>
      <c r="G53" s="91"/>
      <c r="H53" s="92"/>
      <c r="I53" s="91"/>
      <c r="J53" s="91"/>
      <c r="K53" s="91"/>
      <c r="L53" s="91"/>
      <c r="M53" s="91"/>
      <c r="N53" s="91"/>
      <c r="O53" s="91"/>
      <c r="P53" s="91"/>
      <c r="Q53" s="91"/>
      <c r="R53" s="91"/>
      <c r="S53" s="318"/>
      <c r="T53" s="318"/>
      <c r="U53" s="318"/>
      <c r="V53" s="318"/>
      <c r="W53" s="318"/>
      <c r="X53" s="318"/>
      <c r="Y53" s="318"/>
      <c r="Z53" s="318"/>
      <c r="AA53" s="318"/>
      <c r="AB53" s="318"/>
      <c r="AC53" s="318"/>
      <c r="AD53" s="318"/>
      <c r="AE53" s="318"/>
      <c r="AF53" s="318"/>
      <c r="AG53" s="318"/>
      <c r="AH53" s="318"/>
      <c r="AI53" s="93"/>
      <c r="AJ53" s="94"/>
      <c r="AK53" s="92"/>
      <c r="AL53" s="91"/>
      <c r="AM53" s="91"/>
      <c r="AN53" s="95"/>
    </row>
    <row r="54" spans="1:40" ht="15.75" customHeight="1">
      <c r="A54" s="96"/>
      <c r="B54" s="104"/>
      <c r="H54" s="105"/>
      <c r="S54" s="319"/>
      <c r="T54" s="319"/>
      <c r="U54" s="319"/>
      <c r="V54" s="319"/>
      <c r="W54" s="319"/>
      <c r="X54" s="319"/>
      <c r="Y54" s="319"/>
      <c r="Z54" s="319"/>
      <c r="AA54" s="319"/>
      <c r="AB54" s="319"/>
      <c r="AC54" s="319"/>
      <c r="AD54" s="319"/>
      <c r="AE54" s="319"/>
      <c r="AF54" s="319"/>
      <c r="AG54" s="319"/>
      <c r="AH54" s="319"/>
      <c r="AI54" s="106"/>
      <c r="AJ54" s="107"/>
      <c r="AK54" s="105"/>
      <c r="AN54" s="97"/>
    </row>
    <row r="55" spans="1:40" ht="15" customHeight="1">
      <c r="A55" s="96"/>
      <c r="B55" s="104"/>
      <c r="H55" s="105"/>
      <c r="S55" s="319"/>
      <c r="T55" s="319"/>
      <c r="U55" s="319"/>
      <c r="V55" s="319"/>
      <c r="W55" s="319"/>
      <c r="X55" s="319"/>
      <c r="Y55" s="319"/>
      <c r="Z55" s="319"/>
      <c r="AA55" s="319"/>
      <c r="AB55" s="319"/>
      <c r="AC55" s="319"/>
      <c r="AD55" s="319"/>
      <c r="AE55" s="319"/>
      <c r="AF55" s="319"/>
      <c r="AG55" s="319"/>
      <c r="AH55" s="319"/>
      <c r="AI55" s="106"/>
      <c r="AJ55" s="107"/>
      <c r="AK55" s="105"/>
      <c r="AN55" s="97"/>
    </row>
    <row r="56" spans="1:40" ht="13.2" customHeight="1">
      <c r="A56" s="96"/>
      <c r="B56" s="104"/>
      <c r="H56" s="105"/>
      <c r="S56" s="319"/>
      <c r="T56" s="319"/>
      <c r="U56" s="319"/>
      <c r="V56" s="319"/>
      <c r="W56" s="319"/>
      <c r="X56" s="319"/>
      <c r="Y56" s="319"/>
      <c r="Z56" s="319"/>
      <c r="AA56" s="319"/>
      <c r="AB56" s="319"/>
      <c r="AC56" s="319"/>
      <c r="AD56" s="319"/>
      <c r="AE56" s="319"/>
      <c r="AF56" s="319"/>
      <c r="AG56" s="319"/>
      <c r="AH56" s="319"/>
      <c r="AI56" s="321"/>
      <c r="AJ56" s="322"/>
      <c r="AK56" s="322"/>
      <c r="AL56" s="322"/>
      <c r="AM56" s="322"/>
      <c r="AN56" s="323"/>
    </row>
    <row r="57" spans="1:40" ht="13.2" customHeight="1">
      <c r="A57" s="326"/>
      <c r="B57" s="327"/>
      <c r="C57" s="327"/>
      <c r="D57" s="327"/>
      <c r="E57" s="327"/>
      <c r="F57" s="327"/>
      <c r="G57" s="327"/>
      <c r="H57" s="327"/>
      <c r="I57" s="327"/>
      <c r="J57" s="327"/>
      <c r="K57" s="327"/>
      <c r="L57" s="327"/>
      <c r="M57" s="327"/>
      <c r="N57" s="327"/>
      <c r="O57" s="327"/>
      <c r="P57" s="327"/>
      <c r="Q57" s="327"/>
      <c r="R57" s="327"/>
      <c r="S57" s="319"/>
      <c r="T57" s="319"/>
      <c r="U57" s="319"/>
      <c r="V57" s="319"/>
      <c r="W57" s="319"/>
      <c r="X57" s="319"/>
      <c r="Y57" s="319"/>
      <c r="Z57" s="319"/>
      <c r="AA57" s="319"/>
      <c r="AB57" s="319"/>
      <c r="AC57" s="319"/>
      <c r="AD57" s="319"/>
      <c r="AE57" s="319"/>
      <c r="AF57" s="319"/>
      <c r="AG57" s="319"/>
      <c r="AH57" s="319"/>
      <c r="AI57" s="324" t="s">
        <v>376</v>
      </c>
      <c r="AJ57" s="324"/>
      <c r="AK57" s="324"/>
      <c r="AL57" s="324"/>
      <c r="AM57" s="324"/>
      <c r="AN57" s="325"/>
    </row>
    <row r="58" spans="1:40" ht="13.8">
      <c r="A58" s="326"/>
      <c r="B58" s="327"/>
      <c r="C58" s="327"/>
      <c r="D58" s="327"/>
      <c r="E58" s="327"/>
      <c r="F58" s="327"/>
      <c r="G58" s="327"/>
      <c r="H58" s="327"/>
      <c r="I58" s="327"/>
      <c r="J58" s="327"/>
      <c r="K58" s="327"/>
      <c r="L58" s="327"/>
      <c r="M58" s="327"/>
      <c r="N58" s="327"/>
      <c r="O58" s="327"/>
      <c r="P58" s="327"/>
      <c r="Q58" s="327"/>
      <c r="R58" s="327"/>
      <c r="S58" s="319"/>
      <c r="T58" s="319"/>
      <c r="U58" s="319"/>
      <c r="V58" s="319"/>
      <c r="W58" s="319"/>
      <c r="X58" s="319"/>
      <c r="Y58" s="319"/>
      <c r="Z58" s="319"/>
      <c r="AA58" s="319"/>
      <c r="AB58" s="319"/>
      <c r="AC58" s="319"/>
      <c r="AD58" s="319"/>
      <c r="AE58" s="319"/>
      <c r="AF58" s="319"/>
      <c r="AG58" s="319"/>
      <c r="AH58" s="319"/>
      <c r="AI58" s="328" t="s">
        <v>377</v>
      </c>
      <c r="AJ58" s="329"/>
      <c r="AK58" s="329"/>
      <c r="AL58" s="329"/>
      <c r="AM58" s="329"/>
      <c r="AN58" s="330"/>
    </row>
    <row r="59" spans="1:40" ht="14.4" thickBot="1">
      <c r="A59" s="313"/>
      <c r="B59" s="314"/>
      <c r="C59" s="314"/>
      <c r="D59" s="314"/>
      <c r="E59" s="314"/>
      <c r="F59" s="314"/>
      <c r="G59" s="314"/>
      <c r="H59" s="314"/>
      <c r="I59" s="314"/>
      <c r="J59" s="314"/>
      <c r="K59" s="314"/>
      <c r="L59" s="314"/>
      <c r="M59" s="314"/>
      <c r="N59" s="314"/>
      <c r="O59" s="314"/>
      <c r="P59" s="314"/>
      <c r="Q59" s="314"/>
      <c r="R59" s="314"/>
      <c r="S59" s="320"/>
      <c r="T59" s="320"/>
      <c r="U59" s="320"/>
      <c r="V59" s="320"/>
      <c r="W59" s="320"/>
      <c r="X59" s="320"/>
      <c r="Y59" s="320"/>
      <c r="Z59" s="320"/>
      <c r="AA59" s="320"/>
      <c r="AB59" s="320"/>
      <c r="AC59" s="320"/>
      <c r="AD59" s="320"/>
      <c r="AE59" s="320"/>
      <c r="AF59" s="320"/>
      <c r="AG59" s="320"/>
      <c r="AH59" s="320"/>
      <c r="AI59" s="315" t="s">
        <v>378</v>
      </c>
      <c r="AJ59" s="316"/>
      <c r="AK59" s="316"/>
      <c r="AL59" s="316"/>
      <c r="AM59" s="316"/>
      <c r="AN59" s="317"/>
    </row>
  </sheetData>
  <mergeCells count="88">
    <mergeCell ref="A1:H3"/>
    <mergeCell ref="I1:AK2"/>
    <mergeCell ref="AL1:AN1"/>
    <mergeCell ref="AL2:AN2"/>
    <mergeCell ref="I3:AK3"/>
    <mergeCell ref="AL3:AN3"/>
    <mergeCell ref="A5:H5"/>
    <mergeCell ref="I5:AN5"/>
    <mergeCell ref="A4:E4"/>
    <mergeCell ref="F4:G4"/>
    <mergeCell ref="H4:I4"/>
    <mergeCell ref="J4:K4"/>
    <mergeCell ref="L4:M4"/>
    <mergeCell ref="N4:O4"/>
    <mergeCell ref="P4:Q4"/>
    <mergeCell ref="U4:Y4"/>
    <mergeCell ref="Z4:AF4"/>
    <mergeCell ref="AG4:AI4"/>
    <mergeCell ref="AJ4:AN4"/>
    <mergeCell ref="A7:H7"/>
    <mergeCell ref="I7:AD7"/>
    <mergeCell ref="AE7:AH7"/>
    <mergeCell ref="AJ7:AL7"/>
    <mergeCell ref="AM7:AN7"/>
    <mergeCell ref="A6:H6"/>
    <mergeCell ref="I6:AD6"/>
    <mergeCell ref="AE6:AH6"/>
    <mergeCell ref="AJ6:AL6"/>
    <mergeCell ref="AM6:AN6"/>
    <mergeCell ref="AM9:AN9"/>
    <mergeCell ref="A10:AF52"/>
    <mergeCell ref="AG10:AH11"/>
    <mergeCell ref="AI10:AI11"/>
    <mergeCell ref="AJ10:AM10"/>
    <mergeCell ref="AN10:AN11"/>
    <mergeCell ref="AG17:AH17"/>
    <mergeCell ref="A9:G9"/>
    <mergeCell ref="H9:T9"/>
    <mergeCell ref="U9:AD9"/>
    <mergeCell ref="AE9:AI9"/>
    <mergeCell ref="AG12:AH12"/>
    <mergeCell ref="AG13:AH13"/>
    <mergeCell ref="AG14:AH14"/>
    <mergeCell ref="AG15:AH15"/>
    <mergeCell ref="AG16:AH16"/>
    <mergeCell ref="AG29:AH29"/>
    <mergeCell ref="AG18:AH18"/>
    <mergeCell ref="AG19:AH19"/>
    <mergeCell ref="AG20:AH20"/>
    <mergeCell ref="AG21:AH21"/>
    <mergeCell ref="AG22:AH22"/>
    <mergeCell ref="AG23:AH23"/>
    <mergeCell ref="AG24:AH24"/>
    <mergeCell ref="AG25:AH25"/>
    <mergeCell ref="AG26:AH26"/>
    <mergeCell ref="AG27:AH27"/>
    <mergeCell ref="AG28:AH28"/>
    <mergeCell ref="AG35:AH35"/>
    <mergeCell ref="AG36:AH36"/>
    <mergeCell ref="AG37:AH37"/>
    <mergeCell ref="AG44:AH44"/>
    <mergeCell ref="AG45:AH45"/>
    <mergeCell ref="AG38:AH38"/>
    <mergeCell ref="AG39:AH39"/>
    <mergeCell ref="AG40:AH40"/>
    <mergeCell ref="AG41:AH41"/>
    <mergeCell ref="AG42:AH42"/>
    <mergeCell ref="AG43:AH43"/>
    <mergeCell ref="AG30:AH30"/>
    <mergeCell ref="AG31:AH31"/>
    <mergeCell ref="AG32:AH32"/>
    <mergeCell ref="AG33:AH33"/>
    <mergeCell ref="AG34:AH34"/>
    <mergeCell ref="AG47:AH47"/>
    <mergeCell ref="AG46:AH46"/>
    <mergeCell ref="A59:R59"/>
    <mergeCell ref="AI59:AN59"/>
    <mergeCell ref="S53:AH59"/>
    <mergeCell ref="AI56:AN56"/>
    <mergeCell ref="AG48:AH48"/>
    <mergeCell ref="AG49:AH49"/>
    <mergeCell ref="AG50:AM50"/>
    <mergeCell ref="AG51:AM51"/>
    <mergeCell ref="AG52:AM52"/>
    <mergeCell ref="A57:R57"/>
    <mergeCell ref="AI57:AN57"/>
    <mergeCell ref="A58:R58"/>
    <mergeCell ref="AI58:AN58"/>
  </mergeCells>
  <printOptions horizontalCentered="1"/>
  <pageMargins left="0.51181102362204722" right="0.51181102362204722" top="0.55118110236220474" bottom="0.74803149606299213" header="0.31496062992125984" footer="0.31496062992125984"/>
  <pageSetup scale="50" fitToHeight="0" orientation="landscape"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825C8B-6936-4DA8-AFAF-FC331D6BB14B}">
  <sheetPr codeName="Hoja219">
    <tabColor rgb="FF3333FF"/>
  </sheetPr>
  <dimension ref="B1:K47"/>
  <sheetViews>
    <sheetView view="pageBreakPreview" zoomScale="110" zoomScaleNormal="130" zoomScaleSheetLayoutView="110" workbookViewId="0">
      <selection activeCell="A5" sqref="A5:H5"/>
    </sheetView>
  </sheetViews>
  <sheetFormatPr baseColWidth="10" defaultColWidth="11.44140625" defaultRowHeight="13.8"/>
  <cols>
    <col min="1" max="1" width="1.5546875" customWidth="1"/>
    <col min="2" max="2" width="17.109375" style="16" customWidth="1"/>
    <col min="3" max="3" width="12.6640625" style="16" customWidth="1"/>
    <col min="4" max="4" width="10.44140625" style="16" customWidth="1"/>
    <col min="5" max="5" width="11.33203125" style="16" customWidth="1"/>
    <col min="6" max="6" width="11.109375" style="16" customWidth="1"/>
    <col min="7" max="7" width="12.5546875" style="16" customWidth="1"/>
    <col min="8" max="8" width="0" style="16" hidden="1" customWidth="1"/>
    <col min="9" max="9" width="14.6640625" style="18" customWidth="1"/>
  </cols>
  <sheetData>
    <row r="1" spans="2:9" ht="18.600000000000001" thickBot="1">
      <c r="B1" s="210" t="s">
        <v>309</v>
      </c>
      <c r="C1" s="211"/>
      <c r="D1" s="211"/>
      <c r="E1" s="211"/>
      <c r="F1" s="211"/>
      <c r="G1" s="211"/>
      <c r="H1" s="211"/>
      <c r="I1" s="212"/>
    </row>
    <row r="2" spans="2:9" ht="15" thickBot="1">
      <c r="B2" s="20" t="s">
        <v>310</v>
      </c>
      <c r="C2" s="213" t="s">
        <v>311</v>
      </c>
      <c r="D2" s="213"/>
      <c r="E2" s="213"/>
      <c r="F2" s="214"/>
      <c r="G2" s="20" t="s">
        <v>312</v>
      </c>
      <c r="H2" s="21"/>
      <c r="I2" s="22">
        <v>45689</v>
      </c>
    </row>
    <row r="3" spans="2:9" thickBot="1">
      <c r="B3" s="215" t="s">
        <v>313</v>
      </c>
      <c r="C3" s="216"/>
      <c r="D3" s="217"/>
      <c r="E3" s="218" t="s">
        <v>7</v>
      </c>
      <c r="F3" s="219"/>
      <c r="G3" s="219"/>
      <c r="H3" s="219"/>
      <c r="I3" s="220"/>
    </row>
    <row r="4" spans="2:9" ht="36.9" customHeight="1" thickBot="1">
      <c r="B4" s="221" t="s">
        <v>314</v>
      </c>
      <c r="C4" s="222"/>
      <c r="D4" s="223"/>
      <c r="E4" s="224" t="s">
        <v>439</v>
      </c>
      <c r="F4" s="225"/>
      <c r="G4" s="225"/>
      <c r="H4" s="225"/>
      <c r="I4" s="226"/>
    </row>
    <row r="5" spans="2:9" thickBot="1">
      <c r="B5" s="1" t="s">
        <v>382</v>
      </c>
      <c r="C5" s="215" t="s">
        <v>440</v>
      </c>
      <c r="D5" s="217"/>
      <c r="E5" s="227"/>
      <c r="F5" s="228"/>
      <c r="G5" s="228"/>
      <c r="H5" s="228"/>
      <c r="I5" s="229"/>
    </row>
    <row r="6" spans="2:9" ht="39" customHeight="1" thickBot="1">
      <c r="B6" s="218" t="s">
        <v>315</v>
      </c>
      <c r="C6" s="220"/>
      <c r="D6" s="35"/>
      <c r="E6" s="230"/>
      <c r="F6" s="231"/>
      <c r="G6" s="231"/>
      <c r="H6" s="231"/>
      <c r="I6" s="232"/>
    </row>
    <row r="7" spans="2:9" ht="13.2">
      <c r="B7" s="233" t="s">
        <v>316</v>
      </c>
      <c r="C7" s="234"/>
      <c r="D7" s="234"/>
      <c r="E7" s="234"/>
      <c r="F7" s="234"/>
      <c r="G7" s="234"/>
      <c r="H7" s="234"/>
      <c r="I7" s="235"/>
    </row>
    <row r="8" spans="2:9" ht="13.2">
      <c r="B8" s="7" t="s">
        <v>317</v>
      </c>
      <c r="C8" s="8"/>
      <c r="D8" s="236"/>
      <c r="E8" s="236"/>
      <c r="F8" s="236"/>
      <c r="G8" s="236"/>
      <c r="H8" s="236"/>
      <c r="I8" s="237"/>
    </row>
    <row r="9" spans="2:9" ht="13.2">
      <c r="B9" s="190" t="s">
        <v>318</v>
      </c>
      <c r="C9" s="362"/>
      <c r="D9" s="39" t="s">
        <v>8</v>
      </c>
      <c r="E9" s="39" t="s">
        <v>319</v>
      </c>
      <c r="F9" s="39" t="s">
        <v>320</v>
      </c>
      <c r="G9" s="39" t="s">
        <v>321</v>
      </c>
      <c r="H9" s="39"/>
      <c r="I9" s="40" t="s">
        <v>322</v>
      </c>
    </row>
    <row r="10" spans="2:9" ht="13.2">
      <c r="B10" s="201" t="s">
        <v>323</v>
      </c>
      <c r="C10" s="202"/>
      <c r="D10" s="23" t="s">
        <v>324</v>
      </c>
      <c r="E10" s="30">
        <f>+I33</f>
        <v>17902.857142857145</v>
      </c>
      <c r="F10" s="27">
        <v>0.05</v>
      </c>
      <c r="G10" s="30">
        <f>E10*F10</f>
        <v>895.14285714285734</v>
      </c>
      <c r="H10" s="46"/>
      <c r="I10" s="26">
        <f>+G10</f>
        <v>895.14285714285734</v>
      </c>
    </row>
    <row r="11" spans="2:9" ht="12.75" customHeight="1">
      <c r="B11" s="337"/>
      <c r="C11" s="338"/>
      <c r="D11" s="45"/>
      <c r="E11" s="29"/>
      <c r="F11" s="27"/>
      <c r="G11" s="30"/>
      <c r="H11" s="46"/>
      <c r="I11" s="26"/>
    </row>
    <row r="12" spans="2:9" ht="12.75" customHeight="1">
      <c r="B12" s="347"/>
      <c r="C12" s="363"/>
      <c r="D12" s="45"/>
      <c r="E12" s="29"/>
      <c r="F12" s="49"/>
      <c r="G12" s="30"/>
      <c r="H12" s="46"/>
      <c r="I12" s="26"/>
    </row>
    <row r="13" spans="2:9" ht="13.2">
      <c r="B13" s="205" t="s">
        <v>325</v>
      </c>
      <c r="C13" s="206"/>
      <c r="D13" s="206"/>
      <c r="E13" s="206"/>
      <c r="F13" s="206"/>
      <c r="G13" s="206"/>
      <c r="H13" s="6"/>
      <c r="I13" s="36">
        <f>SUM(I10:I12)</f>
        <v>895.14285714285734</v>
      </c>
    </row>
    <row r="14" spans="2:9" ht="13.2">
      <c r="B14" s="196" t="s">
        <v>326</v>
      </c>
      <c r="C14" s="197"/>
      <c r="D14" s="197"/>
      <c r="E14" s="197"/>
      <c r="F14" s="197"/>
      <c r="G14" s="197"/>
      <c r="H14" s="197"/>
      <c r="I14" s="198"/>
    </row>
    <row r="15" spans="2:9" ht="13.2">
      <c r="B15" s="190" t="s">
        <v>318</v>
      </c>
      <c r="C15" s="362"/>
      <c r="D15" s="39" t="s">
        <v>8</v>
      </c>
      <c r="E15" s="39" t="s">
        <v>327</v>
      </c>
      <c r="F15" s="39" t="s">
        <v>328</v>
      </c>
      <c r="G15" s="39" t="s">
        <v>321</v>
      </c>
      <c r="H15" s="41"/>
      <c r="I15" s="40" t="s">
        <v>322</v>
      </c>
    </row>
    <row r="16" spans="2:9" ht="12.75" customHeight="1">
      <c r="B16" s="201" t="s">
        <v>406</v>
      </c>
      <c r="C16" s="202"/>
      <c r="D16" s="23" t="s">
        <v>39</v>
      </c>
      <c r="E16" s="30">
        <v>38435.490683333337</v>
      </c>
      <c r="F16" s="27">
        <v>1.5</v>
      </c>
      <c r="G16" s="30">
        <f>E16*F16</f>
        <v>57653.236025000006</v>
      </c>
      <c r="H16" s="48"/>
      <c r="I16" s="31">
        <f t="shared" ref="I16:I20" si="0">+G16</f>
        <v>57653.236025000006</v>
      </c>
    </row>
    <row r="17" spans="2:9" ht="12.75" customHeight="1">
      <c r="B17" s="201" t="s">
        <v>441</v>
      </c>
      <c r="C17" s="202"/>
      <c r="D17" s="23" t="s">
        <v>18</v>
      </c>
      <c r="E17" s="30">
        <v>44202.050200000005</v>
      </c>
      <c r="F17" s="27">
        <v>1</v>
      </c>
      <c r="G17" s="30">
        <f t="shared" ref="G17:G20" si="1">E17*F17</f>
        <v>44202.050200000005</v>
      </c>
      <c r="H17" s="48"/>
      <c r="I17" s="31">
        <f t="shared" si="0"/>
        <v>44202.050200000005</v>
      </c>
    </row>
    <row r="18" spans="2:9" ht="13.2">
      <c r="B18" s="201" t="s">
        <v>442</v>
      </c>
      <c r="C18" s="202"/>
      <c r="D18" s="23" t="s">
        <v>18</v>
      </c>
      <c r="E18" s="30">
        <v>19644.555700000001</v>
      </c>
      <c r="F18" s="27">
        <v>1</v>
      </c>
      <c r="G18" s="30">
        <f t="shared" si="1"/>
        <v>19644.555700000001</v>
      </c>
      <c r="H18" s="48"/>
      <c r="I18" s="31">
        <f t="shared" si="0"/>
        <v>19644.555700000001</v>
      </c>
    </row>
    <row r="19" spans="2:9" ht="13.2">
      <c r="B19" s="201" t="s">
        <v>443</v>
      </c>
      <c r="C19" s="202"/>
      <c r="D19" s="23" t="s">
        <v>18</v>
      </c>
      <c r="E19" s="30">
        <v>39993.222500000003</v>
      </c>
      <c r="F19" s="27">
        <v>0.2</v>
      </c>
      <c r="G19" s="30">
        <f t="shared" si="1"/>
        <v>7998.6445000000012</v>
      </c>
      <c r="H19" s="10"/>
      <c r="I19" s="31">
        <f t="shared" si="0"/>
        <v>7998.6445000000012</v>
      </c>
    </row>
    <row r="20" spans="2:9" ht="13.2">
      <c r="B20" s="201" t="s">
        <v>432</v>
      </c>
      <c r="C20" s="202"/>
      <c r="D20" s="23" t="s">
        <v>18</v>
      </c>
      <c r="E20" s="30">
        <v>253395.26417736299</v>
      </c>
      <c r="F20" s="27">
        <v>0.11875599706496585</v>
      </c>
      <c r="G20" s="30">
        <f t="shared" si="1"/>
        <v>30092.207248923165</v>
      </c>
      <c r="H20" s="10"/>
      <c r="I20" s="31">
        <f t="shared" si="0"/>
        <v>30092.207248923165</v>
      </c>
    </row>
    <row r="21" spans="2:9" ht="13.2">
      <c r="B21" s="201"/>
      <c r="C21" s="202"/>
      <c r="D21" s="23"/>
      <c r="E21" s="30"/>
      <c r="F21" s="27"/>
      <c r="G21" s="30"/>
      <c r="H21" s="10"/>
      <c r="I21" s="31"/>
    </row>
    <row r="22" spans="2:9" ht="13.2">
      <c r="B22" s="205" t="s">
        <v>329</v>
      </c>
      <c r="C22" s="206"/>
      <c r="D22" s="206"/>
      <c r="E22" s="206"/>
      <c r="F22" s="206"/>
      <c r="G22" s="207"/>
      <c r="H22" s="137"/>
      <c r="I22" s="25">
        <f>SUM(I16:I21)</f>
        <v>159590.69367392318</v>
      </c>
    </row>
    <row r="23" spans="2:9" ht="15" customHeight="1">
      <c r="B23" s="196" t="s">
        <v>330</v>
      </c>
      <c r="C23" s="197"/>
      <c r="D23" s="197"/>
      <c r="E23" s="197"/>
      <c r="F23" s="197"/>
      <c r="G23" s="197"/>
      <c r="H23" s="197"/>
      <c r="I23" s="198"/>
    </row>
    <row r="24" spans="2:9" ht="13.2">
      <c r="B24" s="199" t="s">
        <v>318</v>
      </c>
      <c r="C24" s="200"/>
      <c r="D24" s="39" t="s">
        <v>8</v>
      </c>
      <c r="E24" s="39" t="s">
        <v>9</v>
      </c>
      <c r="F24" s="39" t="s">
        <v>319</v>
      </c>
      <c r="G24" s="39" t="s">
        <v>321</v>
      </c>
      <c r="H24" s="39"/>
      <c r="I24" s="40" t="s">
        <v>322</v>
      </c>
    </row>
    <row r="25" spans="2:9">
      <c r="B25" s="238" t="s">
        <v>383</v>
      </c>
      <c r="C25" s="366"/>
      <c r="D25" s="23" t="s">
        <v>331</v>
      </c>
      <c r="E25" s="24">
        <v>0.85</v>
      </c>
      <c r="F25" s="30">
        <v>1900</v>
      </c>
      <c r="G25" s="30">
        <f>E25*F25</f>
        <v>1615</v>
      </c>
      <c r="H25" s="3"/>
      <c r="I25" s="31">
        <f>+G25</f>
        <v>1615</v>
      </c>
    </row>
    <row r="26" spans="2:9" ht="13.2">
      <c r="B26" s="348"/>
      <c r="C26" s="349"/>
      <c r="D26" s="23"/>
      <c r="E26" s="24"/>
      <c r="F26" s="38"/>
      <c r="G26" s="38"/>
      <c r="H26" s="4"/>
      <c r="I26" s="37"/>
    </row>
    <row r="27" spans="2:9">
      <c r="B27" s="12"/>
      <c r="C27" s="6"/>
      <c r="D27" s="6"/>
      <c r="E27" s="6"/>
      <c r="G27" s="33" t="s">
        <v>332</v>
      </c>
      <c r="H27" s="6"/>
      <c r="I27" s="36">
        <f>SUM(I25:I26)</f>
        <v>1615</v>
      </c>
    </row>
    <row r="28" spans="2:9" ht="15" customHeight="1">
      <c r="B28" s="196" t="s">
        <v>333</v>
      </c>
      <c r="C28" s="197"/>
      <c r="D28" s="197"/>
      <c r="E28" s="197"/>
      <c r="F28" s="197"/>
      <c r="G28" s="197"/>
      <c r="H28" s="197"/>
      <c r="I28" s="198"/>
    </row>
    <row r="29" spans="2:9" ht="13.2">
      <c r="B29" s="190" t="s">
        <v>318</v>
      </c>
      <c r="C29" s="362"/>
      <c r="D29" s="39" t="s">
        <v>334</v>
      </c>
      <c r="E29" s="39" t="s">
        <v>335</v>
      </c>
      <c r="F29" s="39" t="s">
        <v>336</v>
      </c>
      <c r="G29" s="39" t="s">
        <v>321</v>
      </c>
      <c r="H29" s="41"/>
      <c r="I29" s="40" t="s">
        <v>322</v>
      </c>
    </row>
    <row r="30" spans="2:9" ht="13.2">
      <c r="B30" s="191" t="s">
        <v>433</v>
      </c>
      <c r="C30" s="192"/>
      <c r="D30" s="28">
        <f>120000*2</f>
        <v>240000</v>
      </c>
      <c r="E30" s="30">
        <f>D30*1.52</f>
        <v>364800</v>
      </c>
      <c r="F30" s="34">
        <v>35</v>
      </c>
      <c r="G30" s="30">
        <f>E30/F30</f>
        <v>10422.857142857143</v>
      </c>
      <c r="H30" s="13"/>
      <c r="I30" s="26">
        <f>+G30</f>
        <v>10422.857142857143</v>
      </c>
    </row>
    <row r="31" spans="2:9" ht="13.2">
      <c r="B31" s="191" t="s">
        <v>384</v>
      </c>
      <c r="C31" s="192"/>
      <c r="D31" s="29">
        <f>77000*2</f>
        <v>154000</v>
      </c>
      <c r="E31" s="30">
        <f>D31*1.7</f>
        <v>261800</v>
      </c>
      <c r="F31" s="34">
        <v>35</v>
      </c>
      <c r="G31" s="30">
        <f>E31/F31</f>
        <v>7480</v>
      </c>
      <c r="H31" s="13"/>
      <c r="I31" s="26">
        <f>+G31</f>
        <v>7480</v>
      </c>
    </row>
    <row r="32" spans="2:9" ht="13.2">
      <c r="B32" s="193"/>
      <c r="C32" s="354"/>
      <c r="D32" s="2"/>
      <c r="E32" s="2"/>
      <c r="F32" s="11"/>
      <c r="G32" s="13"/>
      <c r="H32" s="13"/>
      <c r="I32" s="26"/>
    </row>
    <row r="33" spans="2:11" ht="13.2">
      <c r="B33" s="367" t="s">
        <v>338</v>
      </c>
      <c r="C33" s="368"/>
      <c r="D33" s="368"/>
      <c r="E33" s="368"/>
      <c r="F33" s="368"/>
      <c r="G33" s="368"/>
      <c r="H33" s="6"/>
      <c r="I33" s="25">
        <f>SUM(I30:I32)</f>
        <v>17902.857142857145</v>
      </c>
    </row>
    <row r="34" spans="2:11" ht="13.2">
      <c r="B34" s="12"/>
      <c r="C34" s="6"/>
      <c r="D34" s="6"/>
      <c r="E34" s="6"/>
      <c r="F34" s="5"/>
      <c r="G34" s="6"/>
      <c r="H34" s="6"/>
      <c r="I34" s="9"/>
      <c r="K34" s="50"/>
    </row>
    <row r="35" spans="2:11">
      <c r="B35" s="208" t="s">
        <v>339</v>
      </c>
      <c r="C35" s="209"/>
      <c r="D35" s="209"/>
      <c r="E35" s="209"/>
      <c r="F35" s="209"/>
      <c r="G35" s="209"/>
      <c r="H35" s="14"/>
      <c r="I35" s="138">
        <f>SUM(I13+I22+I27+I33)</f>
        <v>180003.6936739232</v>
      </c>
    </row>
    <row r="36" spans="2:11" ht="15.75" customHeight="1">
      <c r="B36" s="194" t="s">
        <v>340</v>
      </c>
      <c r="C36" s="351"/>
      <c r="D36" s="351"/>
      <c r="E36" s="351"/>
      <c r="F36" s="351"/>
      <c r="G36" s="351"/>
      <c r="H36" s="351"/>
      <c r="I36" s="195"/>
    </row>
    <row r="37" spans="2:11" ht="13.2">
      <c r="B37" s="177" t="s">
        <v>341</v>
      </c>
      <c r="C37" s="178"/>
      <c r="D37" s="181" t="s">
        <v>342</v>
      </c>
      <c r="E37" s="182"/>
      <c r="F37" s="42" t="s">
        <v>343</v>
      </c>
      <c r="G37" s="43" t="s">
        <v>344</v>
      </c>
      <c r="H37" s="3"/>
      <c r="I37" s="183"/>
    </row>
    <row r="38" spans="2:11" ht="13.2">
      <c r="B38" s="177"/>
      <c r="C38" s="178"/>
      <c r="D38" s="352" t="s">
        <v>345</v>
      </c>
      <c r="E38" s="184"/>
      <c r="F38" s="32">
        <v>0.25</v>
      </c>
      <c r="G38" s="29">
        <f>I35*F38</f>
        <v>45000.923418480801</v>
      </c>
      <c r="H38" s="15"/>
      <c r="I38" s="183"/>
    </row>
    <row r="39" spans="2:11" ht="13.2">
      <c r="B39" s="177"/>
      <c r="C39" s="178"/>
      <c r="D39" s="352" t="s">
        <v>346</v>
      </c>
      <c r="E39" s="184"/>
      <c r="F39" s="32">
        <v>0.05</v>
      </c>
      <c r="G39" s="29">
        <f>I35*F39</f>
        <v>9000.1846836961613</v>
      </c>
      <c r="H39" s="15"/>
      <c r="I39" s="183"/>
    </row>
    <row r="40" spans="2:11" ht="13.2">
      <c r="B40" s="177"/>
      <c r="C40" s="178"/>
      <c r="D40" s="353" t="s">
        <v>347</v>
      </c>
      <c r="E40" s="352"/>
      <c r="F40" s="32">
        <v>0.3</v>
      </c>
      <c r="G40" s="29">
        <f>SUM(G38:G39)</f>
        <v>54001.108102176964</v>
      </c>
      <c r="H40" s="15"/>
      <c r="I40" s="183"/>
    </row>
    <row r="41" spans="2:11" ht="15.75" customHeight="1" thickBot="1">
      <c r="B41" s="177"/>
      <c r="C41" s="178"/>
      <c r="D41" s="185" t="s">
        <v>348</v>
      </c>
      <c r="E41" s="186"/>
      <c r="F41" s="186"/>
      <c r="G41" s="187"/>
      <c r="H41" s="14"/>
      <c r="I41" s="138">
        <f>SUM(G40:G40)</f>
        <v>54001.108102176964</v>
      </c>
    </row>
    <row r="42" spans="2:11" ht="16.5" customHeight="1" thickBot="1">
      <c r="B42" s="179"/>
      <c r="C42" s="180"/>
      <c r="D42" s="188" t="s">
        <v>349</v>
      </c>
      <c r="E42" s="189"/>
      <c r="F42" s="189"/>
      <c r="G42" s="189"/>
      <c r="H42" s="19"/>
      <c r="I42" s="44">
        <f>SUM(I35+I41)</f>
        <v>234004.80177610018</v>
      </c>
    </row>
    <row r="43" spans="2:11">
      <c r="F43" s="17"/>
    </row>
    <row r="44" spans="2:11">
      <c r="F44" s="17"/>
    </row>
    <row r="45" spans="2:11">
      <c r="F45" s="17"/>
    </row>
    <row r="46" spans="2:11" s="16" customFormat="1">
      <c r="F46" s="17"/>
      <c r="I46" s="18"/>
    </row>
    <row r="47" spans="2:11" s="16" customFormat="1">
      <c r="F47" s="17"/>
      <c r="I47" s="18"/>
    </row>
  </sheetData>
  <mergeCells count="44">
    <mergeCell ref="D41:G41"/>
    <mergeCell ref="D42:G42"/>
    <mergeCell ref="B32:C32"/>
    <mergeCell ref="B33:G33"/>
    <mergeCell ref="B35:G35"/>
    <mergeCell ref="B36:I36"/>
    <mergeCell ref="B37:C42"/>
    <mergeCell ref="D37:E37"/>
    <mergeCell ref="I37:I40"/>
    <mergeCell ref="D38:E38"/>
    <mergeCell ref="D39:E39"/>
    <mergeCell ref="D40:E40"/>
    <mergeCell ref="B31:C31"/>
    <mergeCell ref="B19:C19"/>
    <mergeCell ref="B20:C20"/>
    <mergeCell ref="B21:C21"/>
    <mergeCell ref="B22:G22"/>
    <mergeCell ref="B23:I23"/>
    <mergeCell ref="B24:C24"/>
    <mergeCell ref="B25:C25"/>
    <mergeCell ref="B26:C26"/>
    <mergeCell ref="B28:I28"/>
    <mergeCell ref="B29:C29"/>
    <mergeCell ref="B30:C30"/>
    <mergeCell ref="B18:C18"/>
    <mergeCell ref="B7:I7"/>
    <mergeCell ref="D8:I8"/>
    <mergeCell ref="B9:C9"/>
    <mergeCell ref="B10:C10"/>
    <mergeCell ref="B11:C11"/>
    <mergeCell ref="B12:C12"/>
    <mergeCell ref="B13:G13"/>
    <mergeCell ref="B14:I14"/>
    <mergeCell ref="B15:C15"/>
    <mergeCell ref="B16:C16"/>
    <mergeCell ref="B17:C17"/>
    <mergeCell ref="B1:I1"/>
    <mergeCell ref="C2:F2"/>
    <mergeCell ref="B3:D3"/>
    <mergeCell ref="E3:I3"/>
    <mergeCell ref="B4:D4"/>
    <mergeCell ref="E4:I6"/>
    <mergeCell ref="C5:D5"/>
    <mergeCell ref="B6:C6"/>
  </mergeCells>
  <pageMargins left="0.52" right="0.4"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E05B23-E806-4E91-9159-CDA1B06B20F0}">
  <sheetPr codeName="Hoja397">
    <tabColor rgb="FF00B050"/>
  </sheetPr>
  <dimension ref="A1:AP59"/>
  <sheetViews>
    <sheetView view="pageBreakPreview" topLeftCell="A25" zoomScale="70" zoomScaleNormal="55" zoomScaleSheetLayoutView="70" workbookViewId="0">
      <selection activeCell="A5" sqref="A5:H5"/>
    </sheetView>
  </sheetViews>
  <sheetFormatPr baseColWidth="10" defaultColWidth="12.5546875" defaultRowHeight="13.2"/>
  <cols>
    <col min="1" max="30" width="3.6640625" style="81" customWidth="1"/>
    <col min="31" max="31" width="10.5546875" style="81" customWidth="1"/>
    <col min="32" max="32" width="8.109375" style="81" customWidth="1"/>
    <col min="33" max="33" width="10.5546875" style="81" customWidth="1"/>
    <col min="34" max="34" width="7.6640625" style="81" customWidth="1"/>
    <col min="35" max="35" width="38.5546875" style="81" customWidth="1"/>
    <col min="36" max="40" width="13.6640625" style="81" customWidth="1"/>
    <col min="41" max="250" width="12.5546875" style="77"/>
    <col min="251" max="280" width="3.6640625" style="77" customWidth="1"/>
    <col min="281" max="281" width="10.5546875" style="77" customWidth="1"/>
    <col min="282" max="282" width="8.109375" style="77" customWidth="1"/>
    <col min="283" max="283" width="10.5546875" style="77" customWidth="1"/>
    <col min="284" max="284" width="7.6640625" style="77" customWidth="1"/>
    <col min="285" max="285" width="26.109375" style="77" customWidth="1"/>
    <col min="286" max="287" width="12.5546875" style="77"/>
    <col min="288" max="288" width="13.44140625" style="77" customWidth="1"/>
    <col min="289" max="289" width="12.5546875" style="77"/>
    <col min="290" max="290" width="14.6640625" style="77" bestFit="1" customWidth="1"/>
    <col min="291" max="506" width="12.5546875" style="77"/>
    <col min="507" max="536" width="3.6640625" style="77" customWidth="1"/>
    <col min="537" max="537" width="10.5546875" style="77" customWidth="1"/>
    <col min="538" max="538" width="8.109375" style="77" customWidth="1"/>
    <col min="539" max="539" width="10.5546875" style="77" customWidth="1"/>
    <col min="540" max="540" width="7.6640625" style="77" customWidth="1"/>
    <col min="541" max="541" width="26.109375" style="77" customWidth="1"/>
    <col min="542" max="543" width="12.5546875" style="77"/>
    <col min="544" max="544" width="13.44140625" style="77" customWidth="1"/>
    <col min="545" max="545" width="12.5546875" style="77"/>
    <col min="546" max="546" width="14.6640625" style="77" bestFit="1" customWidth="1"/>
    <col min="547" max="762" width="12.5546875" style="77"/>
    <col min="763" max="792" width="3.6640625" style="77" customWidth="1"/>
    <col min="793" max="793" width="10.5546875" style="77" customWidth="1"/>
    <col min="794" max="794" width="8.109375" style="77" customWidth="1"/>
    <col min="795" max="795" width="10.5546875" style="77" customWidth="1"/>
    <col min="796" max="796" width="7.6640625" style="77" customWidth="1"/>
    <col min="797" max="797" width="26.109375" style="77" customWidth="1"/>
    <col min="798" max="799" width="12.5546875" style="77"/>
    <col min="800" max="800" width="13.44140625" style="77" customWidth="1"/>
    <col min="801" max="801" width="12.5546875" style="77"/>
    <col min="802" max="802" width="14.6640625" style="77" bestFit="1" customWidth="1"/>
    <col min="803" max="1018" width="12.5546875" style="77"/>
    <col min="1019" max="1048" width="3.6640625" style="77" customWidth="1"/>
    <col min="1049" max="1049" width="10.5546875" style="77" customWidth="1"/>
    <col min="1050" max="1050" width="8.109375" style="77" customWidth="1"/>
    <col min="1051" max="1051" width="10.5546875" style="77" customWidth="1"/>
    <col min="1052" max="1052" width="7.6640625" style="77" customWidth="1"/>
    <col min="1053" max="1053" width="26.109375" style="77" customWidth="1"/>
    <col min="1054" max="1055" width="12.5546875" style="77"/>
    <col min="1056" max="1056" width="13.44140625" style="77" customWidth="1"/>
    <col min="1057" max="1057" width="12.5546875" style="77"/>
    <col min="1058" max="1058" width="14.6640625" style="77" bestFit="1" customWidth="1"/>
    <col min="1059" max="1274" width="12.5546875" style="77"/>
    <col min="1275" max="1304" width="3.6640625" style="77" customWidth="1"/>
    <col min="1305" max="1305" width="10.5546875" style="77" customWidth="1"/>
    <col min="1306" max="1306" width="8.109375" style="77" customWidth="1"/>
    <col min="1307" max="1307" width="10.5546875" style="77" customWidth="1"/>
    <col min="1308" max="1308" width="7.6640625" style="77" customWidth="1"/>
    <col min="1309" max="1309" width="26.109375" style="77" customWidth="1"/>
    <col min="1310" max="1311" width="12.5546875" style="77"/>
    <col min="1312" max="1312" width="13.44140625" style="77" customWidth="1"/>
    <col min="1313" max="1313" width="12.5546875" style="77"/>
    <col min="1314" max="1314" width="14.6640625" style="77" bestFit="1" customWidth="1"/>
    <col min="1315" max="1530" width="12.5546875" style="77"/>
    <col min="1531" max="1560" width="3.6640625" style="77" customWidth="1"/>
    <col min="1561" max="1561" width="10.5546875" style="77" customWidth="1"/>
    <col min="1562" max="1562" width="8.109375" style="77" customWidth="1"/>
    <col min="1563" max="1563" width="10.5546875" style="77" customWidth="1"/>
    <col min="1564" max="1564" width="7.6640625" style="77" customWidth="1"/>
    <col min="1565" max="1565" width="26.109375" style="77" customWidth="1"/>
    <col min="1566" max="1567" width="12.5546875" style="77"/>
    <col min="1568" max="1568" width="13.44140625" style="77" customWidth="1"/>
    <col min="1569" max="1569" width="12.5546875" style="77"/>
    <col min="1570" max="1570" width="14.6640625" style="77" bestFit="1" customWidth="1"/>
    <col min="1571" max="1786" width="12.5546875" style="77"/>
    <col min="1787" max="1816" width="3.6640625" style="77" customWidth="1"/>
    <col min="1817" max="1817" width="10.5546875" style="77" customWidth="1"/>
    <col min="1818" max="1818" width="8.109375" style="77" customWidth="1"/>
    <col min="1819" max="1819" width="10.5546875" style="77" customWidth="1"/>
    <col min="1820" max="1820" width="7.6640625" style="77" customWidth="1"/>
    <col min="1821" max="1821" width="26.109375" style="77" customWidth="1"/>
    <col min="1822" max="1823" width="12.5546875" style="77"/>
    <col min="1824" max="1824" width="13.44140625" style="77" customWidth="1"/>
    <col min="1825" max="1825" width="12.5546875" style="77"/>
    <col min="1826" max="1826" width="14.6640625" style="77" bestFit="1" customWidth="1"/>
    <col min="1827" max="2042" width="12.5546875" style="77"/>
    <col min="2043" max="2072" width="3.6640625" style="77" customWidth="1"/>
    <col min="2073" max="2073" width="10.5546875" style="77" customWidth="1"/>
    <col min="2074" max="2074" width="8.109375" style="77" customWidth="1"/>
    <col min="2075" max="2075" width="10.5546875" style="77" customWidth="1"/>
    <col min="2076" max="2076" width="7.6640625" style="77" customWidth="1"/>
    <col min="2077" max="2077" width="26.109375" style="77" customWidth="1"/>
    <col min="2078" max="2079" width="12.5546875" style="77"/>
    <col min="2080" max="2080" width="13.44140625" style="77" customWidth="1"/>
    <col min="2081" max="2081" width="12.5546875" style="77"/>
    <col min="2082" max="2082" width="14.6640625" style="77" bestFit="1" customWidth="1"/>
    <col min="2083" max="2298" width="12.5546875" style="77"/>
    <col min="2299" max="2328" width="3.6640625" style="77" customWidth="1"/>
    <col min="2329" max="2329" width="10.5546875" style="77" customWidth="1"/>
    <col min="2330" max="2330" width="8.109375" style="77" customWidth="1"/>
    <col min="2331" max="2331" width="10.5546875" style="77" customWidth="1"/>
    <col min="2332" max="2332" width="7.6640625" style="77" customWidth="1"/>
    <col min="2333" max="2333" width="26.109375" style="77" customWidth="1"/>
    <col min="2334" max="2335" width="12.5546875" style="77"/>
    <col min="2336" max="2336" width="13.44140625" style="77" customWidth="1"/>
    <col min="2337" max="2337" width="12.5546875" style="77"/>
    <col min="2338" max="2338" width="14.6640625" style="77" bestFit="1" customWidth="1"/>
    <col min="2339" max="2554" width="12.5546875" style="77"/>
    <col min="2555" max="2584" width="3.6640625" style="77" customWidth="1"/>
    <col min="2585" max="2585" width="10.5546875" style="77" customWidth="1"/>
    <col min="2586" max="2586" width="8.109375" style="77" customWidth="1"/>
    <col min="2587" max="2587" width="10.5546875" style="77" customWidth="1"/>
    <col min="2588" max="2588" width="7.6640625" style="77" customWidth="1"/>
    <col min="2589" max="2589" width="26.109375" style="77" customWidth="1"/>
    <col min="2590" max="2591" width="12.5546875" style="77"/>
    <col min="2592" max="2592" width="13.44140625" style="77" customWidth="1"/>
    <col min="2593" max="2593" width="12.5546875" style="77"/>
    <col min="2594" max="2594" width="14.6640625" style="77" bestFit="1" customWidth="1"/>
    <col min="2595" max="2810" width="12.5546875" style="77"/>
    <col min="2811" max="2840" width="3.6640625" style="77" customWidth="1"/>
    <col min="2841" max="2841" width="10.5546875" style="77" customWidth="1"/>
    <col min="2842" max="2842" width="8.109375" style="77" customWidth="1"/>
    <col min="2843" max="2843" width="10.5546875" style="77" customWidth="1"/>
    <col min="2844" max="2844" width="7.6640625" style="77" customWidth="1"/>
    <col min="2845" max="2845" width="26.109375" style="77" customWidth="1"/>
    <col min="2846" max="2847" width="12.5546875" style="77"/>
    <col min="2848" max="2848" width="13.44140625" style="77" customWidth="1"/>
    <col min="2849" max="2849" width="12.5546875" style="77"/>
    <col min="2850" max="2850" width="14.6640625" style="77" bestFit="1" customWidth="1"/>
    <col min="2851" max="3066" width="12.5546875" style="77"/>
    <col min="3067" max="3096" width="3.6640625" style="77" customWidth="1"/>
    <col min="3097" max="3097" width="10.5546875" style="77" customWidth="1"/>
    <col min="3098" max="3098" width="8.109375" style="77" customWidth="1"/>
    <col min="3099" max="3099" width="10.5546875" style="77" customWidth="1"/>
    <col min="3100" max="3100" width="7.6640625" style="77" customWidth="1"/>
    <col min="3101" max="3101" width="26.109375" style="77" customWidth="1"/>
    <col min="3102" max="3103" width="12.5546875" style="77"/>
    <col min="3104" max="3104" width="13.44140625" style="77" customWidth="1"/>
    <col min="3105" max="3105" width="12.5546875" style="77"/>
    <col min="3106" max="3106" width="14.6640625" style="77" bestFit="1" customWidth="1"/>
    <col min="3107" max="3322" width="12.5546875" style="77"/>
    <col min="3323" max="3352" width="3.6640625" style="77" customWidth="1"/>
    <col min="3353" max="3353" width="10.5546875" style="77" customWidth="1"/>
    <col min="3354" max="3354" width="8.109375" style="77" customWidth="1"/>
    <col min="3355" max="3355" width="10.5546875" style="77" customWidth="1"/>
    <col min="3356" max="3356" width="7.6640625" style="77" customWidth="1"/>
    <col min="3357" max="3357" width="26.109375" style="77" customWidth="1"/>
    <col min="3358" max="3359" width="12.5546875" style="77"/>
    <col min="3360" max="3360" width="13.44140625" style="77" customWidth="1"/>
    <col min="3361" max="3361" width="12.5546875" style="77"/>
    <col min="3362" max="3362" width="14.6640625" style="77" bestFit="1" customWidth="1"/>
    <col min="3363" max="3578" width="12.5546875" style="77"/>
    <col min="3579" max="3608" width="3.6640625" style="77" customWidth="1"/>
    <col min="3609" max="3609" width="10.5546875" style="77" customWidth="1"/>
    <col min="3610" max="3610" width="8.109375" style="77" customWidth="1"/>
    <col min="3611" max="3611" width="10.5546875" style="77" customWidth="1"/>
    <col min="3612" max="3612" width="7.6640625" style="77" customWidth="1"/>
    <col min="3613" max="3613" width="26.109375" style="77" customWidth="1"/>
    <col min="3614" max="3615" width="12.5546875" style="77"/>
    <col min="3616" max="3616" width="13.44140625" style="77" customWidth="1"/>
    <col min="3617" max="3617" width="12.5546875" style="77"/>
    <col min="3618" max="3618" width="14.6640625" style="77" bestFit="1" customWidth="1"/>
    <col min="3619" max="3834" width="12.5546875" style="77"/>
    <col min="3835" max="3864" width="3.6640625" style="77" customWidth="1"/>
    <col min="3865" max="3865" width="10.5546875" style="77" customWidth="1"/>
    <col min="3866" max="3866" width="8.109375" style="77" customWidth="1"/>
    <col min="3867" max="3867" width="10.5546875" style="77" customWidth="1"/>
    <col min="3868" max="3868" width="7.6640625" style="77" customWidth="1"/>
    <col min="3869" max="3869" width="26.109375" style="77" customWidth="1"/>
    <col min="3870" max="3871" width="12.5546875" style="77"/>
    <col min="3872" max="3872" width="13.44140625" style="77" customWidth="1"/>
    <col min="3873" max="3873" width="12.5546875" style="77"/>
    <col min="3874" max="3874" width="14.6640625" style="77" bestFit="1" customWidth="1"/>
    <col min="3875" max="4090" width="12.5546875" style="77"/>
    <col min="4091" max="4120" width="3.6640625" style="77" customWidth="1"/>
    <col min="4121" max="4121" width="10.5546875" style="77" customWidth="1"/>
    <col min="4122" max="4122" width="8.109375" style="77" customWidth="1"/>
    <col min="4123" max="4123" width="10.5546875" style="77" customWidth="1"/>
    <col min="4124" max="4124" width="7.6640625" style="77" customWidth="1"/>
    <col min="4125" max="4125" width="26.109375" style="77" customWidth="1"/>
    <col min="4126" max="4127" width="12.5546875" style="77"/>
    <col min="4128" max="4128" width="13.44140625" style="77" customWidth="1"/>
    <col min="4129" max="4129" width="12.5546875" style="77"/>
    <col min="4130" max="4130" width="14.6640625" style="77" bestFit="1" customWidth="1"/>
    <col min="4131" max="4346" width="12.5546875" style="77"/>
    <col min="4347" max="4376" width="3.6640625" style="77" customWidth="1"/>
    <col min="4377" max="4377" width="10.5546875" style="77" customWidth="1"/>
    <col min="4378" max="4378" width="8.109375" style="77" customWidth="1"/>
    <col min="4379" max="4379" width="10.5546875" style="77" customWidth="1"/>
    <col min="4380" max="4380" width="7.6640625" style="77" customWidth="1"/>
    <col min="4381" max="4381" width="26.109375" style="77" customWidth="1"/>
    <col min="4382" max="4383" width="12.5546875" style="77"/>
    <col min="4384" max="4384" width="13.44140625" style="77" customWidth="1"/>
    <col min="4385" max="4385" width="12.5546875" style="77"/>
    <col min="4386" max="4386" width="14.6640625" style="77" bestFit="1" customWidth="1"/>
    <col min="4387" max="4602" width="12.5546875" style="77"/>
    <col min="4603" max="4632" width="3.6640625" style="77" customWidth="1"/>
    <col min="4633" max="4633" width="10.5546875" style="77" customWidth="1"/>
    <col min="4634" max="4634" width="8.109375" style="77" customWidth="1"/>
    <col min="4635" max="4635" width="10.5546875" style="77" customWidth="1"/>
    <col min="4636" max="4636" width="7.6640625" style="77" customWidth="1"/>
    <col min="4637" max="4637" width="26.109375" style="77" customWidth="1"/>
    <col min="4638" max="4639" width="12.5546875" style="77"/>
    <col min="4640" max="4640" width="13.44140625" style="77" customWidth="1"/>
    <col min="4641" max="4641" width="12.5546875" style="77"/>
    <col min="4642" max="4642" width="14.6640625" style="77" bestFit="1" customWidth="1"/>
    <col min="4643" max="4858" width="12.5546875" style="77"/>
    <col min="4859" max="4888" width="3.6640625" style="77" customWidth="1"/>
    <col min="4889" max="4889" width="10.5546875" style="77" customWidth="1"/>
    <col min="4890" max="4890" width="8.109375" style="77" customWidth="1"/>
    <col min="4891" max="4891" width="10.5546875" style="77" customWidth="1"/>
    <col min="4892" max="4892" width="7.6640625" style="77" customWidth="1"/>
    <col min="4893" max="4893" width="26.109375" style="77" customWidth="1"/>
    <col min="4894" max="4895" width="12.5546875" style="77"/>
    <col min="4896" max="4896" width="13.44140625" style="77" customWidth="1"/>
    <col min="4897" max="4897" width="12.5546875" style="77"/>
    <col min="4898" max="4898" width="14.6640625" style="77" bestFit="1" customWidth="1"/>
    <col min="4899" max="5114" width="12.5546875" style="77"/>
    <col min="5115" max="5144" width="3.6640625" style="77" customWidth="1"/>
    <col min="5145" max="5145" width="10.5546875" style="77" customWidth="1"/>
    <col min="5146" max="5146" width="8.109375" style="77" customWidth="1"/>
    <col min="5147" max="5147" width="10.5546875" style="77" customWidth="1"/>
    <col min="5148" max="5148" width="7.6640625" style="77" customWidth="1"/>
    <col min="5149" max="5149" width="26.109375" style="77" customWidth="1"/>
    <col min="5150" max="5151" width="12.5546875" style="77"/>
    <col min="5152" max="5152" width="13.44140625" style="77" customWidth="1"/>
    <col min="5153" max="5153" width="12.5546875" style="77"/>
    <col min="5154" max="5154" width="14.6640625" style="77" bestFit="1" customWidth="1"/>
    <col min="5155" max="5370" width="12.5546875" style="77"/>
    <col min="5371" max="5400" width="3.6640625" style="77" customWidth="1"/>
    <col min="5401" max="5401" width="10.5546875" style="77" customWidth="1"/>
    <col min="5402" max="5402" width="8.109375" style="77" customWidth="1"/>
    <col min="5403" max="5403" width="10.5546875" style="77" customWidth="1"/>
    <col min="5404" max="5404" width="7.6640625" style="77" customWidth="1"/>
    <col min="5405" max="5405" width="26.109375" style="77" customWidth="1"/>
    <col min="5406" max="5407" width="12.5546875" style="77"/>
    <col min="5408" max="5408" width="13.44140625" style="77" customWidth="1"/>
    <col min="5409" max="5409" width="12.5546875" style="77"/>
    <col min="5410" max="5410" width="14.6640625" style="77" bestFit="1" customWidth="1"/>
    <col min="5411" max="5626" width="12.5546875" style="77"/>
    <col min="5627" max="5656" width="3.6640625" style="77" customWidth="1"/>
    <col min="5657" max="5657" width="10.5546875" style="77" customWidth="1"/>
    <col min="5658" max="5658" width="8.109375" style="77" customWidth="1"/>
    <col min="5659" max="5659" width="10.5546875" style="77" customWidth="1"/>
    <col min="5660" max="5660" width="7.6640625" style="77" customWidth="1"/>
    <col min="5661" max="5661" width="26.109375" style="77" customWidth="1"/>
    <col min="5662" max="5663" width="12.5546875" style="77"/>
    <col min="5664" max="5664" width="13.44140625" style="77" customWidth="1"/>
    <col min="5665" max="5665" width="12.5546875" style="77"/>
    <col min="5666" max="5666" width="14.6640625" style="77" bestFit="1" customWidth="1"/>
    <col min="5667" max="5882" width="12.5546875" style="77"/>
    <col min="5883" max="5912" width="3.6640625" style="77" customWidth="1"/>
    <col min="5913" max="5913" width="10.5546875" style="77" customWidth="1"/>
    <col min="5914" max="5914" width="8.109375" style="77" customWidth="1"/>
    <col min="5915" max="5915" width="10.5546875" style="77" customWidth="1"/>
    <col min="5916" max="5916" width="7.6640625" style="77" customWidth="1"/>
    <col min="5917" max="5917" width="26.109375" style="77" customWidth="1"/>
    <col min="5918" max="5919" width="12.5546875" style="77"/>
    <col min="5920" max="5920" width="13.44140625" style="77" customWidth="1"/>
    <col min="5921" max="5921" width="12.5546875" style="77"/>
    <col min="5922" max="5922" width="14.6640625" style="77" bestFit="1" customWidth="1"/>
    <col min="5923" max="6138" width="12.5546875" style="77"/>
    <col min="6139" max="6168" width="3.6640625" style="77" customWidth="1"/>
    <col min="6169" max="6169" width="10.5546875" style="77" customWidth="1"/>
    <col min="6170" max="6170" width="8.109375" style="77" customWidth="1"/>
    <col min="6171" max="6171" width="10.5546875" style="77" customWidth="1"/>
    <col min="6172" max="6172" width="7.6640625" style="77" customWidth="1"/>
    <col min="6173" max="6173" width="26.109375" style="77" customWidth="1"/>
    <col min="6174" max="6175" width="12.5546875" style="77"/>
    <col min="6176" max="6176" width="13.44140625" style="77" customWidth="1"/>
    <col min="6177" max="6177" width="12.5546875" style="77"/>
    <col min="6178" max="6178" width="14.6640625" style="77" bestFit="1" customWidth="1"/>
    <col min="6179" max="6394" width="12.5546875" style="77"/>
    <col min="6395" max="6424" width="3.6640625" style="77" customWidth="1"/>
    <col min="6425" max="6425" width="10.5546875" style="77" customWidth="1"/>
    <col min="6426" max="6426" width="8.109375" style="77" customWidth="1"/>
    <col min="6427" max="6427" width="10.5546875" style="77" customWidth="1"/>
    <col min="6428" max="6428" width="7.6640625" style="77" customWidth="1"/>
    <col min="6429" max="6429" width="26.109375" style="77" customWidth="1"/>
    <col min="6430" max="6431" width="12.5546875" style="77"/>
    <col min="6432" max="6432" width="13.44140625" style="77" customWidth="1"/>
    <col min="6433" max="6433" width="12.5546875" style="77"/>
    <col min="6434" max="6434" width="14.6640625" style="77" bestFit="1" customWidth="1"/>
    <col min="6435" max="6650" width="12.5546875" style="77"/>
    <col min="6651" max="6680" width="3.6640625" style="77" customWidth="1"/>
    <col min="6681" max="6681" width="10.5546875" style="77" customWidth="1"/>
    <col min="6682" max="6682" width="8.109375" style="77" customWidth="1"/>
    <col min="6683" max="6683" width="10.5546875" style="77" customWidth="1"/>
    <col min="6684" max="6684" width="7.6640625" style="77" customWidth="1"/>
    <col min="6685" max="6685" width="26.109375" style="77" customWidth="1"/>
    <col min="6686" max="6687" width="12.5546875" style="77"/>
    <col min="6688" max="6688" width="13.44140625" style="77" customWidth="1"/>
    <col min="6689" max="6689" width="12.5546875" style="77"/>
    <col min="6690" max="6690" width="14.6640625" style="77" bestFit="1" customWidth="1"/>
    <col min="6691" max="6906" width="12.5546875" style="77"/>
    <col min="6907" max="6936" width="3.6640625" style="77" customWidth="1"/>
    <col min="6937" max="6937" width="10.5546875" style="77" customWidth="1"/>
    <col min="6938" max="6938" width="8.109375" style="77" customWidth="1"/>
    <col min="6939" max="6939" width="10.5546875" style="77" customWidth="1"/>
    <col min="6940" max="6940" width="7.6640625" style="77" customWidth="1"/>
    <col min="6941" max="6941" width="26.109375" style="77" customWidth="1"/>
    <col min="6942" max="6943" width="12.5546875" style="77"/>
    <col min="6944" max="6944" width="13.44140625" style="77" customWidth="1"/>
    <col min="6945" max="6945" width="12.5546875" style="77"/>
    <col min="6946" max="6946" width="14.6640625" style="77" bestFit="1" customWidth="1"/>
    <col min="6947" max="7162" width="12.5546875" style="77"/>
    <col min="7163" max="7192" width="3.6640625" style="77" customWidth="1"/>
    <col min="7193" max="7193" width="10.5546875" style="77" customWidth="1"/>
    <col min="7194" max="7194" width="8.109375" style="77" customWidth="1"/>
    <col min="7195" max="7195" width="10.5546875" style="77" customWidth="1"/>
    <col min="7196" max="7196" width="7.6640625" style="77" customWidth="1"/>
    <col min="7197" max="7197" width="26.109375" style="77" customWidth="1"/>
    <col min="7198" max="7199" width="12.5546875" style="77"/>
    <col min="7200" max="7200" width="13.44140625" style="77" customWidth="1"/>
    <col min="7201" max="7201" width="12.5546875" style="77"/>
    <col min="7202" max="7202" width="14.6640625" style="77" bestFit="1" customWidth="1"/>
    <col min="7203" max="7418" width="12.5546875" style="77"/>
    <col min="7419" max="7448" width="3.6640625" style="77" customWidth="1"/>
    <col min="7449" max="7449" width="10.5546875" style="77" customWidth="1"/>
    <col min="7450" max="7450" width="8.109375" style="77" customWidth="1"/>
    <col min="7451" max="7451" width="10.5546875" style="77" customWidth="1"/>
    <col min="7452" max="7452" width="7.6640625" style="77" customWidth="1"/>
    <col min="7453" max="7453" width="26.109375" style="77" customWidth="1"/>
    <col min="7454" max="7455" width="12.5546875" style="77"/>
    <col min="7456" max="7456" width="13.44140625" style="77" customWidth="1"/>
    <col min="7457" max="7457" width="12.5546875" style="77"/>
    <col min="7458" max="7458" width="14.6640625" style="77" bestFit="1" customWidth="1"/>
    <col min="7459" max="7674" width="12.5546875" style="77"/>
    <col min="7675" max="7704" width="3.6640625" style="77" customWidth="1"/>
    <col min="7705" max="7705" width="10.5546875" style="77" customWidth="1"/>
    <col min="7706" max="7706" width="8.109375" style="77" customWidth="1"/>
    <col min="7707" max="7707" width="10.5546875" style="77" customWidth="1"/>
    <col min="7708" max="7708" width="7.6640625" style="77" customWidth="1"/>
    <col min="7709" max="7709" width="26.109375" style="77" customWidth="1"/>
    <col min="7710" max="7711" width="12.5546875" style="77"/>
    <col min="7712" max="7712" width="13.44140625" style="77" customWidth="1"/>
    <col min="7713" max="7713" width="12.5546875" style="77"/>
    <col min="7714" max="7714" width="14.6640625" style="77" bestFit="1" customWidth="1"/>
    <col min="7715" max="7930" width="12.5546875" style="77"/>
    <col min="7931" max="7960" width="3.6640625" style="77" customWidth="1"/>
    <col min="7961" max="7961" width="10.5546875" style="77" customWidth="1"/>
    <col min="7962" max="7962" width="8.109375" style="77" customWidth="1"/>
    <col min="7963" max="7963" width="10.5546875" style="77" customWidth="1"/>
    <col min="7964" max="7964" width="7.6640625" style="77" customWidth="1"/>
    <col min="7965" max="7965" width="26.109375" style="77" customWidth="1"/>
    <col min="7966" max="7967" width="12.5546875" style="77"/>
    <col min="7968" max="7968" width="13.44140625" style="77" customWidth="1"/>
    <col min="7969" max="7969" width="12.5546875" style="77"/>
    <col min="7970" max="7970" width="14.6640625" style="77" bestFit="1" customWidth="1"/>
    <col min="7971" max="8186" width="12.5546875" style="77"/>
    <col min="8187" max="8216" width="3.6640625" style="77" customWidth="1"/>
    <col min="8217" max="8217" width="10.5546875" style="77" customWidth="1"/>
    <col min="8218" max="8218" width="8.109375" style="77" customWidth="1"/>
    <col min="8219" max="8219" width="10.5546875" style="77" customWidth="1"/>
    <col min="8220" max="8220" width="7.6640625" style="77" customWidth="1"/>
    <col min="8221" max="8221" width="26.109375" style="77" customWidth="1"/>
    <col min="8222" max="8223" width="12.5546875" style="77"/>
    <col min="8224" max="8224" width="13.44140625" style="77" customWidth="1"/>
    <col min="8225" max="8225" width="12.5546875" style="77"/>
    <col min="8226" max="8226" width="14.6640625" style="77" bestFit="1" customWidth="1"/>
    <col min="8227" max="8442" width="12.5546875" style="77"/>
    <col min="8443" max="8472" width="3.6640625" style="77" customWidth="1"/>
    <col min="8473" max="8473" width="10.5546875" style="77" customWidth="1"/>
    <col min="8474" max="8474" width="8.109375" style="77" customWidth="1"/>
    <col min="8475" max="8475" width="10.5546875" style="77" customWidth="1"/>
    <col min="8476" max="8476" width="7.6640625" style="77" customWidth="1"/>
    <col min="8477" max="8477" width="26.109375" style="77" customWidth="1"/>
    <col min="8478" max="8479" width="12.5546875" style="77"/>
    <col min="8480" max="8480" width="13.44140625" style="77" customWidth="1"/>
    <col min="8481" max="8481" width="12.5546875" style="77"/>
    <col min="8482" max="8482" width="14.6640625" style="77" bestFit="1" customWidth="1"/>
    <col min="8483" max="8698" width="12.5546875" style="77"/>
    <col min="8699" max="8728" width="3.6640625" style="77" customWidth="1"/>
    <col min="8729" max="8729" width="10.5546875" style="77" customWidth="1"/>
    <col min="8730" max="8730" width="8.109375" style="77" customWidth="1"/>
    <col min="8731" max="8731" width="10.5546875" style="77" customWidth="1"/>
    <col min="8732" max="8732" width="7.6640625" style="77" customWidth="1"/>
    <col min="8733" max="8733" width="26.109375" style="77" customWidth="1"/>
    <col min="8734" max="8735" width="12.5546875" style="77"/>
    <col min="8736" max="8736" width="13.44140625" style="77" customWidth="1"/>
    <col min="8737" max="8737" width="12.5546875" style="77"/>
    <col min="8738" max="8738" width="14.6640625" style="77" bestFit="1" customWidth="1"/>
    <col min="8739" max="8954" width="12.5546875" style="77"/>
    <col min="8955" max="8984" width="3.6640625" style="77" customWidth="1"/>
    <col min="8985" max="8985" width="10.5546875" style="77" customWidth="1"/>
    <col min="8986" max="8986" width="8.109375" style="77" customWidth="1"/>
    <col min="8987" max="8987" width="10.5546875" style="77" customWidth="1"/>
    <col min="8988" max="8988" width="7.6640625" style="77" customWidth="1"/>
    <col min="8989" max="8989" width="26.109375" style="77" customWidth="1"/>
    <col min="8990" max="8991" width="12.5546875" style="77"/>
    <col min="8992" max="8992" width="13.44140625" style="77" customWidth="1"/>
    <col min="8993" max="8993" width="12.5546875" style="77"/>
    <col min="8994" max="8994" width="14.6640625" style="77" bestFit="1" customWidth="1"/>
    <col min="8995" max="9210" width="12.5546875" style="77"/>
    <col min="9211" max="9240" width="3.6640625" style="77" customWidth="1"/>
    <col min="9241" max="9241" width="10.5546875" style="77" customWidth="1"/>
    <col min="9242" max="9242" width="8.109375" style="77" customWidth="1"/>
    <col min="9243" max="9243" width="10.5546875" style="77" customWidth="1"/>
    <col min="9244" max="9244" width="7.6640625" style="77" customWidth="1"/>
    <col min="9245" max="9245" width="26.109375" style="77" customWidth="1"/>
    <col min="9246" max="9247" width="12.5546875" style="77"/>
    <col min="9248" max="9248" width="13.44140625" style="77" customWidth="1"/>
    <col min="9249" max="9249" width="12.5546875" style="77"/>
    <col min="9250" max="9250" width="14.6640625" style="77" bestFit="1" customWidth="1"/>
    <col min="9251" max="9466" width="12.5546875" style="77"/>
    <col min="9467" max="9496" width="3.6640625" style="77" customWidth="1"/>
    <col min="9497" max="9497" width="10.5546875" style="77" customWidth="1"/>
    <col min="9498" max="9498" width="8.109375" style="77" customWidth="1"/>
    <col min="9499" max="9499" width="10.5546875" style="77" customWidth="1"/>
    <col min="9500" max="9500" width="7.6640625" style="77" customWidth="1"/>
    <col min="9501" max="9501" width="26.109375" style="77" customWidth="1"/>
    <col min="9502" max="9503" width="12.5546875" style="77"/>
    <col min="9504" max="9504" width="13.44140625" style="77" customWidth="1"/>
    <col min="9505" max="9505" width="12.5546875" style="77"/>
    <col min="9506" max="9506" width="14.6640625" style="77" bestFit="1" customWidth="1"/>
    <col min="9507" max="9722" width="12.5546875" style="77"/>
    <col min="9723" max="9752" width="3.6640625" style="77" customWidth="1"/>
    <col min="9753" max="9753" width="10.5546875" style="77" customWidth="1"/>
    <col min="9754" max="9754" width="8.109375" style="77" customWidth="1"/>
    <col min="9755" max="9755" width="10.5546875" style="77" customWidth="1"/>
    <col min="9756" max="9756" width="7.6640625" style="77" customWidth="1"/>
    <col min="9757" max="9757" width="26.109375" style="77" customWidth="1"/>
    <col min="9758" max="9759" width="12.5546875" style="77"/>
    <col min="9760" max="9760" width="13.44140625" style="77" customWidth="1"/>
    <col min="9761" max="9761" width="12.5546875" style="77"/>
    <col min="9762" max="9762" width="14.6640625" style="77" bestFit="1" customWidth="1"/>
    <col min="9763" max="9978" width="12.5546875" style="77"/>
    <col min="9979" max="10008" width="3.6640625" style="77" customWidth="1"/>
    <col min="10009" max="10009" width="10.5546875" style="77" customWidth="1"/>
    <col min="10010" max="10010" width="8.109375" style="77" customWidth="1"/>
    <col min="10011" max="10011" width="10.5546875" style="77" customWidth="1"/>
    <col min="10012" max="10012" width="7.6640625" style="77" customWidth="1"/>
    <col min="10013" max="10013" width="26.109375" style="77" customWidth="1"/>
    <col min="10014" max="10015" width="12.5546875" style="77"/>
    <col min="10016" max="10016" width="13.44140625" style="77" customWidth="1"/>
    <col min="10017" max="10017" width="12.5546875" style="77"/>
    <col min="10018" max="10018" width="14.6640625" style="77" bestFit="1" customWidth="1"/>
    <col min="10019" max="10234" width="12.5546875" style="77"/>
    <col min="10235" max="10264" width="3.6640625" style="77" customWidth="1"/>
    <col min="10265" max="10265" width="10.5546875" style="77" customWidth="1"/>
    <col min="10266" max="10266" width="8.109375" style="77" customWidth="1"/>
    <col min="10267" max="10267" width="10.5546875" style="77" customWidth="1"/>
    <col min="10268" max="10268" width="7.6640625" style="77" customWidth="1"/>
    <col min="10269" max="10269" width="26.109375" style="77" customWidth="1"/>
    <col min="10270" max="10271" width="12.5546875" style="77"/>
    <col min="10272" max="10272" width="13.44140625" style="77" customWidth="1"/>
    <col min="10273" max="10273" width="12.5546875" style="77"/>
    <col min="10274" max="10274" width="14.6640625" style="77" bestFit="1" customWidth="1"/>
    <col min="10275" max="10490" width="12.5546875" style="77"/>
    <col min="10491" max="10520" width="3.6640625" style="77" customWidth="1"/>
    <col min="10521" max="10521" width="10.5546875" style="77" customWidth="1"/>
    <col min="10522" max="10522" width="8.109375" style="77" customWidth="1"/>
    <col min="10523" max="10523" width="10.5546875" style="77" customWidth="1"/>
    <col min="10524" max="10524" width="7.6640625" style="77" customWidth="1"/>
    <col min="10525" max="10525" width="26.109375" style="77" customWidth="1"/>
    <col min="10526" max="10527" width="12.5546875" style="77"/>
    <col min="10528" max="10528" width="13.44140625" style="77" customWidth="1"/>
    <col min="10529" max="10529" width="12.5546875" style="77"/>
    <col min="10530" max="10530" width="14.6640625" style="77" bestFit="1" customWidth="1"/>
    <col min="10531" max="10746" width="12.5546875" style="77"/>
    <col min="10747" max="10776" width="3.6640625" style="77" customWidth="1"/>
    <col min="10777" max="10777" width="10.5546875" style="77" customWidth="1"/>
    <col min="10778" max="10778" width="8.109375" style="77" customWidth="1"/>
    <col min="10779" max="10779" width="10.5546875" style="77" customWidth="1"/>
    <col min="10780" max="10780" width="7.6640625" style="77" customWidth="1"/>
    <col min="10781" max="10781" width="26.109375" style="77" customWidth="1"/>
    <col min="10782" max="10783" width="12.5546875" style="77"/>
    <col min="10784" max="10784" width="13.44140625" style="77" customWidth="1"/>
    <col min="10785" max="10785" width="12.5546875" style="77"/>
    <col min="10786" max="10786" width="14.6640625" style="77" bestFit="1" customWidth="1"/>
    <col min="10787" max="11002" width="12.5546875" style="77"/>
    <col min="11003" max="11032" width="3.6640625" style="77" customWidth="1"/>
    <col min="11033" max="11033" width="10.5546875" style="77" customWidth="1"/>
    <col min="11034" max="11034" width="8.109375" style="77" customWidth="1"/>
    <col min="11035" max="11035" width="10.5546875" style="77" customWidth="1"/>
    <col min="11036" max="11036" width="7.6640625" style="77" customWidth="1"/>
    <col min="11037" max="11037" width="26.109375" style="77" customWidth="1"/>
    <col min="11038" max="11039" width="12.5546875" style="77"/>
    <col min="11040" max="11040" width="13.44140625" style="77" customWidth="1"/>
    <col min="11041" max="11041" width="12.5546875" style="77"/>
    <col min="11042" max="11042" width="14.6640625" style="77" bestFit="1" customWidth="1"/>
    <col min="11043" max="11258" width="12.5546875" style="77"/>
    <col min="11259" max="11288" width="3.6640625" style="77" customWidth="1"/>
    <col min="11289" max="11289" width="10.5546875" style="77" customWidth="1"/>
    <col min="11290" max="11290" width="8.109375" style="77" customWidth="1"/>
    <col min="11291" max="11291" width="10.5546875" style="77" customWidth="1"/>
    <col min="11292" max="11292" width="7.6640625" style="77" customWidth="1"/>
    <col min="11293" max="11293" width="26.109375" style="77" customWidth="1"/>
    <col min="11294" max="11295" width="12.5546875" style="77"/>
    <col min="11296" max="11296" width="13.44140625" style="77" customWidth="1"/>
    <col min="11297" max="11297" width="12.5546875" style="77"/>
    <col min="11298" max="11298" width="14.6640625" style="77" bestFit="1" customWidth="1"/>
    <col min="11299" max="11514" width="12.5546875" style="77"/>
    <col min="11515" max="11544" width="3.6640625" style="77" customWidth="1"/>
    <col min="11545" max="11545" width="10.5546875" style="77" customWidth="1"/>
    <col min="11546" max="11546" width="8.109375" style="77" customWidth="1"/>
    <col min="11547" max="11547" width="10.5546875" style="77" customWidth="1"/>
    <col min="11548" max="11548" width="7.6640625" style="77" customWidth="1"/>
    <col min="11549" max="11549" width="26.109375" style="77" customWidth="1"/>
    <col min="11550" max="11551" width="12.5546875" style="77"/>
    <col min="11552" max="11552" width="13.44140625" style="77" customWidth="1"/>
    <col min="11553" max="11553" width="12.5546875" style="77"/>
    <col min="11554" max="11554" width="14.6640625" style="77" bestFit="1" customWidth="1"/>
    <col min="11555" max="11770" width="12.5546875" style="77"/>
    <col min="11771" max="11800" width="3.6640625" style="77" customWidth="1"/>
    <col min="11801" max="11801" width="10.5546875" style="77" customWidth="1"/>
    <col min="11802" max="11802" width="8.109375" style="77" customWidth="1"/>
    <col min="11803" max="11803" width="10.5546875" style="77" customWidth="1"/>
    <col min="11804" max="11804" width="7.6640625" style="77" customWidth="1"/>
    <col min="11805" max="11805" width="26.109375" style="77" customWidth="1"/>
    <col min="11806" max="11807" width="12.5546875" style="77"/>
    <col min="11808" max="11808" width="13.44140625" style="77" customWidth="1"/>
    <col min="11809" max="11809" width="12.5546875" style="77"/>
    <col min="11810" max="11810" width="14.6640625" style="77" bestFit="1" customWidth="1"/>
    <col min="11811" max="12026" width="12.5546875" style="77"/>
    <col min="12027" max="12056" width="3.6640625" style="77" customWidth="1"/>
    <col min="12057" max="12057" width="10.5546875" style="77" customWidth="1"/>
    <col min="12058" max="12058" width="8.109375" style="77" customWidth="1"/>
    <col min="12059" max="12059" width="10.5546875" style="77" customWidth="1"/>
    <col min="12060" max="12060" width="7.6640625" style="77" customWidth="1"/>
    <col min="12061" max="12061" width="26.109375" style="77" customWidth="1"/>
    <col min="12062" max="12063" width="12.5546875" style="77"/>
    <col min="12064" max="12064" width="13.44140625" style="77" customWidth="1"/>
    <col min="12065" max="12065" width="12.5546875" style="77"/>
    <col min="12066" max="12066" width="14.6640625" style="77" bestFit="1" customWidth="1"/>
    <col min="12067" max="12282" width="12.5546875" style="77"/>
    <col min="12283" max="12312" width="3.6640625" style="77" customWidth="1"/>
    <col min="12313" max="12313" width="10.5546875" style="77" customWidth="1"/>
    <col min="12314" max="12314" width="8.109375" style="77" customWidth="1"/>
    <col min="12315" max="12315" width="10.5546875" style="77" customWidth="1"/>
    <col min="12316" max="12316" width="7.6640625" style="77" customWidth="1"/>
    <col min="12317" max="12317" width="26.109375" style="77" customWidth="1"/>
    <col min="12318" max="12319" width="12.5546875" style="77"/>
    <col min="12320" max="12320" width="13.44140625" style="77" customWidth="1"/>
    <col min="12321" max="12321" width="12.5546875" style="77"/>
    <col min="12322" max="12322" width="14.6640625" style="77" bestFit="1" customWidth="1"/>
    <col min="12323" max="12538" width="12.5546875" style="77"/>
    <col min="12539" max="12568" width="3.6640625" style="77" customWidth="1"/>
    <col min="12569" max="12569" width="10.5546875" style="77" customWidth="1"/>
    <col min="12570" max="12570" width="8.109375" style="77" customWidth="1"/>
    <col min="12571" max="12571" width="10.5546875" style="77" customWidth="1"/>
    <col min="12572" max="12572" width="7.6640625" style="77" customWidth="1"/>
    <col min="12573" max="12573" width="26.109375" style="77" customWidth="1"/>
    <col min="12574" max="12575" width="12.5546875" style="77"/>
    <col min="12576" max="12576" width="13.44140625" style="77" customWidth="1"/>
    <col min="12577" max="12577" width="12.5546875" style="77"/>
    <col min="12578" max="12578" width="14.6640625" style="77" bestFit="1" customWidth="1"/>
    <col min="12579" max="12794" width="12.5546875" style="77"/>
    <col min="12795" max="12824" width="3.6640625" style="77" customWidth="1"/>
    <col min="12825" max="12825" width="10.5546875" style="77" customWidth="1"/>
    <col min="12826" max="12826" width="8.109375" style="77" customWidth="1"/>
    <col min="12827" max="12827" width="10.5546875" style="77" customWidth="1"/>
    <col min="12828" max="12828" width="7.6640625" style="77" customWidth="1"/>
    <col min="12829" max="12829" width="26.109375" style="77" customWidth="1"/>
    <col min="12830" max="12831" width="12.5546875" style="77"/>
    <col min="12832" max="12832" width="13.44140625" style="77" customWidth="1"/>
    <col min="12833" max="12833" width="12.5546875" style="77"/>
    <col min="12834" max="12834" width="14.6640625" style="77" bestFit="1" customWidth="1"/>
    <col min="12835" max="13050" width="12.5546875" style="77"/>
    <col min="13051" max="13080" width="3.6640625" style="77" customWidth="1"/>
    <col min="13081" max="13081" width="10.5546875" style="77" customWidth="1"/>
    <col min="13082" max="13082" width="8.109375" style="77" customWidth="1"/>
    <col min="13083" max="13083" width="10.5546875" style="77" customWidth="1"/>
    <col min="13084" max="13084" width="7.6640625" style="77" customWidth="1"/>
    <col min="13085" max="13085" width="26.109375" style="77" customWidth="1"/>
    <col min="13086" max="13087" width="12.5546875" style="77"/>
    <col min="13088" max="13088" width="13.44140625" style="77" customWidth="1"/>
    <col min="13089" max="13089" width="12.5546875" style="77"/>
    <col min="13090" max="13090" width="14.6640625" style="77" bestFit="1" customWidth="1"/>
    <col min="13091" max="13306" width="12.5546875" style="77"/>
    <col min="13307" max="13336" width="3.6640625" style="77" customWidth="1"/>
    <col min="13337" max="13337" width="10.5546875" style="77" customWidth="1"/>
    <col min="13338" max="13338" width="8.109375" style="77" customWidth="1"/>
    <col min="13339" max="13339" width="10.5546875" style="77" customWidth="1"/>
    <col min="13340" max="13340" width="7.6640625" style="77" customWidth="1"/>
    <col min="13341" max="13341" width="26.109375" style="77" customWidth="1"/>
    <col min="13342" max="13343" width="12.5546875" style="77"/>
    <col min="13344" max="13344" width="13.44140625" style="77" customWidth="1"/>
    <col min="13345" max="13345" width="12.5546875" style="77"/>
    <col min="13346" max="13346" width="14.6640625" style="77" bestFit="1" customWidth="1"/>
    <col min="13347" max="13562" width="12.5546875" style="77"/>
    <col min="13563" max="13592" width="3.6640625" style="77" customWidth="1"/>
    <col min="13593" max="13593" width="10.5546875" style="77" customWidth="1"/>
    <col min="13594" max="13594" width="8.109375" style="77" customWidth="1"/>
    <col min="13595" max="13595" width="10.5546875" style="77" customWidth="1"/>
    <col min="13596" max="13596" width="7.6640625" style="77" customWidth="1"/>
    <col min="13597" max="13597" width="26.109375" style="77" customWidth="1"/>
    <col min="13598" max="13599" width="12.5546875" style="77"/>
    <col min="13600" max="13600" width="13.44140625" style="77" customWidth="1"/>
    <col min="13601" max="13601" width="12.5546875" style="77"/>
    <col min="13602" max="13602" width="14.6640625" style="77" bestFit="1" customWidth="1"/>
    <col min="13603" max="13818" width="12.5546875" style="77"/>
    <col min="13819" max="13848" width="3.6640625" style="77" customWidth="1"/>
    <col min="13849" max="13849" width="10.5546875" style="77" customWidth="1"/>
    <col min="13850" max="13850" width="8.109375" style="77" customWidth="1"/>
    <col min="13851" max="13851" width="10.5546875" style="77" customWidth="1"/>
    <col min="13852" max="13852" width="7.6640625" style="77" customWidth="1"/>
    <col min="13853" max="13853" width="26.109375" style="77" customWidth="1"/>
    <col min="13854" max="13855" width="12.5546875" style="77"/>
    <col min="13856" max="13856" width="13.44140625" style="77" customWidth="1"/>
    <col min="13857" max="13857" width="12.5546875" style="77"/>
    <col min="13858" max="13858" width="14.6640625" style="77" bestFit="1" customWidth="1"/>
    <col min="13859" max="14074" width="12.5546875" style="77"/>
    <col min="14075" max="14104" width="3.6640625" style="77" customWidth="1"/>
    <col min="14105" max="14105" width="10.5546875" style="77" customWidth="1"/>
    <col min="14106" max="14106" width="8.109375" style="77" customWidth="1"/>
    <col min="14107" max="14107" width="10.5546875" style="77" customWidth="1"/>
    <col min="14108" max="14108" width="7.6640625" style="77" customWidth="1"/>
    <col min="14109" max="14109" width="26.109375" style="77" customWidth="1"/>
    <col min="14110" max="14111" width="12.5546875" style="77"/>
    <col min="14112" max="14112" width="13.44140625" style="77" customWidth="1"/>
    <col min="14113" max="14113" width="12.5546875" style="77"/>
    <col min="14114" max="14114" width="14.6640625" style="77" bestFit="1" customWidth="1"/>
    <col min="14115" max="14330" width="12.5546875" style="77"/>
    <col min="14331" max="14360" width="3.6640625" style="77" customWidth="1"/>
    <col min="14361" max="14361" width="10.5546875" style="77" customWidth="1"/>
    <col min="14362" max="14362" width="8.109375" style="77" customWidth="1"/>
    <col min="14363" max="14363" width="10.5546875" style="77" customWidth="1"/>
    <col min="14364" max="14364" width="7.6640625" style="77" customWidth="1"/>
    <col min="14365" max="14365" width="26.109375" style="77" customWidth="1"/>
    <col min="14366" max="14367" width="12.5546875" style="77"/>
    <col min="14368" max="14368" width="13.44140625" style="77" customWidth="1"/>
    <col min="14369" max="14369" width="12.5546875" style="77"/>
    <col min="14370" max="14370" width="14.6640625" style="77" bestFit="1" customWidth="1"/>
    <col min="14371" max="14586" width="12.5546875" style="77"/>
    <col min="14587" max="14616" width="3.6640625" style="77" customWidth="1"/>
    <col min="14617" max="14617" width="10.5546875" style="77" customWidth="1"/>
    <col min="14618" max="14618" width="8.109375" style="77" customWidth="1"/>
    <col min="14619" max="14619" width="10.5546875" style="77" customWidth="1"/>
    <col min="14620" max="14620" width="7.6640625" style="77" customWidth="1"/>
    <col min="14621" max="14621" width="26.109375" style="77" customWidth="1"/>
    <col min="14622" max="14623" width="12.5546875" style="77"/>
    <col min="14624" max="14624" width="13.44140625" style="77" customWidth="1"/>
    <col min="14625" max="14625" width="12.5546875" style="77"/>
    <col min="14626" max="14626" width="14.6640625" style="77" bestFit="1" customWidth="1"/>
    <col min="14627" max="14842" width="12.5546875" style="77"/>
    <col min="14843" max="14872" width="3.6640625" style="77" customWidth="1"/>
    <col min="14873" max="14873" width="10.5546875" style="77" customWidth="1"/>
    <col min="14874" max="14874" width="8.109375" style="77" customWidth="1"/>
    <col min="14875" max="14875" width="10.5546875" style="77" customWidth="1"/>
    <col min="14876" max="14876" width="7.6640625" style="77" customWidth="1"/>
    <col min="14877" max="14877" width="26.109375" style="77" customWidth="1"/>
    <col min="14878" max="14879" width="12.5546875" style="77"/>
    <col min="14880" max="14880" width="13.44140625" style="77" customWidth="1"/>
    <col min="14881" max="14881" width="12.5546875" style="77"/>
    <col min="14882" max="14882" width="14.6640625" style="77" bestFit="1" customWidth="1"/>
    <col min="14883" max="15098" width="12.5546875" style="77"/>
    <col min="15099" max="15128" width="3.6640625" style="77" customWidth="1"/>
    <col min="15129" max="15129" width="10.5546875" style="77" customWidth="1"/>
    <col min="15130" max="15130" width="8.109375" style="77" customWidth="1"/>
    <col min="15131" max="15131" width="10.5546875" style="77" customWidth="1"/>
    <col min="15132" max="15132" width="7.6640625" style="77" customWidth="1"/>
    <col min="15133" max="15133" width="26.109375" style="77" customWidth="1"/>
    <col min="15134" max="15135" width="12.5546875" style="77"/>
    <col min="15136" max="15136" width="13.44140625" style="77" customWidth="1"/>
    <col min="15137" max="15137" width="12.5546875" style="77"/>
    <col min="15138" max="15138" width="14.6640625" style="77" bestFit="1" customWidth="1"/>
    <col min="15139" max="15354" width="12.5546875" style="77"/>
    <col min="15355" max="15384" width="3.6640625" style="77" customWidth="1"/>
    <col min="15385" max="15385" width="10.5546875" style="77" customWidth="1"/>
    <col min="15386" max="15386" width="8.109375" style="77" customWidth="1"/>
    <col min="15387" max="15387" width="10.5546875" style="77" customWidth="1"/>
    <col min="15388" max="15388" width="7.6640625" style="77" customWidth="1"/>
    <col min="15389" max="15389" width="26.109375" style="77" customWidth="1"/>
    <col min="15390" max="15391" width="12.5546875" style="77"/>
    <col min="15392" max="15392" width="13.44140625" style="77" customWidth="1"/>
    <col min="15393" max="15393" width="12.5546875" style="77"/>
    <col min="15394" max="15394" width="14.6640625" style="77" bestFit="1" customWidth="1"/>
    <col min="15395" max="15610" width="12.5546875" style="77"/>
    <col min="15611" max="15640" width="3.6640625" style="77" customWidth="1"/>
    <col min="15641" max="15641" width="10.5546875" style="77" customWidth="1"/>
    <col min="15642" max="15642" width="8.109375" style="77" customWidth="1"/>
    <col min="15643" max="15643" width="10.5546875" style="77" customWidth="1"/>
    <col min="15644" max="15644" width="7.6640625" style="77" customWidth="1"/>
    <col min="15645" max="15645" width="26.109375" style="77" customWidth="1"/>
    <col min="15646" max="15647" width="12.5546875" style="77"/>
    <col min="15648" max="15648" width="13.44140625" style="77" customWidth="1"/>
    <col min="15649" max="15649" width="12.5546875" style="77"/>
    <col min="15650" max="15650" width="14.6640625" style="77" bestFit="1" customWidth="1"/>
    <col min="15651" max="15866" width="12.5546875" style="77"/>
    <col min="15867" max="15896" width="3.6640625" style="77" customWidth="1"/>
    <col min="15897" max="15897" width="10.5546875" style="77" customWidth="1"/>
    <col min="15898" max="15898" width="8.109375" style="77" customWidth="1"/>
    <col min="15899" max="15899" width="10.5546875" style="77" customWidth="1"/>
    <col min="15900" max="15900" width="7.6640625" style="77" customWidth="1"/>
    <col min="15901" max="15901" width="26.109375" style="77" customWidth="1"/>
    <col min="15902" max="15903" width="12.5546875" style="77"/>
    <col min="15904" max="15904" width="13.44140625" style="77" customWidth="1"/>
    <col min="15905" max="15905" width="12.5546875" style="77"/>
    <col min="15906" max="15906" width="14.6640625" style="77" bestFit="1" customWidth="1"/>
    <col min="15907" max="16122" width="12.5546875" style="77"/>
    <col min="16123" max="16152" width="3.6640625" style="77" customWidth="1"/>
    <col min="16153" max="16153" width="10.5546875" style="77" customWidth="1"/>
    <col min="16154" max="16154" width="8.109375" style="77" customWidth="1"/>
    <col min="16155" max="16155" width="10.5546875" style="77" customWidth="1"/>
    <col min="16156" max="16156" width="7.6640625" style="77" customWidth="1"/>
    <col min="16157" max="16157" width="26.109375" style="77" customWidth="1"/>
    <col min="16158" max="16159" width="12.5546875" style="77"/>
    <col min="16160" max="16160" width="13.44140625" style="77" customWidth="1"/>
    <col min="16161" max="16161" width="12.5546875" style="77"/>
    <col min="16162" max="16162" width="14.6640625" style="77" bestFit="1" customWidth="1"/>
    <col min="16163" max="16378" width="12.5546875" style="77"/>
    <col min="16379" max="16384" width="12.5546875" style="77" customWidth="1"/>
  </cols>
  <sheetData>
    <row r="1" spans="1:42" ht="25.2" customHeight="1">
      <c r="A1" s="239"/>
      <c r="B1" s="240"/>
      <c r="C1" s="240"/>
      <c r="D1" s="240"/>
      <c r="E1" s="240"/>
      <c r="F1" s="240"/>
      <c r="G1" s="240"/>
      <c r="H1" s="241"/>
      <c r="I1" s="245" t="s">
        <v>350</v>
      </c>
      <c r="J1" s="246"/>
      <c r="K1" s="246"/>
      <c r="L1" s="246"/>
      <c r="M1" s="246"/>
      <c r="N1" s="246"/>
      <c r="O1" s="246"/>
      <c r="P1" s="246"/>
      <c r="Q1" s="246"/>
      <c r="R1" s="246"/>
      <c r="S1" s="246"/>
      <c r="T1" s="246"/>
      <c r="U1" s="246"/>
      <c r="V1" s="246"/>
      <c r="W1" s="246"/>
      <c r="X1" s="246"/>
      <c r="Y1" s="246"/>
      <c r="Z1" s="246"/>
      <c r="AA1" s="246"/>
      <c r="AB1" s="246"/>
      <c r="AC1" s="246"/>
      <c r="AD1" s="246"/>
      <c r="AE1" s="246"/>
      <c r="AF1" s="246"/>
      <c r="AG1" s="246"/>
      <c r="AH1" s="246"/>
      <c r="AI1" s="246"/>
      <c r="AJ1" s="246"/>
      <c r="AK1" s="247"/>
      <c r="AL1" s="263" t="s">
        <v>351</v>
      </c>
      <c r="AM1" s="264"/>
      <c r="AN1" s="265"/>
    </row>
    <row r="2" spans="1:42" ht="25.2" customHeight="1">
      <c r="A2" s="242"/>
      <c r="B2" s="243"/>
      <c r="C2" s="243"/>
      <c r="D2" s="243"/>
      <c r="E2" s="243"/>
      <c r="F2" s="243"/>
      <c r="G2" s="243"/>
      <c r="H2" s="244"/>
      <c r="I2" s="248"/>
      <c r="J2" s="249"/>
      <c r="K2" s="249"/>
      <c r="L2" s="249"/>
      <c r="M2" s="249"/>
      <c r="N2" s="249"/>
      <c r="O2" s="249"/>
      <c r="P2" s="249"/>
      <c r="Q2" s="249"/>
      <c r="R2" s="249"/>
      <c r="S2" s="249"/>
      <c r="T2" s="249"/>
      <c r="U2" s="249"/>
      <c r="V2" s="249"/>
      <c r="W2" s="249"/>
      <c r="X2" s="249"/>
      <c r="Y2" s="249"/>
      <c r="Z2" s="249"/>
      <c r="AA2" s="249"/>
      <c r="AB2" s="249"/>
      <c r="AC2" s="249"/>
      <c r="AD2" s="249"/>
      <c r="AE2" s="249"/>
      <c r="AF2" s="249"/>
      <c r="AG2" s="249"/>
      <c r="AH2" s="249"/>
      <c r="AI2" s="249"/>
      <c r="AJ2" s="249"/>
      <c r="AK2" s="250"/>
      <c r="AL2" s="266" t="s">
        <v>352</v>
      </c>
      <c r="AM2" s="267"/>
      <c r="AN2" s="268"/>
    </row>
    <row r="3" spans="1:42" ht="25.2" customHeight="1">
      <c r="A3" s="242"/>
      <c r="B3" s="243"/>
      <c r="C3" s="243"/>
      <c r="D3" s="243"/>
      <c r="E3" s="243"/>
      <c r="F3" s="243"/>
      <c r="G3" s="243"/>
      <c r="H3" s="244"/>
      <c r="I3" s="269" t="s">
        <v>353</v>
      </c>
      <c r="J3" s="270"/>
      <c r="K3" s="270"/>
      <c r="L3" s="270"/>
      <c r="M3" s="270"/>
      <c r="N3" s="270"/>
      <c r="O3" s="270"/>
      <c r="P3" s="270"/>
      <c r="Q3" s="270"/>
      <c r="R3" s="270"/>
      <c r="S3" s="270"/>
      <c r="T3" s="270"/>
      <c r="U3" s="270"/>
      <c r="V3" s="270"/>
      <c r="W3" s="270"/>
      <c r="X3" s="270"/>
      <c r="Y3" s="270"/>
      <c r="Z3" s="270"/>
      <c r="AA3" s="270"/>
      <c r="AB3" s="270"/>
      <c r="AC3" s="270"/>
      <c r="AD3" s="270"/>
      <c r="AE3" s="270"/>
      <c r="AF3" s="270"/>
      <c r="AG3" s="270"/>
      <c r="AH3" s="270"/>
      <c r="AI3" s="270"/>
      <c r="AJ3" s="270"/>
      <c r="AK3" s="271"/>
      <c r="AL3" s="272" t="s">
        <v>354</v>
      </c>
      <c r="AM3" s="360"/>
      <c r="AN3" s="273"/>
    </row>
    <row r="4" spans="1:42" s="83" customFormat="1" ht="21.45" customHeight="1">
      <c r="A4" s="253" t="s">
        <v>312</v>
      </c>
      <c r="B4" s="254"/>
      <c r="C4" s="254"/>
      <c r="D4" s="254"/>
      <c r="E4" s="254"/>
      <c r="F4" s="254" t="s">
        <v>355</v>
      </c>
      <c r="G4" s="254"/>
      <c r="H4" s="251"/>
      <c r="I4" s="251"/>
      <c r="J4" s="254" t="s">
        <v>356</v>
      </c>
      <c r="K4" s="254"/>
      <c r="L4" s="251"/>
      <c r="M4" s="251"/>
      <c r="N4" s="254" t="s">
        <v>357</v>
      </c>
      <c r="O4" s="254"/>
      <c r="P4" s="251">
        <v>2025</v>
      </c>
      <c r="Q4" s="251"/>
      <c r="R4" s="81"/>
      <c r="S4" s="81"/>
      <c r="T4" s="81"/>
      <c r="U4" s="254" t="s">
        <v>358</v>
      </c>
      <c r="V4" s="254"/>
      <c r="W4" s="254"/>
      <c r="X4" s="254"/>
      <c r="Y4" s="254"/>
      <c r="Z4" s="255"/>
      <c r="AA4" s="255"/>
      <c r="AB4" s="255"/>
      <c r="AC4" s="255"/>
      <c r="AD4" s="255"/>
      <c r="AE4" s="255"/>
      <c r="AF4" s="255"/>
      <c r="AG4" s="254" t="s">
        <v>359</v>
      </c>
      <c r="AH4" s="254"/>
      <c r="AI4" s="254"/>
      <c r="AJ4" s="251" t="s">
        <v>360</v>
      </c>
      <c r="AK4" s="251"/>
      <c r="AL4" s="251"/>
      <c r="AM4" s="251"/>
      <c r="AN4" s="252"/>
    </row>
    <row r="5" spans="1:42" ht="40.65" customHeight="1">
      <c r="A5" s="259" t="s">
        <v>361</v>
      </c>
      <c r="B5" s="260"/>
      <c r="C5" s="260"/>
      <c r="D5" s="260"/>
      <c r="E5" s="260"/>
      <c r="F5" s="260"/>
      <c r="G5" s="260"/>
      <c r="H5" s="260"/>
      <c r="I5" s="261" t="s">
        <v>362</v>
      </c>
      <c r="J5" s="359"/>
      <c r="K5" s="359"/>
      <c r="L5" s="359"/>
      <c r="M5" s="359"/>
      <c r="N5" s="359"/>
      <c r="O5" s="359"/>
      <c r="P5" s="359"/>
      <c r="Q5" s="359"/>
      <c r="R5" s="359"/>
      <c r="S5" s="359"/>
      <c r="T5" s="359"/>
      <c r="U5" s="359"/>
      <c r="V5" s="359"/>
      <c r="W5" s="359"/>
      <c r="X5" s="359"/>
      <c r="Y5" s="359"/>
      <c r="Z5" s="359"/>
      <c r="AA5" s="359"/>
      <c r="AB5" s="359"/>
      <c r="AC5" s="359"/>
      <c r="AD5" s="359"/>
      <c r="AE5" s="359"/>
      <c r="AF5" s="359"/>
      <c r="AG5" s="359"/>
      <c r="AH5" s="359"/>
      <c r="AI5" s="359"/>
      <c r="AJ5" s="359"/>
      <c r="AK5" s="359"/>
      <c r="AL5" s="359"/>
      <c r="AM5" s="359"/>
      <c r="AN5" s="262"/>
    </row>
    <row r="6" spans="1:42" ht="15.6">
      <c r="A6" s="253" t="s">
        <v>363</v>
      </c>
      <c r="B6" s="254"/>
      <c r="C6" s="254"/>
      <c r="D6" s="254"/>
      <c r="E6" s="254"/>
      <c r="F6" s="254"/>
      <c r="G6" s="254"/>
      <c r="H6" s="254"/>
      <c r="I6" s="255"/>
      <c r="J6" s="255"/>
      <c r="K6" s="255"/>
      <c r="L6" s="255"/>
      <c r="M6" s="255"/>
      <c r="N6" s="255"/>
      <c r="O6" s="255"/>
      <c r="P6" s="255"/>
      <c r="Q6" s="255"/>
      <c r="R6" s="255"/>
      <c r="S6" s="255"/>
      <c r="T6" s="255"/>
      <c r="U6" s="255"/>
      <c r="V6" s="255"/>
      <c r="W6" s="255"/>
      <c r="X6" s="255"/>
      <c r="Y6" s="255"/>
      <c r="Z6" s="255"/>
      <c r="AA6" s="255"/>
      <c r="AB6" s="255"/>
      <c r="AC6" s="255"/>
      <c r="AD6" s="255"/>
      <c r="AE6" s="256" t="s">
        <v>364</v>
      </c>
      <c r="AF6" s="357"/>
      <c r="AG6" s="357"/>
      <c r="AH6" s="358"/>
      <c r="AI6" s="85"/>
      <c r="AJ6" s="256" t="s">
        <v>365</v>
      </c>
      <c r="AK6" s="357"/>
      <c r="AL6" s="358"/>
      <c r="AM6" s="257"/>
      <c r="AN6" s="258"/>
    </row>
    <row r="7" spans="1:42" ht="15.6">
      <c r="A7" s="253" t="s">
        <v>366</v>
      </c>
      <c r="B7" s="254"/>
      <c r="C7" s="254"/>
      <c r="D7" s="254"/>
      <c r="E7" s="254"/>
      <c r="F7" s="254"/>
      <c r="G7" s="254"/>
      <c r="H7" s="254"/>
      <c r="I7" s="255"/>
      <c r="J7" s="255"/>
      <c r="K7" s="255"/>
      <c r="L7" s="255"/>
      <c r="M7" s="255"/>
      <c r="N7" s="255"/>
      <c r="O7" s="255"/>
      <c r="P7" s="255"/>
      <c r="Q7" s="255"/>
      <c r="R7" s="255"/>
      <c r="S7" s="255"/>
      <c r="T7" s="255"/>
      <c r="U7" s="255"/>
      <c r="V7" s="255"/>
      <c r="W7" s="255"/>
      <c r="X7" s="255"/>
      <c r="Y7" s="255"/>
      <c r="Z7" s="255"/>
      <c r="AA7" s="255"/>
      <c r="AB7" s="255"/>
      <c r="AC7" s="255"/>
      <c r="AD7" s="255"/>
      <c r="AE7" s="256" t="s">
        <v>364</v>
      </c>
      <c r="AF7" s="357"/>
      <c r="AG7" s="357"/>
      <c r="AH7" s="358"/>
      <c r="AI7" s="85"/>
      <c r="AJ7" s="256" t="s">
        <v>367</v>
      </c>
      <c r="AK7" s="357"/>
      <c r="AL7" s="358"/>
      <c r="AM7" s="257"/>
      <c r="AN7" s="258"/>
    </row>
    <row r="8" spans="1:42" ht="16.2" thickBot="1">
      <c r="A8" s="82"/>
      <c r="AI8" s="102"/>
      <c r="AJ8" s="102"/>
      <c r="AK8" s="102"/>
      <c r="AL8" s="102"/>
      <c r="AM8" s="103"/>
      <c r="AN8" s="80"/>
    </row>
    <row r="9" spans="1:42" ht="63" customHeight="1" thickBot="1">
      <c r="A9" s="296" t="s">
        <v>444</v>
      </c>
      <c r="B9" s="297"/>
      <c r="C9" s="297"/>
      <c r="D9" s="297"/>
      <c r="E9" s="297"/>
      <c r="F9" s="297"/>
      <c r="G9" s="297"/>
      <c r="H9" s="298" t="s">
        <v>409</v>
      </c>
      <c r="I9" s="299"/>
      <c r="J9" s="299"/>
      <c r="K9" s="299"/>
      <c r="L9" s="299"/>
      <c r="M9" s="299"/>
      <c r="N9" s="299"/>
      <c r="O9" s="299"/>
      <c r="P9" s="299"/>
      <c r="Q9" s="299"/>
      <c r="R9" s="299"/>
      <c r="S9" s="299"/>
      <c r="T9" s="300"/>
      <c r="U9" s="297" t="s">
        <v>6</v>
      </c>
      <c r="V9" s="297"/>
      <c r="W9" s="297"/>
      <c r="X9" s="297"/>
      <c r="Y9" s="297"/>
      <c r="Z9" s="297"/>
      <c r="AA9" s="297"/>
      <c r="AB9" s="297"/>
      <c r="AC9" s="297"/>
      <c r="AD9" s="297"/>
      <c r="AE9" s="301" t="s">
        <v>439</v>
      </c>
      <c r="AF9" s="302"/>
      <c r="AG9" s="302"/>
      <c r="AH9" s="302"/>
      <c r="AI9" s="303"/>
      <c r="AJ9" s="84" t="s">
        <v>8</v>
      </c>
      <c r="AK9" s="111" t="s">
        <v>39</v>
      </c>
      <c r="AL9" s="84" t="s">
        <v>368</v>
      </c>
      <c r="AM9" s="276" t="s">
        <v>360</v>
      </c>
      <c r="AN9" s="277"/>
    </row>
    <row r="10" spans="1:42" ht="15.75" customHeight="1">
      <c r="A10" s="278"/>
      <c r="B10" s="279"/>
      <c r="C10" s="279"/>
      <c r="D10" s="279"/>
      <c r="E10" s="279"/>
      <c r="F10" s="279"/>
      <c r="G10" s="279"/>
      <c r="H10" s="279"/>
      <c r="I10" s="279"/>
      <c r="J10" s="279"/>
      <c r="K10" s="279"/>
      <c r="L10" s="279"/>
      <c r="M10" s="279"/>
      <c r="N10" s="279"/>
      <c r="O10" s="279"/>
      <c r="P10" s="279"/>
      <c r="Q10" s="279"/>
      <c r="R10" s="279"/>
      <c r="S10" s="279"/>
      <c r="T10" s="279"/>
      <c r="U10" s="279"/>
      <c r="V10" s="279"/>
      <c r="W10" s="279"/>
      <c r="X10" s="279"/>
      <c r="Y10" s="279"/>
      <c r="Z10" s="279"/>
      <c r="AA10" s="279"/>
      <c r="AB10" s="279"/>
      <c r="AC10" s="279"/>
      <c r="AD10" s="279"/>
      <c r="AE10" s="279"/>
      <c r="AF10" s="280"/>
      <c r="AG10" s="287" t="s">
        <v>369</v>
      </c>
      <c r="AH10" s="288"/>
      <c r="AI10" s="291" t="s">
        <v>370</v>
      </c>
      <c r="AJ10" s="292" t="s">
        <v>371</v>
      </c>
      <c r="AK10" s="293"/>
      <c r="AL10" s="293"/>
      <c r="AM10" s="294"/>
      <c r="AN10" s="295" t="s">
        <v>372</v>
      </c>
    </row>
    <row r="11" spans="1:42" ht="16.5" customHeight="1" thickBot="1">
      <c r="A11" s="281"/>
      <c r="B11" s="282"/>
      <c r="C11" s="282"/>
      <c r="D11" s="282"/>
      <c r="E11" s="282"/>
      <c r="F11" s="282"/>
      <c r="G11" s="282"/>
      <c r="H11" s="282"/>
      <c r="I11" s="282"/>
      <c r="J11" s="282"/>
      <c r="K11" s="282"/>
      <c r="L11" s="282"/>
      <c r="M11" s="282"/>
      <c r="N11" s="282"/>
      <c r="O11" s="282"/>
      <c r="P11" s="282"/>
      <c r="Q11" s="282"/>
      <c r="R11" s="282"/>
      <c r="S11" s="282"/>
      <c r="T11" s="282"/>
      <c r="U11" s="282"/>
      <c r="V11" s="282"/>
      <c r="W11" s="282"/>
      <c r="X11" s="282"/>
      <c r="Y11" s="282"/>
      <c r="Z11" s="282"/>
      <c r="AA11" s="282"/>
      <c r="AB11" s="282"/>
      <c r="AC11" s="282"/>
      <c r="AD11" s="282"/>
      <c r="AE11" s="282"/>
      <c r="AF11" s="283"/>
      <c r="AG11" s="289"/>
      <c r="AH11" s="290"/>
      <c r="AI11" s="355"/>
      <c r="AJ11" s="139" t="s">
        <v>373</v>
      </c>
      <c r="AK11" s="139" t="s">
        <v>374</v>
      </c>
      <c r="AL11" s="139" t="s">
        <v>375</v>
      </c>
      <c r="AM11" s="139" t="s">
        <v>379</v>
      </c>
      <c r="AN11" s="356"/>
    </row>
    <row r="12" spans="1:42">
      <c r="A12" s="281"/>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304">
        <v>1</v>
      </c>
      <c r="AH12" s="305"/>
      <c r="AI12" s="112" t="s">
        <v>410</v>
      </c>
      <c r="AJ12" s="113"/>
      <c r="AK12" s="113"/>
      <c r="AL12" s="113"/>
      <c r="AM12" s="113">
        <v>12</v>
      </c>
      <c r="AN12" s="114">
        <f>+AM12</f>
        <v>12</v>
      </c>
    </row>
    <row r="13" spans="1:42" ht="15.75" customHeight="1">
      <c r="A13" s="281"/>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74"/>
      <c r="AH13" s="275"/>
      <c r="AI13" s="115"/>
      <c r="AJ13" s="98"/>
      <c r="AK13" s="98"/>
      <c r="AL13" s="98"/>
      <c r="AM13" s="98"/>
      <c r="AN13" s="99"/>
    </row>
    <row r="14" spans="1:42" ht="15.75" customHeight="1">
      <c r="A14" s="281"/>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74"/>
      <c r="AH14" s="275"/>
      <c r="AI14" s="115"/>
      <c r="AJ14" s="98"/>
      <c r="AK14" s="98"/>
      <c r="AL14" s="98"/>
      <c r="AM14" s="98"/>
      <c r="AN14" s="99"/>
    </row>
    <row r="15" spans="1:42">
      <c r="A15" s="281"/>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74"/>
      <c r="AH15" s="275"/>
      <c r="AI15" s="115"/>
      <c r="AJ15" s="98"/>
      <c r="AK15" s="98"/>
      <c r="AL15" s="98"/>
      <c r="AM15" s="98"/>
      <c r="AN15" s="99"/>
      <c r="AP15" s="79"/>
    </row>
    <row r="16" spans="1:42" ht="15.75" customHeight="1">
      <c r="A16" s="281"/>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74"/>
      <c r="AH16" s="275"/>
      <c r="AI16" s="115"/>
      <c r="AJ16" s="98"/>
      <c r="AK16" s="98"/>
      <c r="AL16" s="98"/>
      <c r="AM16" s="98"/>
      <c r="AN16" s="99"/>
    </row>
    <row r="17" spans="1:41" ht="15.75" customHeight="1">
      <c r="A17" s="281"/>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74"/>
      <c r="AH17" s="275"/>
      <c r="AI17" s="121"/>
      <c r="AJ17" s="98"/>
      <c r="AK17" s="98"/>
      <c r="AL17" s="98"/>
      <c r="AM17" s="98"/>
      <c r="AN17" s="99"/>
      <c r="AO17" s="78"/>
    </row>
    <row r="18" spans="1:41" ht="15.75" customHeight="1">
      <c r="A18" s="281"/>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74"/>
      <c r="AH18" s="275"/>
      <c r="AI18" s="115"/>
      <c r="AJ18" s="98"/>
      <c r="AK18" s="98"/>
      <c r="AL18" s="98"/>
      <c r="AM18" s="98"/>
      <c r="AN18" s="99"/>
    </row>
    <row r="19" spans="1:41" ht="15.75" customHeight="1">
      <c r="A19" s="281"/>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74"/>
      <c r="AH19" s="275"/>
      <c r="AI19" s="115"/>
      <c r="AJ19" s="98"/>
      <c r="AK19" s="117"/>
      <c r="AL19" s="117"/>
      <c r="AM19" s="98"/>
      <c r="AN19" s="99"/>
    </row>
    <row r="20" spans="1:41" ht="15.75" customHeight="1">
      <c r="A20" s="281"/>
      <c r="B20" s="282"/>
      <c r="C20" s="282"/>
      <c r="D20" s="282"/>
      <c r="E20" s="282"/>
      <c r="F20" s="282"/>
      <c r="G20" s="282"/>
      <c r="H20" s="282"/>
      <c r="I20" s="282"/>
      <c r="J20" s="282"/>
      <c r="K20" s="282"/>
      <c r="L20" s="282"/>
      <c r="M20" s="282"/>
      <c r="N20" s="282"/>
      <c r="O20" s="282"/>
      <c r="P20" s="282"/>
      <c r="Q20" s="282"/>
      <c r="R20" s="282"/>
      <c r="S20" s="282"/>
      <c r="T20" s="282"/>
      <c r="U20" s="282"/>
      <c r="V20" s="282"/>
      <c r="W20" s="282"/>
      <c r="X20" s="282"/>
      <c r="Y20" s="282"/>
      <c r="Z20" s="282"/>
      <c r="AA20" s="282"/>
      <c r="AB20" s="282"/>
      <c r="AC20" s="282"/>
      <c r="AD20" s="282"/>
      <c r="AE20" s="282"/>
      <c r="AF20" s="282"/>
      <c r="AG20" s="274"/>
      <c r="AH20" s="275"/>
      <c r="AI20" s="115"/>
      <c r="AJ20" s="98"/>
      <c r="AK20" s="98"/>
      <c r="AL20" s="98"/>
      <c r="AM20" s="98"/>
      <c r="AN20" s="99"/>
    </row>
    <row r="21" spans="1:41" ht="15.75" customHeight="1">
      <c r="A21" s="281"/>
      <c r="B21" s="282"/>
      <c r="C21" s="282"/>
      <c r="D21" s="282"/>
      <c r="E21" s="282"/>
      <c r="F21" s="282"/>
      <c r="G21" s="282"/>
      <c r="H21" s="282"/>
      <c r="I21" s="282"/>
      <c r="J21" s="282"/>
      <c r="K21" s="282"/>
      <c r="L21" s="282"/>
      <c r="M21" s="282"/>
      <c r="N21" s="282"/>
      <c r="O21" s="282"/>
      <c r="P21" s="282"/>
      <c r="Q21" s="282"/>
      <c r="R21" s="282"/>
      <c r="S21" s="282"/>
      <c r="T21" s="282"/>
      <c r="U21" s="282"/>
      <c r="V21" s="282"/>
      <c r="W21" s="282"/>
      <c r="X21" s="282"/>
      <c r="Y21" s="282"/>
      <c r="Z21" s="282"/>
      <c r="AA21" s="282"/>
      <c r="AB21" s="282"/>
      <c r="AC21" s="282"/>
      <c r="AD21" s="282"/>
      <c r="AE21" s="282"/>
      <c r="AF21" s="282"/>
      <c r="AG21" s="274"/>
      <c r="AH21" s="275"/>
      <c r="AI21" s="121"/>
      <c r="AJ21" s="98"/>
      <c r="AK21" s="98"/>
      <c r="AL21" s="98"/>
      <c r="AM21" s="98"/>
      <c r="AN21" s="99"/>
    </row>
    <row r="22" spans="1:41" ht="15.75" customHeight="1">
      <c r="A22" s="281"/>
      <c r="B22" s="282"/>
      <c r="C22" s="282"/>
      <c r="D22" s="282"/>
      <c r="E22" s="282"/>
      <c r="F22" s="282"/>
      <c r="G22" s="282"/>
      <c r="H22" s="282"/>
      <c r="I22" s="282"/>
      <c r="J22" s="282"/>
      <c r="K22" s="282"/>
      <c r="L22" s="282"/>
      <c r="M22" s="282"/>
      <c r="N22" s="282"/>
      <c r="O22" s="282"/>
      <c r="P22" s="282"/>
      <c r="Q22" s="282"/>
      <c r="R22" s="282"/>
      <c r="S22" s="282"/>
      <c r="T22" s="282"/>
      <c r="U22" s="282"/>
      <c r="V22" s="282"/>
      <c r="W22" s="282"/>
      <c r="X22" s="282"/>
      <c r="Y22" s="282"/>
      <c r="Z22" s="282"/>
      <c r="AA22" s="282"/>
      <c r="AB22" s="282"/>
      <c r="AC22" s="282"/>
      <c r="AD22" s="282"/>
      <c r="AE22" s="282"/>
      <c r="AF22" s="282"/>
      <c r="AG22" s="274"/>
      <c r="AH22" s="275"/>
      <c r="AI22" s="115"/>
      <c r="AJ22" s="98"/>
      <c r="AK22" s="117"/>
      <c r="AL22" s="117"/>
      <c r="AM22" s="98"/>
      <c r="AN22" s="99"/>
    </row>
    <row r="23" spans="1:41">
      <c r="A23" s="281"/>
      <c r="B23" s="282"/>
      <c r="C23" s="282"/>
      <c r="D23" s="282"/>
      <c r="E23" s="282"/>
      <c r="F23" s="282"/>
      <c r="G23" s="282"/>
      <c r="H23" s="282"/>
      <c r="I23" s="282"/>
      <c r="J23" s="282"/>
      <c r="K23" s="282"/>
      <c r="L23" s="282"/>
      <c r="M23" s="282"/>
      <c r="N23" s="282"/>
      <c r="O23" s="282"/>
      <c r="P23" s="282"/>
      <c r="Q23" s="282"/>
      <c r="R23" s="282"/>
      <c r="S23" s="282"/>
      <c r="T23" s="282"/>
      <c r="U23" s="282"/>
      <c r="V23" s="282"/>
      <c r="W23" s="282"/>
      <c r="X23" s="282"/>
      <c r="Y23" s="282"/>
      <c r="Z23" s="282"/>
      <c r="AA23" s="282"/>
      <c r="AB23" s="282"/>
      <c r="AC23" s="282"/>
      <c r="AD23" s="282"/>
      <c r="AE23" s="282"/>
      <c r="AF23" s="282"/>
      <c r="AG23" s="274"/>
      <c r="AH23" s="275"/>
      <c r="AI23" s="115"/>
      <c r="AJ23" s="98"/>
      <c r="AK23" s="98"/>
      <c r="AL23" s="98"/>
      <c r="AM23" s="98"/>
      <c r="AN23" s="99"/>
    </row>
    <row r="24" spans="1:41">
      <c r="A24" s="281"/>
      <c r="B24" s="282"/>
      <c r="C24" s="282"/>
      <c r="D24" s="282"/>
      <c r="E24" s="282"/>
      <c r="F24" s="282"/>
      <c r="G24" s="282"/>
      <c r="H24" s="282"/>
      <c r="I24" s="282"/>
      <c r="J24" s="282"/>
      <c r="K24" s="282"/>
      <c r="L24" s="282"/>
      <c r="M24" s="282"/>
      <c r="N24" s="282"/>
      <c r="O24" s="282"/>
      <c r="P24" s="282"/>
      <c r="Q24" s="282"/>
      <c r="R24" s="282"/>
      <c r="S24" s="282"/>
      <c r="T24" s="282"/>
      <c r="U24" s="282"/>
      <c r="V24" s="282"/>
      <c r="W24" s="282"/>
      <c r="X24" s="282"/>
      <c r="Y24" s="282"/>
      <c r="Z24" s="282"/>
      <c r="AA24" s="282"/>
      <c r="AB24" s="282"/>
      <c r="AC24" s="282"/>
      <c r="AD24" s="282"/>
      <c r="AE24" s="282"/>
      <c r="AF24" s="282"/>
      <c r="AG24" s="274"/>
      <c r="AH24" s="275"/>
      <c r="AI24" s="115"/>
      <c r="AJ24" s="98"/>
      <c r="AK24" s="98"/>
      <c r="AL24" s="98"/>
      <c r="AM24" s="98"/>
      <c r="AN24" s="99"/>
    </row>
    <row r="25" spans="1:41" ht="15.75" customHeight="1">
      <c r="A25" s="281"/>
      <c r="B25" s="282"/>
      <c r="C25" s="282"/>
      <c r="D25" s="282"/>
      <c r="E25" s="282"/>
      <c r="F25" s="282"/>
      <c r="G25" s="282"/>
      <c r="H25" s="282"/>
      <c r="I25" s="282"/>
      <c r="J25" s="282"/>
      <c r="K25" s="282"/>
      <c r="L25" s="282"/>
      <c r="M25" s="282"/>
      <c r="N25" s="282"/>
      <c r="O25" s="282"/>
      <c r="P25" s="282"/>
      <c r="Q25" s="282"/>
      <c r="R25" s="282"/>
      <c r="S25" s="282"/>
      <c r="T25" s="282"/>
      <c r="U25" s="282"/>
      <c r="V25" s="282"/>
      <c r="W25" s="282"/>
      <c r="X25" s="282"/>
      <c r="Y25" s="282"/>
      <c r="Z25" s="282"/>
      <c r="AA25" s="282"/>
      <c r="AB25" s="282"/>
      <c r="AC25" s="282"/>
      <c r="AD25" s="282"/>
      <c r="AE25" s="282"/>
      <c r="AF25" s="282"/>
      <c r="AG25" s="274"/>
      <c r="AH25" s="275"/>
      <c r="AI25" s="115"/>
      <c r="AJ25" s="98"/>
      <c r="AK25" s="98"/>
      <c r="AL25" s="98"/>
      <c r="AM25" s="98"/>
      <c r="AN25" s="99"/>
    </row>
    <row r="26" spans="1:41" ht="15.75" customHeight="1">
      <c r="A26" s="281"/>
      <c r="B26" s="282"/>
      <c r="C26" s="282"/>
      <c r="D26" s="282"/>
      <c r="E26" s="282"/>
      <c r="F26" s="282"/>
      <c r="G26" s="282"/>
      <c r="H26" s="282"/>
      <c r="I26" s="282"/>
      <c r="J26" s="282"/>
      <c r="K26" s="282"/>
      <c r="L26" s="282"/>
      <c r="M26" s="282"/>
      <c r="N26" s="282"/>
      <c r="O26" s="282"/>
      <c r="P26" s="282"/>
      <c r="Q26" s="282"/>
      <c r="R26" s="282"/>
      <c r="S26" s="282"/>
      <c r="T26" s="282"/>
      <c r="U26" s="282"/>
      <c r="V26" s="282"/>
      <c r="W26" s="282"/>
      <c r="X26" s="282"/>
      <c r="Y26" s="282"/>
      <c r="Z26" s="282"/>
      <c r="AA26" s="282"/>
      <c r="AB26" s="282"/>
      <c r="AC26" s="282"/>
      <c r="AD26" s="282"/>
      <c r="AE26" s="282"/>
      <c r="AF26" s="282"/>
      <c r="AG26" s="274"/>
      <c r="AH26" s="275"/>
      <c r="AI26" s="115"/>
      <c r="AJ26" s="98"/>
      <c r="AK26" s="98"/>
      <c r="AL26" s="98"/>
      <c r="AM26" s="98"/>
      <c r="AN26" s="99"/>
    </row>
    <row r="27" spans="1:41" ht="15.75" customHeight="1">
      <c r="A27" s="281"/>
      <c r="B27" s="282"/>
      <c r="C27" s="282"/>
      <c r="D27" s="282"/>
      <c r="E27" s="282"/>
      <c r="F27" s="282"/>
      <c r="G27" s="282"/>
      <c r="H27" s="282"/>
      <c r="I27" s="282"/>
      <c r="J27" s="282"/>
      <c r="K27" s="282"/>
      <c r="L27" s="282"/>
      <c r="M27" s="282"/>
      <c r="N27" s="282"/>
      <c r="O27" s="282"/>
      <c r="P27" s="282"/>
      <c r="Q27" s="282"/>
      <c r="R27" s="282"/>
      <c r="S27" s="282"/>
      <c r="T27" s="282"/>
      <c r="U27" s="282"/>
      <c r="V27" s="282"/>
      <c r="W27" s="282"/>
      <c r="X27" s="282"/>
      <c r="Y27" s="282"/>
      <c r="Z27" s="282"/>
      <c r="AA27" s="282"/>
      <c r="AB27" s="282"/>
      <c r="AC27" s="282"/>
      <c r="AD27" s="282"/>
      <c r="AE27" s="282"/>
      <c r="AF27" s="282"/>
      <c r="AG27" s="274"/>
      <c r="AH27" s="275"/>
      <c r="AI27" s="115"/>
      <c r="AJ27" s="98"/>
      <c r="AK27" s="98"/>
      <c r="AL27" s="98"/>
      <c r="AM27" s="98"/>
      <c r="AN27" s="99"/>
    </row>
    <row r="28" spans="1:41" ht="15.75" customHeight="1">
      <c r="A28" s="281"/>
      <c r="B28" s="282"/>
      <c r="C28" s="282"/>
      <c r="D28" s="282"/>
      <c r="E28" s="282"/>
      <c r="F28" s="282"/>
      <c r="G28" s="282"/>
      <c r="H28" s="282"/>
      <c r="I28" s="282"/>
      <c r="J28" s="282"/>
      <c r="K28" s="282"/>
      <c r="L28" s="282"/>
      <c r="M28" s="282"/>
      <c r="N28" s="282"/>
      <c r="O28" s="282"/>
      <c r="P28" s="282"/>
      <c r="Q28" s="282"/>
      <c r="R28" s="282"/>
      <c r="S28" s="282"/>
      <c r="T28" s="282"/>
      <c r="U28" s="282"/>
      <c r="V28" s="282"/>
      <c r="W28" s="282"/>
      <c r="X28" s="282"/>
      <c r="Y28" s="282"/>
      <c r="Z28" s="282"/>
      <c r="AA28" s="282"/>
      <c r="AB28" s="282"/>
      <c r="AC28" s="282"/>
      <c r="AD28" s="282"/>
      <c r="AE28" s="282"/>
      <c r="AF28" s="282"/>
      <c r="AG28" s="274"/>
      <c r="AH28" s="275"/>
      <c r="AI28" s="115"/>
      <c r="AJ28" s="98"/>
      <c r="AK28" s="98"/>
      <c r="AL28" s="98"/>
      <c r="AM28" s="98"/>
      <c r="AN28" s="99"/>
    </row>
    <row r="29" spans="1:41" ht="15.75" customHeight="1">
      <c r="A29" s="281"/>
      <c r="B29" s="282"/>
      <c r="C29" s="282"/>
      <c r="D29" s="282"/>
      <c r="E29" s="282"/>
      <c r="F29" s="282"/>
      <c r="G29" s="282"/>
      <c r="H29" s="282"/>
      <c r="I29" s="282"/>
      <c r="J29" s="282"/>
      <c r="K29" s="282"/>
      <c r="L29" s="282"/>
      <c r="M29" s="282"/>
      <c r="N29" s="282"/>
      <c r="O29" s="282"/>
      <c r="P29" s="282"/>
      <c r="Q29" s="282"/>
      <c r="R29" s="282"/>
      <c r="S29" s="282"/>
      <c r="T29" s="282"/>
      <c r="U29" s="282"/>
      <c r="V29" s="282"/>
      <c r="W29" s="282"/>
      <c r="X29" s="282"/>
      <c r="Y29" s="282"/>
      <c r="Z29" s="282"/>
      <c r="AA29" s="282"/>
      <c r="AB29" s="282"/>
      <c r="AC29" s="282"/>
      <c r="AD29" s="282"/>
      <c r="AE29" s="282"/>
      <c r="AF29" s="282"/>
      <c r="AG29" s="274"/>
      <c r="AH29" s="275"/>
      <c r="AI29" s="115"/>
      <c r="AJ29" s="98"/>
      <c r="AK29" s="98"/>
      <c r="AL29" s="98"/>
      <c r="AM29" s="98"/>
      <c r="AN29" s="99"/>
    </row>
    <row r="30" spans="1:41" ht="15.75" customHeight="1">
      <c r="A30" s="281"/>
      <c r="B30" s="282"/>
      <c r="C30" s="282"/>
      <c r="D30" s="282"/>
      <c r="E30" s="282"/>
      <c r="F30" s="282"/>
      <c r="G30" s="282"/>
      <c r="H30" s="282"/>
      <c r="I30" s="282"/>
      <c r="J30" s="282"/>
      <c r="K30" s="282"/>
      <c r="L30" s="282"/>
      <c r="M30" s="282"/>
      <c r="N30" s="282"/>
      <c r="O30" s="282"/>
      <c r="P30" s="282"/>
      <c r="Q30" s="282"/>
      <c r="R30" s="282"/>
      <c r="S30" s="282"/>
      <c r="T30" s="282"/>
      <c r="U30" s="282"/>
      <c r="V30" s="282"/>
      <c r="W30" s="282"/>
      <c r="X30" s="282"/>
      <c r="Y30" s="282"/>
      <c r="Z30" s="282"/>
      <c r="AA30" s="282"/>
      <c r="AB30" s="282"/>
      <c r="AC30" s="282"/>
      <c r="AD30" s="282"/>
      <c r="AE30" s="282"/>
      <c r="AF30" s="282"/>
      <c r="AG30" s="306"/>
      <c r="AH30" s="255"/>
      <c r="AI30" s="121"/>
      <c r="AJ30" s="98"/>
      <c r="AK30" s="98"/>
      <c r="AL30" s="98"/>
      <c r="AM30" s="98"/>
      <c r="AN30" s="99"/>
    </row>
    <row r="31" spans="1:41" ht="15.75" customHeight="1">
      <c r="A31" s="281"/>
      <c r="B31" s="282"/>
      <c r="C31" s="282"/>
      <c r="D31" s="282"/>
      <c r="E31" s="282"/>
      <c r="F31" s="282"/>
      <c r="G31" s="282"/>
      <c r="H31" s="282"/>
      <c r="I31" s="282"/>
      <c r="J31" s="282"/>
      <c r="K31" s="282"/>
      <c r="L31" s="282"/>
      <c r="M31" s="282"/>
      <c r="N31" s="282"/>
      <c r="O31" s="282"/>
      <c r="P31" s="282"/>
      <c r="Q31" s="282"/>
      <c r="R31" s="282"/>
      <c r="S31" s="282"/>
      <c r="T31" s="282"/>
      <c r="U31" s="282"/>
      <c r="V31" s="282"/>
      <c r="W31" s="282"/>
      <c r="X31" s="282"/>
      <c r="Y31" s="282"/>
      <c r="Z31" s="282"/>
      <c r="AA31" s="282"/>
      <c r="AB31" s="282"/>
      <c r="AC31" s="282"/>
      <c r="AD31" s="282"/>
      <c r="AE31" s="282"/>
      <c r="AF31" s="282"/>
      <c r="AG31" s="306"/>
      <c r="AH31" s="255"/>
      <c r="AI31" s="115"/>
      <c r="AJ31" s="98"/>
      <c r="AK31" s="98"/>
      <c r="AL31" s="98"/>
      <c r="AM31" s="98"/>
      <c r="AN31" s="99"/>
    </row>
    <row r="32" spans="1:41" ht="15.75" customHeight="1">
      <c r="A32" s="281"/>
      <c r="B32" s="282"/>
      <c r="C32" s="282"/>
      <c r="D32" s="282"/>
      <c r="E32" s="282"/>
      <c r="F32" s="282"/>
      <c r="G32" s="282"/>
      <c r="H32" s="282"/>
      <c r="I32" s="282"/>
      <c r="J32" s="282"/>
      <c r="K32" s="282"/>
      <c r="L32" s="282"/>
      <c r="M32" s="282"/>
      <c r="N32" s="282"/>
      <c r="O32" s="282"/>
      <c r="P32" s="282"/>
      <c r="Q32" s="282"/>
      <c r="R32" s="282"/>
      <c r="S32" s="282"/>
      <c r="T32" s="282"/>
      <c r="U32" s="282"/>
      <c r="V32" s="282"/>
      <c r="W32" s="282"/>
      <c r="X32" s="282"/>
      <c r="Y32" s="282"/>
      <c r="Z32" s="282"/>
      <c r="AA32" s="282"/>
      <c r="AB32" s="282"/>
      <c r="AC32" s="282"/>
      <c r="AD32" s="282"/>
      <c r="AE32" s="282"/>
      <c r="AF32" s="282"/>
      <c r="AG32" s="306"/>
      <c r="AH32" s="255"/>
      <c r="AI32" s="115"/>
      <c r="AJ32" s="98"/>
      <c r="AK32" s="98"/>
      <c r="AL32" s="98"/>
      <c r="AM32" s="98"/>
      <c r="AN32" s="99"/>
    </row>
    <row r="33" spans="1:40" ht="15.75" customHeight="1">
      <c r="A33" s="281"/>
      <c r="B33" s="282"/>
      <c r="C33" s="282"/>
      <c r="D33" s="282"/>
      <c r="E33" s="282"/>
      <c r="F33" s="282"/>
      <c r="G33" s="282"/>
      <c r="H33" s="282"/>
      <c r="I33" s="282"/>
      <c r="J33" s="282"/>
      <c r="K33" s="282"/>
      <c r="L33" s="282"/>
      <c r="M33" s="282"/>
      <c r="N33" s="282"/>
      <c r="O33" s="282"/>
      <c r="P33" s="282"/>
      <c r="Q33" s="282"/>
      <c r="R33" s="282"/>
      <c r="S33" s="282"/>
      <c r="T33" s="282"/>
      <c r="U33" s="282"/>
      <c r="V33" s="282"/>
      <c r="W33" s="282"/>
      <c r="X33" s="282"/>
      <c r="Y33" s="282"/>
      <c r="Z33" s="282"/>
      <c r="AA33" s="282"/>
      <c r="AB33" s="282"/>
      <c r="AC33" s="282"/>
      <c r="AD33" s="282"/>
      <c r="AE33" s="282"/>
      <c r="AF33" s="282"/>
      <c r="AG33" s="306"/>
      <c r="AH33" s="255"/>
      <c r="AI33" s="115"/>
      <c r="AJ33" s="98"/>
      <c r="AK33" s="98"/>
      <c r="AL33" s="98"/>
      <c r="AM33" s="98"/>
      <c r="AN33" s="99"/>
    </row>
    <row r="34" spans="1:40" ht="15.75" customHeight="1">
      <c r="A34" s="281"/>
      <c r="B34" s="282"/>
      <c r="C34" s="282"/>
      <c r="D34" s="282"/>
      <c r="E34" s="282"/>
      <c r="F34" s="282"/>
      <c r="G34" s="282"/>
      <c r="H34" s="282"/>
      <c r="I34" s="282"/>
      <c r="J34" s="282"/>
      <c r="K34" s="282"/>
      <c r="L34" s="282"/>
      <c r="M34" s="282"/>
      <c r="N34" s="282"/>
      <c r="O34" s="282"/>
      <c r="P34" s="282"/>
      <c r="Q34" s="282"/>
      <c r="R34" s="282"/>
      <c r="S34" s="282"/>
      <c r="T34" s="282"/>
      <c r="U34" s="282"/>
      <c r="V34" s="282"/>
      <c r="W34" s="282"/>
      <c r="X34" s="282"/>
      <c r="Y34" s="282"/>
      <c r="Z34" s="282"/>
      <c r="AA34" s="282"/>
      <c r="AB34" s="282"/>
      <c r="AC34" s="282"/>
      <c r="AD34" s="282"/>
      <c r="AE34" s="282"/>
      <c r="AF34" s="282"/>
      <c r="AG34" s="306"/>
      <c r="AH34" s="255"/>
      <c r="AI34" s="108"/>
      <c r="AJ34" s="98"/>
      <c r="AK34" s="98"/>
      <c r="AL34" s="98"/>
      <c r="AM34" s="98"/>
      <c r="AN34" s="99"/>
    </row>
    <row r="35" spans="1:40" ht="15.75" customHeight="1">
      <c r="A35" s="281"/>
      <c r="B35" s="282"/>
      <c r="C35" s="282"/>
      <c r="D35" s="282"/>
      <c r="E35" s="282"/>
      <c r="F35" s="282"/>
      <c r="G35" s="282"/>
      <c r="H35" s="282"/>
      <c r="I35" s="282"/>
      <c r="J35" s="282"/>
      <c r="K35" s="282"/>
      <c r="L35" s="282"/>
      <c r="M35" s="282"/>
      <c r="N35" s="282"/>
      <c r="O35" s="282"/>
      <c r="P35" s="282"/>
      <c r="Q35" s="282"/>
      <c r="R35" s="282"/>
      <c r="S35" s="282"/>
      <c r="T35" s="282"/>
      <c r="U35" s="282"/>
      <c r="V35" s="282"/>
      <c r="W35" s="282"/>
      <c r="X35" s="282"/>
      <c r="Y35" s="282"/>
      <c r="Z35" s="282"/>
      <c r="AA35" s="282"/>
      <c r="AB35" s="282"/>
      <c r="AC35" s="282"/>
      <c r="AD35" s="282"/>
      <c r="AE35" s="282"/>
      <c r="AF35" s="282"/>
      <c r="AG35" s="306"/>
      <c r="AH35" s="255"/>
      <c r="AI35" s="108"/>
      <c r="AJ35" s="98"/>
      <c r="AK35" s="98"/>
      <c r="AL35" s="98"/>
      <c r="AM35" s="98"/>
      <c r="AN35" s="99"/>
    </row>
    <row r="36" spans="1:40" ht="15.75" customHeight="1">
      <c r="A36" s="281"/>
      <c r="B36" s="282"/>
      <c r="C36" s="282"/>
      <c r="D36" s="282"/>
      <c r="E36" s="282"/>
      <c r="F36" s="282"/>
      <c r="G36" s="282"/>
      <c r="H36" s="282"/>
      <c r="I36" s="282"/>
      <c r="J36" s="282"/>
      <c r="K36" s="282"/>
      <c r="L36" s="282"/>
      <c r="M36" s="282"/>
      <c r="N36" s="282"/>
      <c r="O36" s="282"/>
      <c r="P36" s="282"/>
      <c r="Q36" s="282"/>
      <c r="R36" s="282"/>
      <c r="S36" s="282"/>
      <c r="T36" s="282"/>
      <c r="U36" s="282"/>
      <c r="V36" s="282"/>
      <c r="W36" s="282"/>
      <c r="X36" s="282"/>
      <c r="Y36" s="282"/>
      <c r="Z36" s="282"/>
      <c r="AA36" s="282"/>
      <c r="AB36" s="282"/>
      <c r="AC36" s="282"/>
      <c r="AD36" s="282"/>
      <c r="AE36" s="282"/>
      <c r="AF36" s="282"/>
      <c r="AG36" s="306"/>
      <c r="AH36" s="255"/>
      <c r="AI36" s="108"/>
      <c r="AJ36" s="98"/>
      <c r="AK36" s="98"/>
      <c r="AL36" s="98"/>
      <c r="AM36" s="98"/>
      <c r="AN36" s="99"/>
    </row>
    <row r="37" spans="1:40" ht="15.75" customHeight="1">
      <c r="A37" s="281"/>
      <c r="B37" s="282"/>
      <c r="C37" s="282"/>
      <c r="D37" s="282"/>
      <c r="E37" s="282"/>
      <c r="F37" s="282"/>
      <c r="G37" s="282"/>
      <c r="H37" s="282"/>
      <c r="I37" s="282"/>
      <c r="J37" s="282"/>
      <c r="K37" s="282"/>
      <c r="L37" s="282"/>
      <c r="M37" s="282"/>
      <c r="N37" s="282"/>
      <c r="O37" s="282"/>
      <c r="P37" s="282"/>
      <c r="Q37" s="282"/>
      <c r="R37" s="282"/>
      <c r="S37" s="282"/>
      <c r="T37" s="282"/>
      <c r="U37" s="282"/>
      <c r="V37" s="282"/>
      <c r="W37" s="282"/>
      <c r="X37" s="282"/>
      <c r="Y37" s="282"/>
      <c r="Z37" s="282"/>
      <c r="AA37" s="282"/>
      <c r="AB37" s="282"/>
      <c r="AC37" s="282"/>
      <c r="AD37" s="282"/>
      <c r="AE37" s="282"/>
      <c r="AF37" s="282"/>
      <c r="AG37" s="306"/>
      <c r="AH37" s="255"/>
      <c r="AI37" s="108"/>
      <c r="AJ37" s="98"/>
      <c r="AK37" s="98"/>
      <c r="AL37" s="98"/>
      <c r="AM37" s="98"/>
      <c r="AN37" s="99"/>
    </row>
    <row r="38" spans="1:40" ht="15.75" customHeight="1">
      <c r="A38" s="281"/>
      <c r="B38" s="282"/>
      <c r="C38" s="282"/>
      <c r="D38" s="282"/>
      <c r="E38" s="282"/>
      <c r="F38" s="282"/>
      <c r="G38" s="282"/>
      <c r="H38" s="282"/>
      <c r="I38" s="282"/>
      <c r="J38" s="282"/>
      <c r="K38" s="282"/>
      <c r="L38" s="282"/>
      <c r="M38" s="282"/>
      <c r="N38" s="282"/>
      <c r="O38" s="282"/>
      <c r="P38" s="282"/>
      <c r="Q38" s="282"/>
      <c r="R38" s="282"/>
      <c r="S38" s="282"/>
      <c r="T38" s="282"/>
      <c r="U38" s="282"/>
      <c r="V38" s="282"/>
      <c r="W38" s="282"/>
      <c r="X38" s="282"/>
      <c r="Y38" s="282"/>
      <c r="Z38" s="282"/>
      <c r="AA38" s="282"/>
      <c r="AB38" s="282"/>
      <c r="AC38" s="282"/>
      <c r="AD38" s="282"/>
      <c r="AE38" s="282"/>
      <c r="AF38" s="282"/>
      <c r="AG38" s="306"/>
      <c r="AH38" s="255"/>
      <c r="AI38" s="108"/>
      <c r="AJ38" s="98"/>
      <c r="AK38" s="98"/>
      <c r="AL38" s="98"/>
      <c r="AM38" s="98"/>
      <c r="AN38" s="99"/>
    </row>
    <row r="39" spans="1:40" ht="15.75" customHeight="1">
      <c r="A39" s="281"/>
      <c r="B39" s="282"/>
      <c r="C39" s="282"/>
      <c r="D39" s="282"/>
      <c r="E39" s="282"/>
      <c r="F39" s="282"/>
      <c r="G39" s="282"/>
      <c r="H39" s="282"/>
      <c r="I39" s="282"/>
      <c r="J39" s="282"/>
      <c r="K39" s="282"/>
      <c r="L39" s="282"/>
      <c r="M39" s="282"/>
      <c r="N39" s="282"/>
      <c r="O39" s="282"/>
      <c r="P39" s="282"/>
      <c r="Q39" s="282"/>
      <c r="R39" s="282"/>
      <c r="S39" s="282"/>
      <c r="T39" s="282"/>
      <c r="U39" s="282"/>
      <c r="V39" s="282"/>
      <c r="W39" s="282"/>
      <c r="X39" s="282"/>
      <c r="Y39" s="282"/>
      <c r="Z39" s="282"/>
      <c r="AA39" s="282"/>
      <c r="AB39" s="282"/>
      <c r="AC39" s="282"/>
      <c r="AD39" s="282"/>
      <c r="AE39" s="282"/>
      <c r="AF39" s="282"/>
      <c r="AG39" s="306"/>
      <c r="AH39" s="255"/>
      <c r="AI39" s="108"/>
      <c r="AJ39" s="98"/>
      <c r="AK39" s="98"/>
      <c r="AL39" s="98"/>
      <c r="AM39" s="98"/>
      <c r="AN39" s="99"/>
    </row>
    <row r="40" spans="1:40" ht="15.75" customHeight="1">
      <c r="A40" s="281"/>
      <c r="B40" s="282"/>
      <c r="C40" s="282"/>
      <c r="D40" s="282"/>
      <c r="E40" s="282"/>
      <c r="F40" s="282"/>
      <c r="G40" s="282"/>
      <c r="H40" s="282"/>
      <c r="I40" s="282"/>
      <c r="J40" s="282"/>
      <c r="K40" s="282"/>
      <c r="L40" s="282"/>
      <c r="M40" s="282"/>
      <c r="N40" s="282"/>
      <c r="O40" s="282"/>
      <c r="P40" s="282"/>
      <c r="Q40" s="282"/>
      <c r="R40" s="282"/>
      <c r="S40" s="282"/>
      <c r="T40" s="282"/>
      <c r="U40" s="282"/>
      <c r="V40" s="282"/>
      <c r="W40" s="282"/>
      <c r="X40" s="282"/>
      <c r="Y40" s="282"/>
      <c r="Z40" s="282"/>
      <c r="AA40" s="282"/>
      <c r="AB40" s="282"/>
      <c r="AC40" s="282"/>
      <c r="AD40" s="282"/>
      <c r="AE40" s="282"/>
      <c r="AF40" s="282"/>
      <c r="AG40" s="306"/>
      <c r="AH40" s="255"/>
      <c r="AI40" s="108"/>
      <c r="AJ40" s="98"/>
      <c r="AK40" s="98"/>
      <c r="AL40" s="98"/>
      <c r="AM40" s="98"/>
      <c r="AN40" s="99"/>
    </row>
    <row r="41" spans="1:40" ht="15.75" customHeight="1">
      <c r="A41" s="281"/>
      <c r="B41" s="282"/>
      <c r="C41" s="282"/>
      <c r="D41" s="282"/>
      <c r="E41" s="282"/>
      <c r="F41" s="282"/>
      <c r="G41" s="282"/>
      <c r="H41" s="282"/>
      <c r="I41" s="282"/>
      <c r="J41" s="282"/>
      <c r="K41" s="282"/>
      <c r="L41" s="282"/>
      <c r="M41" s="282"/>
      <c r="N41" s="282"/>
      <c r="O41" s="282"/>
      <c r="P41" s="282"/>
      <c r="Q41" s="282"/>
      <c r="R41" s="282"/>
      <c r="S41" s="282"/>
      <c r="T41" s="282"/>
      <c r="U41" s="282"/>
      <c r="V41" s="282"/>
      <c r="W41" s="282"/>
      <c r="X41" s="282"/>
      <c r="Y41" s="282"/>
      <c r="Z41" s="282"/>
      <c r="AA41" s="282"/>
      <c r="AB41" s="282"/>
      <c r="AC41" s="282"/>
      <c r="AD41" s="282"/>
      <c r="AE41" s="282"/>
      <c r="AF41" s="282"/>
      <c r="AG41" s="306"/>
      <c r="AH41" s="255"/>
      <c r="AI41" s="108"/>
      <c r="AJ41" s="98"/>
      <c r="AK41" s="98"/>
      <c r="AL41" s="98"/>
      <c r="AM41" s="98"/>
      <c r="AN41" s="99"/>
    </row>
    <row r="42" spans="1:40" ht="15.75" customHeight="1">
      <c r="A42" s="281"/>
      <c r="B42" s="282"/>
      <c r="C42" s="282"/>
      <c r="D42" s="282"/>
      <c r="E42" s="282"/>
      <c r="F42" s="282"/>
      <c r="G42" s="282"/>
      <c r="H42" s="282"/>
      <c r="I42" s="282"/>
      <c r="J42" s="282"/>
      <c r="K42" s="282"/>
      <c r="L42" s="282"/>
      <c r="M42" s="282"/>
      <c r="N42" s="282"/>
      <c r="O42" s="282"/>
      <c r="P42" s="282"/>
      <c r="Q42" s="282"/>
      <c r="R42" s="282"/>
      <c r="S42" s="282"/>
      <c r="T42" s="282"/>
      <c r="U42" s="282"/>
      <c r="V42" s="282"/>
      <c r="W42" s="282"/>
      <c r="X42" s="282"/>
      <c r="Y42" s="282"/>
      <c r="Z42" s="282"/>
      <c r="AA42" s="282"/>
      <c r="AB42" s="282"/>
      <c r="AC42" s="282"/>
      <c r="AD42" s="282"/>
      <c r="AE42" s="282"/>
      <c r="AF42" s="282"/>
      <c r="AG42" s="306"/>
      <c r="AH42" s="255"/>
      <c r="AI42" s="108"/>
      <c r="AJ42" s="98"/>
      <c r="AK42" s="98"/>
      <c r="AL42" s="98"/>
      <c r="AM42" s="98"/>
      <c r="AN42" s="99"/>
    </row>
    <row r="43" spans="1:40" ht="15.75" customHeight="1">
      <c r="A43" s="281"/>
      <c r="B43" s="282"/>
      <c r="C43" s="282"/>
      <c r="D43" s="282"/>
      <c r="E43" s="282"/>
      <c r="F43" s="282"/>
      <c r="G43" s="282"/>
      <c r="H43" s="282"/>
      <c r="I43" s="282"/>
      <c r="J43" s="282"/>
      <c r="K43" s="282"/>
      <c r="L43" s="282"/>
      <c r="M43" s="282"/>
      <c r="N43" s="282"/>
      <c r="O43" s="282"/>
      <c r="P43" s="282"/>
      <c r="Q43" s="282"/>
      <c r="R43" s="282"/>
      <c r="S43" s="282"/>
      <c r="T43" s="282"/>
      <c r="U43" s="282"/>
      <c r="V43" s="282"/>
      <c r="W43" s="282"/>
      <c r="X43" s="282"/>
      <c r="Y43" s="282"/>
      <c r="Z43" s="282"/>
      <c r="AA43" s="282"/>
      <c r="AB43" s="282"/>
      <c r="AC43" s="282"/>
      <c r="AD43" s="282"/>
      <c r="AE43" s="282"/>
      <c r="AF43" s="282"/>
      <c r="AG43" s="306"/>
      <c r="AH43" s="255"/>
      <c r="AI43" s="108"/>
      <c r="AJ43" s="98"/>
      <c r="AK43" s="98"/>
      <c r="AL43" s="98"/>
      <c r="AM43" s="98"/>
      <c r="AN43" s="99"/>
    </row>
    <row r="44" spans="1:40" ht="15.75" customHeight="1">
      <c r="A44" s="281"/>
      <c r="B44" s="282"/>
      <c r="C44" s="282"/>
      <c r="D44" s="282"/>
      <c r="E44" s="282"/>
      <c r="F44" s="282"/>
      <c r="G44" s="282"/>
      <c r="H44" s="282"/>
      <c r="I44" s="282"/>
      <c r="J44" s="282"/>
      <c r="K44" s="282"/>
      <c r="L44" s="282"/>
      <c r="M44" s="282"/>
      <c r="N44" s="282"/>
      <c r="O44" s="282"/>
      <c r="P44" s="282"/>
      <c r="Q44" s="282"/>
      <c r="R44" s="282"/>
      <c r="S44" s="282"/>
      <c r="T44" s="282"/>
      <c r="U44" s="282"/>
      <c r="V44" s="282"/>
      <c r="W44" s="282"/>
      <c r="X44" s="282"/>
      <c r="Y44" s="282"/>
      <c r="Z44" s="282"/>
      <c r="AA44" s="282"/>
      <c r="AB44" s="282"/>
      <c r="AC44" s="282"/>
      <c r="AD44" s="282"/>
      <c r="AE44" s="282"/>
      <c r="AF44" s="282"/>
      <c r="AG44" s="306"/>
      <c r="AH44" s="255"/>
      <c r="AI44" s="108"/>
      <c r="AJ44" s="98"/>
      <c r="AK44" s="98"/>
      <c r="AL44" s="98"/>
      <c r="AM44" s="98"/>
      <c r="AN44" s="99"/>
    </row>
    <row r="45" spans="1:40" ht="15.75" customHeight="1">
      <c r="A45" s="281"/>
      <c r="B45" s="282"/>
      <c r="C45" s="282"/>
      <c r="D45" s="282"/>
      <c r="E45" s="282"/>
      <c r="F45" s="282"/>
      <c r="G45" s="282"/>
      <c r="H45" s="282"/>
      <c r="I45" s="282"/>
      <c r="J45" s="282"/>
      <c r="K45" s="282"/>
      <c r="L45" s="282"/>
      <c r="M45" s="282"/>
      <c r="N45" s="282"/>
      <c r="O45" s="282"/>
      <c r="P45" s="282"/>
      <c r="Q45" s="282"/>
      <c r="R45" s="282"/>
      <c r="S45" s="282"/>
      <c r="T45" s="282"/>
      <c r="U45" s="282"/>
      <c r="V45" s="282"/>
      <c r="W45" s="282"/>
      <c r="X45" s="282"/>
      <c r="Y45" s="282"/>
      <c r="Z45" s="282"/>
      <c r="AA45" s="282"/>
      <c r="AB45" s="282"/>
      <c r="AC45" s="282"/>
      <c r="AD45" s="282"/>
      <c r="AE45" s="282"/>
      <c r="AF45" s="282"/>
      <c r="AG45" s="306"/>
      <c r="AH45" s="255"/>
      <c r="AI45" s="108"/>
      <c r="AJ45" s="98"/>
      <c r="AK45" s="98"/>
      <c r="AL45" s="98"/>
      <c r="AM45" s="98"/>
      <c r="AN45" s="99"/>
    </row>
    <row r="46" spans="1:40" ht="15.75" customHeight="1">
      <c r="A46" s="281"/>
      <c r="B46" s="282"/>
      <c r="C46" s="282"/>
      <c r="D46" s="282"/>
      <c r="E46" s="282"/>
      <c r="F46" s="282"/>
      <c r="G46" s="282"/>
      <c r="H46" s="282"/>
      <c r="I46" s="282"/>
      <c r="J46" s="282"/>
      <c r="K46" s="282"/>
      <c r="L46" s="282"/>
      <c r="M46" s="282"/>
      <c r="N46" s="282"/>
      <c r="O46" s="282"/>
      <c r="P46" s="282"/>
      <c r="Q46" s="282"/>
      <c r="R46" s="282"/>
      <c r="S46" s="282"/>
      <c r="T46" s="282"/>
      <c r="U46" s="282"/>
      <c r="V46" s="282"/>
      <c r="W46" s="282"/>
      <c r="X46" s="282"/>
      <c r="Y46" s="282"/>
      <c r="Z46" s="282"/>
      <c r="AA46" s="282"/>
      <c r="AB46" s="282"/>
      <c r="AC46" s="282"/>
      <c r="AD46" s="282"/>
      <c r="AE46" s="282"/>
      <c r="AF46" s="282"/>
      <c r="AG46" s="306"/>
      <c r="AH46" s="255"/>
      <c r="AI46" s="108"/>
      <c r="AJ46" s="98"/>
      <c r="AK46" s="98"/>
      <c r="AL46" s="98"/>
      <c r="AM46" s="98"/>
      <c r="AN46" s="99"/>
    </row>
    <row r="47" spans="1:40" ht="15.75" customHeight="1">
      <c r="A47" s="281"/>
      <c r="B47" s="282"/>
      <c r="C47" s="282"/>
      <c r="D47" s="282"/>
      <c r="E47" s="282"/>
      <c r="F47" s="282"/>
      <c r="G47" s="282"/>
      <c r="H47" s="282"/>
      <c r="I47" s="282"/>
      <c r="J47" s="282"/>
      <c r="K47" s="282"/>
      <c r="L47" s="282"/>
      <c r="M47" s="282"/>
      <c r="N47" s="282"/>
      <c r="O47" s="282"/>
      <c r="P47" s="282"/>
      <c r="Q47" s="282"/>
      <c r="R47" s="282"/>
      <c r="S47" s="282"/>
      <c r="T47" s="282"/>
      <c r="U47" s="282"/>
      <c r="V47" s="282"/>
      <c r="W47" s="282"/>
      <c r="X47" s="282"/>
      <c r="Y47" s="282"/>
      <c r="Z47" s="282"/>
      <c r="AA47" s="282"/>
      <c r="AB47" s="282"/>
      <c r="AC47" s="282"/>
      <c r="AD47" s="282"/>
      <c r="AE47" s="282"/>
      <c r="AF47" s="282"/>
      <c r="AG47" s="306"/>
      <c r="AH47" s="255"/>
      <c r="AI47" s="108"/>
      <c r="AJ47" s="98"/>
      <c r="AK47" s="98"/>
      <c r="AL47" s="98"/>
      <c r="AM47" s="98"/>
      <c r="AN47" s="99"/>
    </row>
    <row r="48" spans="1:40" ht="15.75" customHeight="1">
      <c r="A48" s="281"/>
      <c r="B48" s="282"/>
      <c r="C48" s="282"/>
      <c r="D48" s="282"/>
      <c r="E48" s="282"/>
      <c r="F48" s="282"/>
      <c r="G48" s="282"/>
      <c r="H48" s="282"/>
      <c r="I48" s="282"/>
      <c r="J48" s="282"/>
      <c r="K48" s="282"/>
      <c r="L48" s="282"/>
      <c r="M48" s="282"/>
      <c r="N48" s="282"/>
      <c r="O48" s="282"/>
      <c r="P48" s="282"/>
      <c r="Q48" s="282"/>
      <c r="R48" s="282"/>
      <c r="S48" s="282"/>
      <c r="T48" s="282"/>
      <c r="U48" s="282"/>
      <c r="V48" s="282"/>
      <c r="W48" s="282"/>
      <c r="X48" s="282"/>
      <c r="Y48" s="282"/>
      <c r="Z48" s="282"/>
      <c r="AA48" s="282"/>
      <c r="AB48" s="282"/>
      <c r="AC48" s="282"/>
      <c r="AD48" s="282"/>
      <c r="AE48" s="282"/>
      <c r="AF48" s="282"/>
      <c r="AG48" s="306"/>
      <c r="AH48" s="255"/>
      <c r="AI48" s="108"/>
      <c r="AJ48" s="98"/>
      <c r="AK48" s="98"/>
      <c r="AL48" s="98"/>
      <c r="AM48" s="98"/>
      <c r="AN48" s="99"/>
    </row>
    <row r="49" spans="1:40" ht="16.5" customHeight="1" thickBot="1">
      <c r="A49" s="281"/>
      <c r="B49" s="282"/>
      <c r="C49" s="282"/>
      <c r="D49" s="282"/>
      <c r="E49" s="282"/>
      <c r="F49" s="282"/>
      <c r="G49" s="282"/>
      <c r="H49" s="282"/>
      <c r="I49" s="282"/>
      <c r="J49" s="282"/>
      <c r="K49" s="282"/>
      <c r="L49" s="282"/>
      <c r="M49" s="282"/>
      <c r="N49" s="282"/>
      <c r="O49" s="282"/>
      <c r="P49" s="282"/>
      <c r="Q49" s="282"/>
      <c r="R49" s="282"/>
      <c r="S49" s="282"/>
      <c r="T49" s="282"/>
      <c r="U49" s="282"/>
      <c r="V49" s="282"/>
      <c r="W49" s="282"/>
      <c r="X49" s="282"/>
      <c r="Y49" s="282"/>
      <c r="Z49" s="282"/>
      <c r="AA49" s="282"/>
      <c r="AB49" s="282"/>
      <c r="AC49" s="282"/>
      <c r="AD49" s="282"/>
      <c r="AE49" s="282"/>
      <c r="AF49" s="282"/>
      <c r="AG49" s="331"/>
      <c r="AH49" s="332"/>
      <c r="AI49" s="109"/>
      <c r="AJ49" s="100"/>
      <c r="AK49" s="100"/>
      <c r="AL49" s="100"/>
      <c r="AM49" s="100"/>
      <c r="AN49" s="101"/>
    </row>
    <row r="50" spans="1:40" ht="15" customHeight="1">
      <c r="A50" s="281"/>
      <c r="B50" s="282"/>
      <c r="C50" s="282"/>
      <c r="D50" s="282"/>
      <c r="E50" s="282"/>
      <c r="F50" s="282"/>
      <c r="G50" s="282"/>
      <c r="H50" s="282"/>
      <c r="I50" s="282"/>
      <c r="J50" s="282"/>
      <c r="K50" s="282"/>
      <c r="L50" s="282"/>
      <c r="M50" s="282"/>
      <c r="N50" s="282"/>
      <c r="O50" s="282"/>
      <c r="P50" s="282"/>
      <c r="Q50" s="282"/>
      <c r="R50" s="282"/>
      <c r="S50" s="282"/>
      <c r="T50" s="282"/>
      <c r="U50" s="282"/>
      <c r="V50" s="282"/>
      <c r="W50" s="282"/>
      <c r="X50" s="282"/>
      <c r="Y50" s="282"/>
      <c r="Z50" s="282"/>
      <c r="AA50" s="282"/>
      <c r="AB50" s="282"/>
      <c r="AC50" s="282"/>
      <c r="AD50" s="282"/>
      <c r="AE50" s="282"/>
      <c r="AF50" s="283"/>
      <c r="AG50" s="333" t="s">
        <v>322</v>
      </c>
      <c r="AH50" s="334"/>
      <c r="AI50" s="334"/>
      <c r="AJ50" s="334"/>
      <c r="AK50" s="334"/>
      <c r="AL50" s="334"/>
      <c r="AM50" s="335"/>
      <c r="AN50" s="110">
        <f>SUM(AN12:AN49)</f>
        <v>12</v>
      </c>
    </row>
    <row r="51" spans="1:40" ht="15" customHeight="1">
      <c r="A51" s="281"/>
      <c r="B51" s="282"/>
      <c r="C51" s="282"/>
      <c r="D51" s="282"/>
      <c r="E51" s="282"/>
      <c r="F51" s="282"/>
      <c r="G51" s="282"/>
      <c r="H51" s="282"/>
      <c r="I51" s="282"/>
      <c r="J51" s="282"/>
      <c r="K51" s="282"/>
      <c r="L51" s="282"/>
      <c r="M51" s="282"/>
      <c r="N51" s="282"/>
      <c r="O51" s="282"/>
      <c r="P51" s="282"/>
      <c r="Q51" s="282"/>
      <c r="R51" s="282"/>
      <c r="S51" s="282"/>
      <c r="T51" s="282"/>
      <c r="U51" s="282"/>
      <c r="V51" s="282"/>
      <c r="W51" s="282"/>
      <c r="X51" s="282"/>
      <c r="Y51" s="282"/>
      <c r="Z51" s="282"/>
      <c r="AA51" s="282"/>
      <c r="AB51" s="282"/>
      <c r="AC51" s="282"/>
      <c r="AD51" s="282"/>
      <c r="AE51" s="282"/>
      <c r="AF51" s="283"/>
      <c r="AG51" s="307"/>
      <c r="AH51" s="308"/>
      <c r="AI51" s="308"/>
      <c r="AJ51" s="308"/>
      <c r="AK51" s="308"/>
      <c r="AL51" s="308"/>
      <c r="AM51" s="309"/>
      <c r="AN51" s="87"/>
    </row>
    <row r="52" spans="1:40" ht="18" thickBot="1">
      <c r="A52" s="284"/>
      <c r="B52" s="285"/>
      <c r="C52" s="285"/>
      <c r="D52" s="285"/>
      <c r="E52" s="285"/>
      <c r="F52" s="285"/>
      <c r="G52" s="285"/>
      <c r="H52" s="285"/>
      <c r="I52" s="285"/>
      <c r="J52" s="285"/>
      <c r="K52" s="285"/>
      <c r="L52" s="285"/>
      <c r="M52" s="285"/>
      <c r="N52" s="285"/>
      <c r="O52" s="285"/>
      <c r="P52" s="285"/>
      <c r="Q52" s="285"/>
      <c r="R52" s="285"/>
      <c r="S52" s="285"/>
      <c r="T52" s="285"/>
      <c r="U52" s="285"/>
      <c r="V52" s="285"/>
      <c r="W52" s="285"/>
      <c r="X52" s="285"/>
      <c r="Y52" s="285"/>
      <c r="Z52" s="285"/>
      <c r="AA52" s="285"/>
      <c r="AB52" s="285"/>
      <c r="AC52" s="285"/>
      <c r="AD52" s="285"/>
      <c r="AE52" s="285"/>
      <c r="AF52" s="286"/>
      <c r="AG52" s="310" t="s">
        <v>372</v>
      </c>
      <c r="AH52" s="311"/>
      <c r="AI52" s="311"/>
      <c r="AJ52" s="311"/>
      <c r="AK52" s="311"/>
      <c r="AL52" s="311"/>
      <c r="AM52" s="312"/>
      <c r="AN52" s="88">
        <f>+AN50</f>
        <v>12</v>
      </c>
    </row>
    <row r="53" spans="1:40" ht="15.75" customHeight="1">
      <c r="A53" s="89"/>
      <c r="B53" s="90"/>
      <c r="C53" s="91"/>
      <c r="D53" s="91"/>
      <c r="E53" s="91"/>
      <c r="F53" s="91"/>
      <c r="G53" s="91"/>
      <c r="H53" s="92"/>
      <c r="I53" s="91"/>
      <c r="J53" s="91"/>
      <c r="K53" s="91"/>
      <c r="L53" s="91"/>
      <c r="M53" s="91"/>
      <c r="N53" s="91"/>
      <c r="O53" s="91"/>
      <c r="P53" s="91"/>
      <c r="Q53" s="91"/>
      <c r="R53" s="91"/>
      <c r="S53" s="318"/>
      <c r="T53" s="318"/>
      <c r="U53" s="318"/>
      <c r="V53" s="318"/>
      <c r="W53" s="318"/>
      <c r="X53" s="318"/>
      <c r="Y53" s="318"/>
      <c r="Z53" s="318"/>
      <c r="AA53" s="318"/>
      <c r="AB53" s="318"/>
      <c r="AC53" s="318"/>
      <c r="AD53" s="318"/>
      <c r="AE53" s="318"/>
      <c r="AF53" s="318"/>
      <c r="AG53" s="318"/>
      <c r="AH53" s="318"/>
      <c r="AI53" s="93"/>
      <c r="AJ53" s="94"/>
      <c r="AK53" s="92"/>
      <c r="AL53" s="91"/>
      <c r="AM53" s="91"/>
      <c r="AN53" s="95"/>
    </row>
    <row r="54" spans="1:40" ht="15.75" customHeight="1">
      <c r="A54" s="96"/>
      <c r="B54" s="104"/>
      <c r="H54" s="105"/>
      <c r="S54" s="319"/>
      <c r="T54" s="319"/>
      <c r="U54" s="319"/>
      <c r="V54" s="319"/>
      <c r="W54" s="319"/>
      <c r="X54" s="319"/>
      <c r="Y54" s="319"/>
      <c r="Z54" s="319"/>
      <c r="AA54" s="319"/>
      <c r="AB54" s="319"/>
      <c r="AC54" s="319"/>
      <c r="AD54" s="319"/>
      <c r="AE54" s="319"/>
      <c r="AF54" s="319"/>
      <c r="AG54" s="319"/>
      <c r="AH54" s="319"/>
      <c r="AI54" s="106"/>
      <c r="AJ54" s="107"/>
      <c r="AK54" s="105"/>
      <c r="AN54" s="97"/>
    </row>
    <row r="55" spans="1:40" ht="15" customHeight="1">
      <c r="A55" s="96"/>
      <c r="B55" s="104"/>
      <c r="H55" s="105"/>
      <c r="S55" s="319"/>
      <c r="T55" s="319"/>
      <c r="U55" s="319"/>
      <c r="V55" s="319"/>
      <c r="W55" s="319"/>
      <c r="X55" s="319"/>
      <c r="Y55" s="319"/>
      <c r="Z55" s="319"/>
      <c r="AA55" s="319"/>
      <c r="AB55" s="319"/>
      <c r="AC55" s="319"/>
      <c r="AD55" s="319"/>
      <c r="AE55" s="319"/>
      <c r="AF55" s="319"/>
      <c r="AG55" s="319"/>
      <c r="AH55" s="319"/>
      <c r="AI55" s="106"/>
      <c r="AJ55" s="107"/>
      <c r="AK55" s="105"/>
      <c r="AN55" s="97"/>
    </row>
    <row r="56" spans="1:40" ht="13.2" customHeight="1">
      <c r="A56" s="96"/>
      <c r="B56" s="104"/>
      <c r="H56" s="105"/>
      <c r="S56" s="319"/>
      <c r="T56" s="319"/>
      <c r="U56" s="319"/>
      <c r="V56" s="319"/>
      <c r="W56" s="319"/>
      <c r="X56" s="319"/>
      <c r="Y56" s="319"/>
      <c r="Z56" s="319"/>
      <c r="AA56" s="319"/>
      <c r="AB56" s="319"/>
      <c r="AC56" s="319"/>
      <c r="AD56" s="319"/>
      <c r="AE56" s="319"/>
      <c r="AF56" s="319"/>
      <c r="AG56" s="319"/>
      <c r="AH56" s="319"/>
      <c r="AI56" s="321"/>
      <c r="AJ56" s="322"/>
      <c r="AK56" s="322"/>
      <c r="AL56" s="322"/>
      <c r="AM56" s="322"/>
      <c r="AN56" s="323"/>
    </row>
    <row r="57" spans="1:40" ht="13.2" customHeight="1">
      <c r="A57" s="326"/>
      <c r="B57" s="327"/>
      <c r="C57" s="327"/>
      <c r="D57" s="327"/>
      <c r="E57" s="327"/>
      <c r="F57" s="327"/>
      <c r="G57" s="327"/>
      <c r="H57" s="327"/>
      <c r="I57" s="327"/>
      <c r="J57" s="327"/>
      <c r="K57" s="327"/>
      <c r="L57" s="327"/>
      <c r="M57" s="327"/>
      <c r="N57" s="327"/>
      <c r="O57" s="327"/>
      <c r="P57" s="327"/>
      <c r="Q57" s="327"/>
      <c r="R57" s="327"/>
      <c r="S57" s="319"/>
      <c r="T57" s="319"/>
      <c r="U57" s="319"/>
      <c r="V57" s="319"/>
      <c r="W57" s="319"/>
      <c r="X57" s="319"/>
      <c r="Y57" s="319"/>
      <c r="Z57" s="319"/>
      <c r="AA57" s="319"/>
      <c r="AB57" s="319"/>
      <c r="AC57" s="319"/>
      <c r="AD57" s="319"/>
      <c r="AE57" s="319"/>
      <c r="AF57" s="319"/>
      <c r="AG57" s="319"/>
      <c r="AH57" s="319"/>
      <c r="AI57" s="324" t="s">
        <v>376</v>
      </c>
      <c r="AJ57" s="324"/>
      <c r="AK57" s="324"/>
      <c r="AL57" s="324"/>
      <c r="AM57" s="324"/>
      <c r="AN57" s="325"/>
    </row>
    <row r="58" spans="1:40" ht="13.8">
      <c r="A58" s="326"/>
      <c r="B58" s="327"/>
      <c r="C58" s="327"/>
      <c r="D58" s="327"/>
      <c r="E58" s="327"/>
      <c r="F58" s="327"/>
      <c r="G58" s="327"/>
      <c r="H58" s="327"/>
      <c r="I58" s="327"/>
      <c r="J58" s="327"/>
      <c r="K58" s="327"/>
      <c r="L58" s="327"/>
      <c r="M58" s="327"/>
      <c r="N58" s="327"/>
      <c r="O58" s="327"/>
      <c r="P58" s="327"/>
      <c r="Q58" s="327"/>
      <c r="R58" s="327"/>
      <c r="S58" s="319"/>
      <c r="T58" s="319"/>
      <c r="U58" s="319"/>
      <c r="V58" s="319"/>
      <c r="W58" s="319"/>
      <c r="X58" s="319"/>
      <c r="Y58" s="319"/>
      <c r="Z58" s="319"/>
      <c r="AA58" s="319"/>
      <c r="AB58" s="319"/>
      <c r="AC58" s="319"/>
      <c r="AD58" s="319"/>
      <c r="AE58" s="319"/>
      <c r="AF58" s="319"/>
      <c r="AG58" s="319"/>
      <c r="AH58" s="319"/>
      <c r="AI58" s="328" t="s">
        <v>377</v>
      </c>
      <c r="AJ58" s="329"/>
      <c r="AK58" s="329"/>
      <c r="AL58" s="329"/>
      <c r="AM58" s="329"/>
      <c r="AN58" s="330"/>
    </row>
    <row r="59" spans="1:40" ht="14.4" thickBot="1">
      <c r="A59" s="313"/>
      <c r="B59" s="314"/>
      <c r="C59" s="314"/>
      <c r="D59" s="314"/>
      <c r="E59" s="314"/>
      <c r="F59" s="314"/>
      <c r="G59" s="314"/>
      <c r="H59" s="314"/>
      <c r="I59" s="314"/>
      <c r="J59" s="314"/>
      <c r="K59" s="314"/>
      <c r="L59" s="314"/>
      <c r="M59" s="314"/>
      <c r="N59" s="314"/>
      <c r="O59" s="314"/>
      <c r="P59" s="314"/>
      <c r="Q59" s="314"/>
      <c r="R59" s="314"/>
      <c r="S59" s="320"/>
      <c r="T59" s="320"/>
      <c r="U59" s="320"/>
      <c r="V59" s="320"/>
      <c r="W59" s="320"/>
      <c r="X59" s="320"/>
      <c r="Y59" s="320"/>
      <c r="Z59" s="320"/>
      <c r="AA59" s="320"/>
      <c r="AB59" s="320"/>
      <c r="AC59" s="320"/>
      <c r="AD59" s="320"/>
      <c r="AE59" s="320"/>
      <c r="AF59" s="320"/>
      <c r="AG59" s="320"/>
      <c r="AH59" s="320"/>
      <c r="AI59" s="315" t="s">
        <v>378</v>
      </c>
      <c r="AJ59" s="316"/>
      <c r="AK59" s="316"/>
      <c r="AL59" s="316"/>
      <c r="AM59" s="316"/>
      <c r="AN59" s="317"/>
    </row>
  </sheetData>
  <mergeCells count="88">
    <mergeCell ref="A1:H3"/>
    <mergeCell ref="I1:AK2"/>
    <mergeCell ref="AL1:AN1"/>
    <mergeCell ref="AL2:AN2"/>
    <mergeCell ref="I3:AK3"/>
    <mergeCell ref="AL3:AN3"/>
    <mergeCell ref="A5:H5"/>
    <mergeCell ref="I5:AN5"/>
    <mergeCell ref="A4:E4"/>
    <mergeCell ref="F4:G4"/>
    <mergeCell ref="H4:I4"/>
    <mergeCell ref="J4:K4"/>
    <mergeCell ref="L4:M4"/>
    <mergeCell ref="N4:O4"/>
    <mergeCell ref="P4:Q4"/>
    <mergeCell ref="U4:Y4"/>
    <mergeCell ref="Z4:AF4"/>
    <mergeCell ref="AG4:AI4"/>
    <mergeCell ref="AJ4:AN4"/>
    <mergeCell ref="A7:H7"/>
    <mergeCell ref="I7:AD7"/>
    <mergeCell ref="AE7:AH7"/>
    <mergeCell ref="AJ7:AL7"/>
    <mergeCell ref="AM7:AN7"/>
    <mergeCell ref="A6:H6"/>
    <mergeCell ref="I6:AD6"/>
    <mergeCell ref="AE6:AH6"/>
    <mergeCell ref="AJ6:AL6"/>
    <mergeCell ref="AM6:AN6"/>
    <mergeCell ref="A10:AF52"/>
    <mergeCell ref="AG10:AH11"/>
    <mergeCell ref="AI10:AI11"/>
    <mergeCell ref="AJ10:AM10"/>
    <mergeCell ref="AN10:AN11"/>
    <mergeCell ref="AG23:AH23"/>
    <mergeCell ref="AG12:AH12"/>
    <mergeCell ref="AG13:AH13"/>
    <mergeCell ref="AG14:AH14"/>
    <mergeCell ref="AG15:AH15"/>
    <mergeCell ref="AG16:AH16"/>
    <mergeCell ref="AG17:AH17"/>
    <mergeCell ref="AG18:AH18"/>
    <mergeCell ref="AG19:AH19"/>
    <mergeCell ref="AG20:AH20"/>
    <mergeCell ref="AG21:AH21"/>
    <mergeCell ref="A9:G9"/>
    <mergeCell ref="H9:T9"/>
    <mergeCell ref="U9:AD9"/>
    <mergeCell ref="AE9:AI9"/>
    <mergeCell ref="AM9:AN9"/>
    <mergeCell ref="AG22:AH22"/>
    <mergeCell ref="AG35:AH35"/>
    <mergeCell ref="AG24:AH24"/>
    <mergeCell ref="AG25:AH25"/>
    <mergeCell ref="AG26:AH26"/>
    <mergeCell ref="AG27:AH27"/>
    <mergeCell ref="AG28:AH28"/>
    <mergeCell ref="AG29:AH29"/>
    <mergeCell ref="AG30:AH30"/>
    <mergeCell ref="AG31:AH31"/>
    <mergeCell ref="AG32:AH32"/>
    <mergeCell ref="AG33:AH33"/>
    <mergeCell ref="AG34:AH34"/>
    <mergeCell ref="AG47:AH47"/>
    <mergeCell ref="AG36:AH36"/>
    <mergeCell ref="AG37:AH37"/>
    <mergeCell ref="AG38:AH38"/>
    <mergeCell ref="AG39:AH39"/>
    <mergeCell ref="AG40:AH40"/>
    <mergeCell ref="AG41:AH41"/>
    <mergeCell ref="AG42:AH42"/>
    <mergeCell ref="AG43:AH43"/>
    <mergeCell ref="AG44:AH44"/>
    <mergeCell ref="AG45:AH45"/>
    <mergeCell ref="AG46:AH46"/>
    <mergeCell ref="AG48:AH48"/>
    <mergeCell ref="AG49:AH49"/>
    <mergeCell ref="AG50:AM50"/>
    <mergeCell ref="AG51:AM51"/>
    <mergeCell ref="AG52:AM52"/>
    <mergeCell ref="A57:R57"/>
    <mergeCell ref="AI57:AN57"/>
    <mergeCell ref="A58:R58"/>
    <mergeCell ref="AI58:AN58"/>
    <mergeCell ref="A59:R59"/>
    <mergeCell ref="AI59:AN59"/>
    <mergeCell ref="S53:AH59"/>
    <mergeCell ref="AI56:AN56"/>
  </mergeCells>
  <printOptions horizontalCentered="1"/>
  <pageMargins left="0.51181102362204722" right="0.51181102362204722" top="0.55118110236220474" bottom="0.74803149606299213" header="0.31496062992125984" footer="0.31496062992125984"/>
  <pageSetup scale="50" fitToHeight="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6D0E2653A94ACD4EB12A0E0FD1462024" ma:contentTypeVersion="11" ma:contentTypeDescription="Crear nuevo documento." ma:contentTypeScope="" ma:versionID="ca0c7f89f9bf0fced605b1a8bcd8764e">
  <xsd:schema xmlns:xsd="http://www.w3.org/2001/XMLSchema" xmlns:xs="http://www.w3.org/2001/XMLSchema" xmlns:p="http://schemas.microsoft.com/office/2006/metadata/properties" xmlns:ns2="97fb94ed-a843-4958-b267-0bbfd8135931" xmlns:ns3="681b9204-b5d1-456e-85e5-515031807dd0" targetNamespace="http://schemas.microsoft.com/office/2006/metadata/properties" ma:root="true" ma:fieldsID="cc2ee299982e876991f420a77e4693c5" ns2:_="" ns3:_="">
    <xsd:import namespace="97fb94ed-a843-4958-b267-0bbfd8135931"/>
    <xsd:import namespace="681b9204-b5d1-456e-85e5-515031807dd0"/>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7fb94ed-a843-4958-b267-0bbfd813593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bbc01392-91c9-4dc7-be8e-aea04f1b7878"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81b9204-b5d1-456e-85e5-515031807dd0"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0458497f-57ce-472c-bb9b-8c84aef59b80}" ma:internalName="TaxCatchAll" ma:showField="CatchAllData" ma:web="681b9204-b5d1-456e-85e5-515031807dd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681b9204-b5d1-456e-85e5-515031807dd0" xsi:nil="true"/>
    <lcf76f155ced4ddcb4097134ff3c332f xmlns="97fb94ed-a843-4958-b267-0bbfd813593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0CDDBD4-9667-464E-921E-850A4C3D18B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7fb94ed-a843-4958-b267-0bbfd8135931"/>
    <ds:schemaRef ds:uri="681b9204-b5d1-456e-85e5-515031807dd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AB37B37-9D62-41F9-9EB0-7DC150E09FA4}">
  <ds:schemaRefs>
    <ds:schemaRef ds:uri="http://schemas.microsoft.com/office/2006/metadata/properties"/>
    <ds:schemaRef ds:uri="http://schemas.microsoft.com/office/infopath/2007/PartnerControls"/>
    <ds:schemaRef ds:uri="681b9204-b5d1-456e-85e5-515031807dd0"/>
    <ds:schemaRef ds:uri="97fb94ed-a843-4958-b267-0bbfd8135931"/>
  </ds:schemaRefs>
</ds:datastoreItem>
</file>

<file path=customXml/itemProps3.xml><?xml version="1.0" encoding="utf-8"?>
<ds:datastoreItem xmlns:ds="http://schemas.openxmlformats.org/officeDocument/2006/customXml" ds:itemID="{5575AEA8-8B79-464F-87F0-9D1A19C6478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Hojas de cálculo</vt:lpstr>
      </vt:variant>
      <vt:variant>
        <vt:i4>18</vt:i4>
      </vt:variant>
      <vt:variant>
        <vt:lpstr>Rangos con nombre</vt:lpstr>
      </vt:variant>
      <vt:variant>
        <vt:i4>8</vt:i4>
      </vt:variant>
    </vt:vector>
  </HeadingPairs>
  <TitlesOfParts>
    <vt:vector size="26" baseType="lpstr">
      <vt:lpstr>PRESUPUESTO</vt:lpstr>
      <vt:lpstr>6.1.1</vt:lpstr>
      <vt:lpstr>C6.1.1</vt:lpstr>
      <vt:lpstr>6.1.2</vt:lpstr>
      <vt:lpstr>C6.1.2</vt:lpstr>
      <vt:lpstr>6.2.1</vt:lpstr>
      <vt:lpstr>C6.2.1</vt:lpstr>
      <vt:lpstr>6.2.2</vt:lpstr>
      <vt:lpstr>C6.2.2</vt:lpstr>
      <vt:lpstr>6.2.3</vt:lpstr>
      <vt:lpstr>C6.2.3</vt:lpstr>
      <vt:lpstr>6.2.4</vt:lpstr>
      <vt:lpstr>6.2.5</vt:lpstr>
      <vt:lpstr>C6.2.5</vt:lpstr>
      <vt:lpstr>6.2.6</vt:lpstr>
      <vt:lpstr>C6.2.6</vt:lpstr>
      <vt:lpstr>6.2.7</vt:lpstr>
      <vt:lpstr>C6.2.7</vt:lpstr>
      <vt:lpstr>C6.1.1!Área_de_impresión</vt:lpstr>
      <vt:lpstr>C6.1.2!Área_de_impresión</vt:lpstr>
      <vt:lpstr>C6.2.1!Área_de_impresión</vt:lpstr>
      <vt:lpstr>C6.2.2!Área_de_impresión</vt:lpstr>
      <vt:lpstr>C6.2.3!Área_de_impresión</vt:lpstr>
      <vt:lpstr>C6.2.5!Área_de_impresión</vt:lpstr>
      <vt:lpstr>C6.2.6!Área_de_impresión</vt:lpstr>
      <vt:lpstr>C6.2.7!Área_de_impresión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revision/>
  <dcterms:created xsi:type="dcterms:W3CDTF">2024-02-26T20:26:15Z</dcterms:created>
  <dcterms:modified xsi:type="dcterms:W3CDTF">2026-05-28T19:17:45Z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0x0101006D0E2653A94ACD4EB12A0E0FD1462024</vt:lpwstr>
  </property>
</Properties>
</file>