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contraloriadebogotadc-my.sharepoint.com/personal/mcastano_contraloriabogota_gov_co/Documents/Contratacion/Botiquines/"/>
    </mc:Choice>
  </mc:AlternateContent>
  <xr:revisionPtr revIDLastSave="6" documentId="8_{1C0B677D-917D-4193-88BA-937DCF2759AE}" xr6:coauthVersionLast="47" xr6:coauthVersionMax="47" xr10:uidLastSave="{C13B768A-E795-46CB-965A-B81E53801ED5}"/>
  <bookViews>
    <workbookView xWindow="-120" yWindow="-120" windowWidth="29040" windowHeight="15720" xr2:uid="{00000000-000D-0000-FFFF-FFFF00000000}"/>
  </bookViews>
  <sheets>
    <sheet name="Precio Mercado" sheetId="3" r:id="rId1"/>
    <sheet name="Gráfico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4" i="3" l="1"/>
  <c r="I18" i="3"/>
  <c r="G19" i="3"/>
  <c r="H19" i="3" s="1"/>
  <c r="I19" i="3" s="1"/>
  <c r="G20" i="3" l="1"/>
  <c r="H20" i="3" s="1"/>
  <c r="I20" i="3" s="1"/>
  <c r="G21" i="3"/>
  <c r="H21" i="3" s="1"/>
  <c r="I21" i="3" s="1"/>
  <c r="G22" i="3"/>
  <c r="H22" i="3" s="1"/>
  <c r="I22" i="3" s="1"/>
  <c r="G23" i="3"/>
  <c r="H23" i="3" s="1"/>
  <c r="I23" i="3" s="1"/>
  <c r="G5" i="3"/>
  <c r="H5" i="3" s="1"/>
  <c r="I5" i="3" s="1"/>
  <c r="G11" i="3"/>
  <c r="H11" i="3" s="1"/>
  <c r="I11" i="3" s="1"/>
  <c r="G8" i="3"/>
  <c r="H8" i="3" s="1"/>
  <c r="I8" i="3" s="1"/>
  <c r="G18" i="3" l="1"/>
  <c r="H18" i="3" s="1"/>
  <c r="G4" i="3"/>
  <c r="H4" i="3" s="1"/>
  <c r="I4" i="3" s="1"/>
  <c r="G6" i="3"/>
  <c r="H6" i="3" s="1"/>
  <c r="I6" i="3" s="1"/>
  <c r="G7" i="3"/>
  <c r="H7" i="3" s="1"/>
  <c r="I7" i="3" s="1"/>
  <c r="G9" i="3"/>
  <c r="H9" i="3" s="1"/>
  <c r="I9" i="3" s="1"/>
  <c r="G10" i="3"/>
  <c r="H10" i="3" s="1"/>
  <c r="I10" i="3" s="1"/>
  <c r="G12" i="3"/>
  <c r="H12" i="3" s="1"/>
  <c r="I12" i="3" s="1"/>
  <c r="G13" i="3"/>
  <c r="H13" i="3" s="1"/>
  <c r="I13" i="3" s="1"/>
  <c r="G14" i="3"/>
  <c r="H14" i="3" s="1"/>
  <c r="I14" i="3" s="1"/>
  <c r="G15" i="3"/>
  <c r="H15" i="3" s="1"/>
  <c r="I15" i="3" s="1"/>
  <c r="G16" i="3"/>
  <c r="H16" i="3" s="1"/>
  <c r="I16" i="3" s="1"/>
  <c r="G17" i="3"/>
  <c r="H17" i="3" s="1"/>
  <c r="I17" i="3" s="1"/>
  <c r="G3" i="3"/>
  <c r="H3" i="3" s="1"/>
  <c r="I3" i="3" s="1"/>
</calcChain>
</file>

<file path=xl/sharedStrings.xml><?xml version="1.0" encoding="utf-8"?>
<sst xmlns="http://schemas.openxmlformats.org/spreadsheetml/2006/main" count="69" uniqueCount="49">
  <si>
    <t>ITEM</t>
  </si>
  <si>
    <t>CANTIDAD</t>
  </si>
  <si>
    <t>UNIDAD DE MEDIDA</t>
  </si>
  <si>
    <t>Unidad</t>
  </si>
  <si>
    <t>VALOR TOTAL IVA INCLUIDO</t>
  </si>
  <si>
    <t>VALOR UNITARIO IVA INCLUIDO</t>
  </si>
  <si>
    <t>% IVA</t>
  </si>
  <si>
    <t>VALOR IVA</t>
  </si>
  <si>
    <t>PRECIO UNITARIO ANTES DE IVA</t>
  </si>
  <si>
    <t>ELEMENTOS</t>
  </si>
  <si>
    <t>COT.2 - Procoldext</t>
  </si>
  <si>
    <t>COT.1 - INCOLFADEX LTDA.</t>
  </si>
  <si>
    <t>COT.3 - SEMAING SAS</t>
  </si>
  <si>
    <t>COT.4 - Ingeniería, Protección y Seguridad SAS</t>
  </si>
  <si>
    <t>PROVEEDOR</t>
  </si>
  <si>
    <t>Valor Total + IVA</t>
  </si>
  <si>
    <t>Promedio precio del mercado</t>
  </si>
  <si>
    <t>Atentamente:</t>
  </si>
  <si>
    <t xml:space="preserve">NIT </t>
  </si>
  <si>
    <t>TELEFONO</t>
  </si>
  <si>
    <t xml:space="preserve">CELULAR </t>
  </si>
  <si>
    <t xml:space="preserve">DIRECCION </t>
  </si>
  <si>
    <t xml:space="preserve">COTIZACIÓN VALORES 
</t>
  </si>
  <si>
    <t>BAJALENGUAS EN MADERA: Paquete x 20</t>
  </si>
  <si>
    <t>TERMÓMETRO DIGITAL</t>
  </si>
  <si>
    <t>TAPABOCAS QUIRURGICO DESECHABLES: Termosellado de 3 capas, Caja x 50</t>
  </si>
  <si>
    <t>MICROPOROSA. CINTA ADESIVA SIN HILADO: 2.5 cm x 5 m</t>
  </si>
  <si>
    <t>GASAS LIMPIAS PRECORTADA ESTERIL. 4 PLIEGUES: 7.5 x 7.5 cm</t>
  </si>
  <si>
    <t>VENDA ELÁSTICA: 2 in x 5 yd</t>
  </si>
  <si>
    <t>VENDA ELÁSTICA: 3 in x 5 yd</t>
  </si>
  <si>
    <t>VENDA ELÁSTICA: 5 in x 5 yd</t>
  </si>
  <si>
    <t>VENDA DE ALGODÓN: 3 in x 5 yd</t>
  </si>
  <si>
    <t>VENDA DE ALGODÓN: 5 in x 5 yd</t>
  </si>
  <si>
    <t>YODOPOVIDONA (JABÓN QUIRÚRGICO). ANTISEPTICO DE USO TOPICO: Frasco x 120 ml</t>
  </si>
  <si>
    <t>SOLUCIÓN SALINA. CLORURO DE SODIO AL 0.9%: 250 cc</t>
  </si>
  <si>
    <t>ALCOHOL ANTISÉPTICO AL 70%: Frasco x 700 ml</t>
  </si>
  <si>
    <t>CURAS STANDARD ESTERIL CON ADESIVO DE ALTA DURACION</t>
  </si>
  <si>
    <t>Adquisición de elementos para primeros auxilios básicos e inmediatos de dotación a los botiquines, así como otros artículos médicos para la entidad.</t>
  </si>
  <si>
    <t xml:space="preserve">NOMBRE PROVEEDOR </t>
  </si>
  <si>
    <t>ESPARADRAPO DE TELA EN ROLLO: 5 x 5 x 5 cm</t>
  </si>
  <si>
    <t>GUANTES DESECHABLES DE NITRILO (NEGRO, AZUL O VIOLETA)  Talla M y L, Caja x 100</t>
  </si>
  <si>
    <t>KIT TENSIOMETRO MANUAL CON BRAZALETE EN NYLÓN Y FONENDOSCOPIO DE DOBLE CAMPANA</t>
  </si>
  <si>
    <t>MONITOR DE PRESION ARTERIAL DIGITAL AUTOMÁTICO DE BRAZO</t>
  </si>
  <si>
    <t>BÁSCULA DIGITAL</t>
  </si>
  <si>
    <t>ELECTRODO ADULTO/PEDIÁTRICO MR62 PARA DESFIBRILADOR EXTERNO AUTOMÁTICO (DEA) MINDRAY BENEHEART C2. TIPO DE GEL HIDROGEL DE BAJA EMPAQUE SELLADO AL VACÍO. CAPACIDAD DE ALTA ENERGÍA (360J): TOTALMENTE COMPATIBLES CON LA TECNOLOGÍA BIFÁSICA DE 360J DE MINDRAY. CUENTA CON UNA FECHA DE CADUCIDAD MÍNIMO DE 3 AÑOS.</t>
  </si>
  <si>
    <t>Tecniextintores y suministro de elemento de seguridad SAS</t>
  </si>
  <si>
    <t>901461641-7</t>
  </si>
  <si>
    <t>Av 1 de mayo # 69 39 lc 01</t>
  </si>
  <si>
    <t>CAJA RIGIDA PLÁSTICA DE MATERIAL ABS O MATERIAL POLIPROPILENO, CON SIMBOLO DE CRUZ VISIBLE, CON SEPARADORES INTERNOS PARA BOTIQUINES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</si>
</sst>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;[Red]\-&quot;$&quot;#,##0"/>
    <numFmt numFmtId="165" formatCode="&quot;$&quot;#,##0"/>
  </numFmts>
  <fonts count="9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6" fillId="0" borderId="0"/>
  </cellStyleXfs>
  <cellXfs count="40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vertical="center" wrapText="1"/>
    </xf>
    <xf numFmtId="0" fontId="4" fillId="7" borderId="3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164" fontId="4" fillId="4" borderId="0" xfId="0" applyNumberFormat="1" applyFont="1" applyFill="1" applyAlignment="1">
      <alignment horizontal="center" vertical="center"/>
    </xf>
    <xf numFmtId="164" fontId="4" fillId="6" borderId="0" xfId="0" applyNumberFormat="1" applyFont="1" applyFill="1" applyAlignment="1">
      <alignment horizontal="center" vertical="center"/>
    </xf>
    <xf numFmtId="164" fontId="4" fillId="7" borderId="0" xfId="0" applyNumberFormat="1" applyFont="1" applyFill="1" applyAlignment="1">
      <alignment horizontal="center" vertical="center"/>
    </xf>
    <xf numFmtId="164" fontId="4" fillId="5" borderId="0" xfId="0" applyNumberFormat="1" applyFont="1" applyFill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165" fontId="4" fillId="9" borderId="1" xfId="0" applyNumberFormat="1" applyFont="1" applyFill="1" applyBorder="1" applyAlignment="1">
      <alignment horizontal="center" vertical="center" wrapText="1"/>
    </xf>
    <xf numFmtId="0" fontId="0" fillId="10" borderId="0" xfId="0" applyFill="1"/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 wrapText="1"/>
    </xf>
    <xf numFmtId="0" fontId="2" fillId="8" borderId="1" xfId="0" applyFont="1" applyFill="1" applyBorder="1" applyAlignment="1">
      <alignment horizontal="center" vertical="center" wrapText="1"/>
    </xf>
    <xf numFmtId="165" fontId="2" fillId="8" borderId="1" xfId="0" applyNumberFormat="1" applyFont="1" applyFill="1" applyBorder="1" applyAlignment="1">
      <alignment horizontal="center" vertical="center" wrapText="1"/>
    </xf>
    <xf numFmtId="9" fontId="2" fillId="8" borderId="1" xfId="1" applyFont="1" applyFill="1" applyBorder="1" applyAlignment="1">
      <alignment horizontal="center" vertical="center" wrapText="1"/>
    </xf>
    <xf numFmtId="0" fontId="0" fillId="8" borderId="0" xfId="0" applyFill="1"/>
    <xf numFmtId="0" fontId="8" fillId="8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8" borderId="4" xfId="2" applyFont="1" applyFill="1" applyBorder="1" applyAlignment="1">
      <alignment horizontal="center" vertical="center"/>
    </xf>
    <xf numFmtId="0" fontId="7" fillId="8" borderId="6" xfId="2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3" xfId="0" applyBorder="1" applyAlignment="1">
      <alignment horizontal="center"/>
    </xf>
    <xf numFmtId="0" fontId="7" fillId="8" borderId="5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Precio</a:t>
            </a:r>
            <a:r>
              <a:rPr lang="en-US" baseline="0"/>
              <a:t> de Mercado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Gráfico!$B$1</c:f>
              <c:strCache>
                <c:ptCount val="1"/>
                <c:pt idx="0">
                  <c:v>Valor Total + IVA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E68-483B-8AA6-C8AA7DC2C9EE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1E68-483B-8AA6-C8AA7DC2C9EE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E68-483B-8AA6-C8AA7DC2C9EE}"/>
              </c:ext>
            </c:extLst>
          </c:dPt>
          <c:dPt>
            <c:idx val="3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1E68-483B-8AA6-C8AA7DC2C9EE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E68-483B-8AA6-C8AA7DC2C9EE}"/>
              </c:ext>
            </c:extLst>
          </c:dPt>
          <c:cat>
            <c:strRef>
              <c:f>Gráfico!$A$2:$A$6</c:f>
              <c:strCache>
                <c:ptCount val="5"/>
                <c:pt idx="0">
                  <c:v>COT.1 - INCOLFADEX LTDA.</c:v>
                </c:pt>
                <c:pt idx="1">
                  <c:v>COT.2 - Procoldext</c:v>
                </c:pt>
                <c:pt idx="2">
                  <c:v>COT.3 - SEMAING SAS</c:v>
                </c:pt>
                <c:pt idx="3">
                  <c:v>COT.4 - Ingeniería, Protección y Seguridad SAS</c:v>
                </c:pt>
                <c:pt idx="4">
                  <c:v>Promedio precio del mercado</c:v>
                </c:pt>
              </c:strCache>
            </c:strRef>
          </c:cat>
          <c:val>
            <c:numRef>
              <c:f>Gráfico!$B$2:$B$6</c:f>
              <c:numCache>
                <c:formatCode>"$"#,##0;[Red]\-"$"#,##0</c:formatCode>
                <c:ptCount val="5"/>
                <c:pt idx="0" formatCode="&quot;$&quot;#,##0">
                  <c:v>281483</c:v>
                </c:pt>
                <c:pt idx="1">
                  <c:v>308686</c:v>
                </c:pt>
                <c:pt idx="2">
                  <c:v>591543</c:v>
                </c:pt>
                <c:pt idx="3">
                  <c:v>525167</c:v>
                </c:pt>
                <c:pt idx="4">
                  <c:v>432293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68-483B-8AA6-C8AA7DC2C9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1867318416"/>
        <c:axId val="1867320048"/>
      </c:barChart>
      <c:catAx>
        <c:axId val="1867318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67320048"/>
        <c:crosses val="autoZero"/>
        <c:auto val="1"/>
        <c:lblAlgn val="ctr"/>
        <c:lblOffset val="100"/>
        <c:noMultiLvlLbl val="0"/>
      </c:catAx>
      <c:valAx>
        <c:axId val="1867320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867318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8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825499</xdr:colOff>
      <xdr:row>0</xdr:row>
      <xdr:rowOff>201083</xdr:rowOff>
    </xdr:from>
    <xdr:to>
      <xdr:col>1</xdr:col>
      <xdr:colOff>2317748</xdr:colOff>
      <xdr:row>0</xdr:row>
      <xdr:rowOff>1185334</xdr:rowOff>
    </xdr:to>
    <xdr:pic>
      <xdr:nvPicPr>
        <xdr:cNvPr id="2" name="2 Imagen" descr="logo nuevo contraloria">
          <a:extLst>
            <a:ext uri="{FF2B5EF4-FFF2-40B4-BE49-F238E27FC236}">
              <a16:creationId xmlns:a16="http://schemas.microsoft.com/office/drawing/2014/main" id="{002CE9EE-762F-46D8-862D-682D65E411D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499" y="201083"/>
          <a:ext cx="1492249" cy="98425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777240</xdr:colOff>
      <xdr:row>0</xdr:row>
      <xdr:rowOff>167640</xdr:rowOff>
    </xdr:from>
    <xdr:to>
      <xdr:col>9</xdr:col>
      <xdr:colOff>647700</xdr:colOff>
      <xdr:row>16</xdr:row>
      <xdr:rowOff>38100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60B10F7-BEC6-56E3-2E1C-46E8B9C35AE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view="pageBreakPreview" topLeftCell="A10" zoomScale="120" zoomScaleNormal="120" zoomScaleSheetLayoutView="120" workbookViewId="0">
      <selection activeCell="G23" sqref="G23"/>
    </sheetView>
  </sheetViews>
  <sheetFormatPr baseColWidth="10" defaultRowHeight="15" x14ac:dyDescent="0.25"/>
  <cols>
    <col min="1" max="1" width="11.42578125" customWidth="1"/>
    <col min="2" max="2" width="45.85546875" customWidth="1"/>
    <col min="3" max="3" width="13.28515625" customWidth="1"/>
    <col min="4" max="4" width="18.42578125" customWidth="1"/>
    <col min="5" max="5" width="17.28515625" bestFit="1" customWidth="1"/>
    <col min="6" max="9" width="15" customWidth="1"/>
  </cols>
  <sheetData>
    <row r="1" spans="1:9" ht="137.1" customHeight="1" x14ac:dyDescent="0.25">
      <c r="A1" s="33" t="s">
        <v>37</v>
      </c>
      <c r="B1" s="33"/>
      <c r="C1" s="33"/>
      <c r="D1" s="34"/>
      <c r="E1" s="35" t="s">
        <v>22</v>
      </c>
      <c r="F1" s="36"/>
      <c r="G1" s="36"/>
      <c r="H1" s="36"/>
      <c r="I1" s="36"/>
    </row>
    <row r="2" spans="1:9" ht="22.5" x14ac:dyDescent="0.25">
      <c r="A2" s="2" t="s">
        <v>0</v>
      </c>
      <c r="B2" s="2" t="s">
        <v>9</v>
      </c>
      <c r="C2" s="2" t="s">
        <v>2</v>
      </c>
      <c r="D2" s="2" t="s">
        <v>1</v>
      </c>
      <c r="E2" s="17" t="s">
        <v>8</v>
      </c>
      <c r="F2" s="17" t="s">
        <v>6</v>
      </c>
      <c r="G2" s="17" t="s">
        <v>7</v>
      </c>
      <c r="H2" s="17" t="s">
        <v>5</v>
      </c>
      <c r="I2" s="17" t="s">
        <v>4</v>
      </c>
    </row>
    <row r="3" spans="1:9" ht="22.5" x14ac:dyDescent="0.25">
      <c r="A3" s="1">
        <v>1</v>
      </c>
      <c r="B3" s="3" t="s">
        <v>27</v>
      </c>
      <c r="C3" s="4" t="s">
        <v>3</v>
      </c>
      <c r="D3" s="4">
        <v>200</v>
      </c>
      <c r="E3" s="5">
        <v>900</v>
      </c>
      <c r="F3" s="6">
        <v>0</v>
      </c>
      <c r="G3" s="5">
        <f>+E3*F3</f>
        <v>0</v>
      </c>
      <c r="H3" s="5">
        <f>+E3+G3</f>
        <v>900</v>
      </c>
      <c r="I3" s="5">
        <f>+H3*$D3</f>
        <v>180000</v>
      </c>
    </row>
    <row r="4" spans="1:9" s="25" customFormat="1" x14ac:dyDescent="0.25">
      <c r="A4" s="20">
        <v>2</v>
      </c>
      <c r="B4" s="26" t="s">
        <v>39</v>
      </c>
      <c r="C4" s="22" t="s">
        <v>3</v>
      </c>
      <c r="D4" s="22">
        <v>50</v>
      </c>
      <c r="E4" s="23">
        <v>16500</v>
      </c>
      <c r="F4" s="24">
        <v>0</v>
      </c>
      <c r="G4" s="23">
        <f t="shared" ref="G4:G17" si="0">+E4*F4</f>
        <v>0</v>
      </c>
      <c r="H4" s="23">
        <f t="shared" ref="H4:H17" si="1">+E4+G4</f>
        <v>16500</v>
      </c>
      <c r="I4" s="23">
        <f t="shared" ref="I4:I17" si="2">+H4*$D4</f>
        <v>825000</v>
      </c>
    </row>
    <row r="5" spans="1:9" s="25" customFormat="1" x14ac:dyDescent="0.25">
      <c r="A5" s="20">
        <v>3</v>
      </c>
      <c r="B5" s="21" t="s">
        <v>26</v>
      </c>
      <c r="C5" s="22" t="s">
        <v>3</v>
      </c>
      <c r="D5" s="22">
        <v>50</v>
      </c>
      <c r="E5" s="23">
        <v>5500</v>
      </c>
      <c r="F5" s="24">
        <v>0</v>
      </c>
      <c r="G5" s="23">
        <f t="shared" ref="G5" si="3">+E5*F5</f>
        <v>0</v>
      </c>
      <c r="H5" s="23">
        <f t="shared" ref="H5" si="4">+E5+G5</f>
        <v>5500</v>
      </c>
      <c r="I5" s="23">
        <f t="shared" ref="I5" si="5">+H5*$D5</f>
        <v>275000</v>
      </c>
    </row>
    <row r="6" spans="1:9" x14ac:dyDescent="0.25">
      <c r="A6" s="1">
        <v>4</v>
      </c>
      <c r="B6" s="3" t="s">
        <v>23</v>
      </c>
      <c r="C6" s="4" t="s">
        <v>3</v>
      </c>
      <c r="D6" s="4">
        <v>70</v>
      </c>
      <c r="E6" s="5">
        <v>2200</v>
      </c>
      <c r="F6" s="6">
        <v>0.19</v>
      </c>
      <c r="G6" s="5">
        <f t="shared" si="0"/>
        <v>418</v>
      </c>
      <c r="H6" s="5">
        <f t="shared" si="1"/>
        <v>2618</v>
      </c>
      <c r="I6" s="5">
        <f t="shared" si="2"/>
        <v>183260</v>
      </c>
    </row>
    <row r="7" spans="1:9" ht="22.5" x14ac:dyDescent="0.25">
      <c r="A7" s="1">
        <v>5</v>
      </c>
      <c r="B7" s="3" t="s">
        <v>40</v>
      </c>
      <c r="C7" s="4" t="s">
        <v>3</v>
      </c>
      <c r="D7" s="4">
        <v>100</v>
      </c>
      <c r="E7" s="5">
        <v>19800</v>
      </c>
      <c r="F7" s="6">
        <v>0.19</v>
      </c>
      <c r="G7" s="5">
        <f t="shared" si="0"/>
        <v>3762</v>
      </c>
      <c r="H7" s="5">
        <f t="shared" si="1"/>
        <v>23562</v>
      </c>
      <c r="I7" s="5">
        <f t="shared" si="2"/>
        <v>2356200</v>
      </c>
    </row>
    <row r="8" spans="1:9" x14ac:dyDescent="0.25">
      <c r="A8" s="20">
        <v>6</v>
      </c>
      <c r="B8" s="3" t="s">
        <v>28</v>
      </c>
      <c r="C8" s="4" t="s">
        <v>3</v>
      </c>
      <c r="D8" s="4">
        <v>50</v>
      </c>
      <c r="E8" s="5">
        <v>2700</v>
      </c>
      <c r="F8" s="6">
        <v>0</v>
      </c>
      <c r="G8" s="5">
        <f t="shared" si="0"/>
        <v>0</v>
      </c>
      <c r="H8" s="5">
        <f t="shared" si="1"/>
        <v>2700</v>
      </c>
      <c r="I8" s="5">
        <f t="shared" si="2"/>
        <v>135000</v>
      </c>
    </row>
    <row r="9" spans="1:9" s="25" customFormat="1" x14ac:dyDescent="0.25">
      <c r="A9" s="20">
        <v>7</v>
      </c>
      <c r="B9" s="21" t="s">
        <v>29</v>
      </c>
      <c r="C9" s="22" t="s">
        <v>3</v>
      </c>
      <c r="D9" s="22">
        <v>60</v>
      </c>
      <c r="E9" s="23">
        <v>3200</v>
      </c>
      <c r="F9" s="24">
        <v>0</v>
      </c>
      <c r="G9" s="23">
        <f t="shared" si="0"/>
        <v>0</v>
      </c>
      <c r="H9" s="23">
        <f t="shared" si="1"/>
        <v>3200</v>
      </c>
      <c r="I9" s="23">
        <f t="shared" si="2"/>
        <v>192000</v>
      </c>
    </row>
    <row r="10" spans="1:9" x14ac:dyDescent="0.25">
      <c r="A10" s="1">
        <v>8</v>
      </c>
      <c r="B10" s="3" t="s">
        <v>30</v>
      </c>
      <c r="C10" s="4" t="s">
        <v>3</v>
      </c>
      <c r="D10" s="4">
        <v>100</v>
      </c>
      <c r="E10" s="5">
        <v>3900</v>
      </c>
      <c r="F10" s="6">
        <v>0</v>
      </c>
      <c r="G10" s="5">
        <f t="shared" si="0"/>
        <v>0</v>
      </c>
      <c r="H10" s="5">
        <f t="shared" si="1"/>
        <v>3900</v>
      </c>
      <c r="I10" s="5">
        <f t="shared" si="2"/>
        <v>390000</v>
      </c>
    </row>
    <row r="11" spans="1:9" x14ac:dyDescent="0.25">
      <c r="A11" s="1">
        <v>9</v>
      </c>
      <c r="B11" s="3" t="s">
        <v>31</v>
      </c>
      <c r="C11" s="4" t="s">
        <v>3</v>
      </c>
      <c r="D11" s="4">
        <v>60</v>
      </c>
      <c r="E11" s="5">
        <v>2200</v>
      </c>
      <c r="F11" s="6">
        <v>0</v>
      </c>
      <c r="G11" s="5">
        <f t="shared" si="0"/>
        <v>0</v>
      </c>
      <c r="H11" s="5">
        <f t="shared" si="1"/>
        <v>2200</v>
      </c>
      <c r="I11" s="5">
        <f t="shared" si="2"/>
        <v>132000</v>
      </c>
    </row>
    <row r="12" spans="1:9" s="25" customFormat="1" x14ac:dyDescent="0.25">
      <c r="A12" s="20">
        <v>10</v>
      </c>
      <c r="B12" s="21" t="s">
        <v>32</v>
      </c>
      <c r="C12" s="22" t="s">
        <v>3</v>
      </c>
      <c r="D12" s="22">
        <v>50</v>
      </c>
      <c r="E12" s="23">
        <v>2900</v>
      </c>
      <c r="F12" s="24">
        <v>0</v>
      </c>
      <c r="G12" s="23">
        <f t="shared" si="0"/>
        <v>0</v>
      </c>
      <c r="H12" s="23">
        <f t="shared" si="1"/>
        <v>2900</v>
      </c>
      <c r="I12" s="23">
        <f t="shared" si="2"/>
        <v>145000</v>
      </c>
    </row>
    <row r="13" spans="1:9" s="19" customFormat="1" ht="22.5" x14ac:dyDescent="0.25">
      <c r="A13" s="20">
        <v>11</v>
      </c>
      <c r="B13" s="21" t="s">
        <v>33</v>
      </c>
      <c r="C13" s="22" t="s">
        <v>3</v>
      </c>
      <c r="D13" s="22">
        <v>50</v>
      </c>
      <c r="E13" s="23">
        <v>11700</v>
      </c>
      <c r="F13" s="24">
        <v>0</v>
      </c>
      <c r="G13" s="23">
        <f t="shared" si="0"/>
        <v>0</v>
      </c>
      <c r="H13" s="23">
        <f t="shared" si="1"/>
        <v>11700</v>
      </c>
      <c r="I13" s="23">
        <f t="shared" si="2"/>
        <v>585000</v>
      </c>
    </row>
    <row r="14" spans="1:9" x14ac:dyDescent="0.25">
      <c r="A14" s="1">
        <v>12</v>
      </c>
      <c r="B14" s="3" t="s">
        <v>34</v>
      </c>
      <c r="C14" s="4" t="s">
        <v>3</v>
      </c>
      <c r="D14" s="4">
        <v>40</v>
      </c>
      <c r="E14" s="5">
        <v>4500</v>
      </c>
      <c r="F14" s="6">
        <v>0</v>
      </c>
      <c r="G14" s="5">
        <f t="shared" si="0"/>
        <v>0</v>
      </c>
      <c r="H14" s="5">
        <f t="shared" si="1"/>
        <v>4500</v>
      </c>
      <c r="I14" s="5">
        <f t="shared" si="2"/>
        <v>180000</v>
      </c>
    </row>
    <row r="15" spans="1:9" x14ac:dyDescent="0.25">
      <c r="A15" s="1">
        <v>13</v>
      </c>
      <c r="B15" s="3" t="s">
        <v>24</v>
      </c>
      <c r="C15" s="4" t="s">
        <v>3</v>
      </c>
      <c r="D15" s="4">
        <v>40</v>
      </c>
      <c r="E15" s="5">
        <v>9800</v>
      </c>
      <c r="F15" s="6">
        <v>0.19</v>
      </c>
      <c r="G15" s="5">
        <f t="shared" si="0"/>
        <v>1862</v>
      </c>
      <c r="H15" s="5">
        <f t="shared" si="1"/>
        <v>11662</v>
      </c>
      <c r="I15" s="5">
        <f t="shared" si="2"/>
        <v>466480</v>
      </c>
    </row>
    <row r="16" spans="1:9" x14ac:dyDescent="0.25">
      <c r="A16" s="20">
        <v>14</v>
      </c>
      <c r="B16" s="3" t="s">
        <v>35</v>
      </c>
      <c r="C16" s="4" t="s">
        <v>3</v>
      </c>
      <c r="D16" s="4">
        <v>100</v>
      </c>
      <c r="E16" s="5">
        <v>10400</v>
      </c>
      <c r="F16" s="6">
        <v>0</v>
      </c>
      <c r="G16" s="5">
        <f t="shared" si="0"/>
        <v>0</v>
      </c>
      <c r="H16" s="5">
        <f t="shared" si="1"/>
        <v>10400</v>
      </c>
      <c r="I16" s="5">
        <f t="shared" si="2"/>
        <v>1040000</v>
      </c>
    </row>
    <row r="17" spans="1:9" ht="22.5" x14ac:dyDescent="0.25">
      <c r="A17" s="20">
        <v>15</v>
      </c>
      <c r="B17" s="3" t="s">
        <v>25</v>
      </c>
      <c r="C17" s="4" t="s">
        <v>3</v>
      </c>
      <c r="D17" s="4">
        <v>100</v>
      </c>
      <c r="E17" s="5">
        <v>11000</v>
      </c>
      <c r="F17" s="6">
        <v>0.19</v>
      </c>
      <c r="G17" s="5">
        <f t="shared" si="0"/>
        <v>2090</v>
      </c>
      <c r="H17" s="5">
        <f t="shared" si="1"/>
        <v>13090</v>
      </c>
      <c r="I17" s="5">
        <f t="shared" si="2"/>
        <v>1309000</v>
      </c>
    </row>
    <row r="18" spans="1:9" ht="22.5" x14ac:dyDescent="0.25">
      <c r="A18" s="1">
        <v>16</v>
      </c>
      <c r="B18" s="3" t="s">
        <v>36</v>
      </c>
      <c r="C18" s="4" t="s">
        <v>3</v>
      </c>
      <c r="D18" s="4">
        <v>700</v>
      </c>
      <c r="E18" s="5">
        <v>9700</v>
      </c>
      <c r="F18" s="6">
        <v>0</v>
      </c>
      <c r="G18" s="5">
        <f t="shared" ref="G18:G19" si="6">+E18*F18</f>
        <v>0</v>
      </c>
      <c r="H18" s="5">
        <f t="shared" ref="H18:H19" si="7">+E18+G18</f>
        <v>9700</v>
      </c>
      <c r="I18" s="5">
        <f>+H18*7</f>
        <v>67900</v>
      </c>
    </row>
    <row r="19" spans="1:9" ht="37.5" customHeight="1" x14ac:dyDescent="0.25">
      <c r="A19" s="20">
        <v>17</v>
      </c>
      <c r="B19" s="3" t="s">
        <v>48</v>
      </c>
      <c r="C19" s="4" t="s">
        <v>3</v>
      </c>
      <c r="D19" s="4">
        <v>50</v>
      </c>
      <c r="E19" s="5">
        <v>29000</v>
      </c>
      <c r="F19" s="6">
        <v>0.19</v>
      </c>
      <c r="G19" s="5">
        <f t="shared" si="6"/>
        <v>5510</v>
      </c>
      <c r="H19" s="5">
        <f t="shared" si="7"/>
        <v>34510</v>
      </c>
      <c r="I19" s="5">
        <f t="shared" ref="I18:I19" si="8">+H19*$D19</f>
        <v>1725500</v>
      </c>
    </row>
    <row r="20" spans="1:9" ht="22.5" x14ac:dyDescent="0.25">
      <c r="A20" s="20">
        <v>18</v>
      </c>
      <c r="B20" s="3" t="s">
        <v>41</v>
      </c>
      <c r="C20" s="4" t="s">
        <v>3</v>
      </c>
      <c r="D20" s="4">
        <v>1</v>
      </c>
      <c r="E20" s="5">
        <v>84000</v>
      </c>
      <c r="F20" s="6">
        <v>0.19</v>
      </c>
      <c r="G20" s="5">
        <f t="shared" ref="G20:G23" si="9">+E20*F20</f>
        <v>15960</v>
      </c>
      <c r="H20" s="5">
        <f t="shared" ref="H20:H23" si="10">+E20+G20</f>
        <v>99960</v>
      </c>
      <c r="I20" s="5">
        <f t="shared" ref="I20:I23" si="11">+H20*$D20</f>
        <v>99960</v>
      </c>
    </row>
    <row r="21" spans="1:9" ht="22.5" x14ac:dyDescent="0.25">
      <c r="A21" s="1">
        <v>19</v>
      </c>
      <c r="B21" s="3" t="s">
        <v>42</v>
      </c>
      <c r="C21" s="4" t="s">
        <v>3</v>
      </c>
      <c r="D21" s="4">
        <v>1</v>
      </c>
      <c r="E21" s="5">
        <v>50000</v>
      </c>
      <c r="F21" s="6">
        <v>0.19</v>
      </c>
      <c r="G21" s="5">
        <f t="shared" si="9"/>
        <v>9500</v>
      </c>
      <c r="H21" s="5">
        <f t="shared" si="10"/>
        <v>59500</v>
      </c>
      <c r="I21" s="5">
        <f t="shared" si="11"/>
        <v>59500</v>
      </c>
    </row>
    <row r="22" spans="1:9" x14ac:dyDescent="0.25">
      <c r="A22" s="20">
        <v>20</v>
      </c>
      <c r="B22" s="27" t="s">
        <v>43</v>
      </c>
      <c r="C22" s="4" t="s">
        <v>3</v>
      </c>
      <c r="D22" s="4">
        <v>1</v>
      </c>
      <c r="E22" s="5">
        <v>45000</v>
      </c>
      <c r="F22" s="6">
        <v>0.19</v>
      </c>
      <c r="G22" s="5">
        <f t="shared" si="9"/>
        <v>8550</v>
      </c>
      <c r="H22" s="5">
        <f t="shared" si="10"/>
        <v>53550</v>
      </c>
      <c r="I22" s="5">
        <f t="shared" si="11"/>
        <v>53550</v>
      </c>
    </row>
    <row r="23" spans="1:9" ht="78.75" x14ac:dyDescent="0.25">
      <c r="A23" s="20">
        <v>21</v>
      </c>
      <c r="B23" s="3" t="s">
        <v>44</v>
      </c>
      <c r="C23" s="4" t="s">
        <v>3</v>
      </c>
      <c r="D23" s="4">
        <v>2</v>
      </c>
      <c r="E23" s="5">
        <v>340000</v>
      </c>
      <c r="F23" s="6">
        <v>0.19</v>
      </c>
      <c r="G23" s="5">
        <f t="shared" si="9"/>
        <v>64600</v>
      </c>
      <c r="H23" s="5">
        <f t="shared" si="10"/>
        <v>404600</v>
      </c>
      <c r="I23" s="5">
        <f t="shared" si="11"/>
        <v>809200</v>
      </c>
    </row>
    <row r="24" spans="1:9" x14ac:dyDescent="0.25">
      <c r="A24" s="37"/>
      <c r="B24" s="38"/>
      <c r="C24" s="38"/>
      <c r="D24" s="38"/>
      <c r="E24" s="38"/>
      <c r="F24" s="38"/>
      <c r="G24" s="38"/>
      <c r="H24" s="39"/>
      <c r="I24" s="18">
        <f>SUM(I3:I23)</f>
        <v>11209550</v>
      </c>
    </row>
    <row r="26" spans="1:9" ht="15.75" x14ac:dyDescent="0.25">
      <c r="A26" s="30" t="s">
        <v>17</v>
      </c>
      <c r="B26" s="30"/>
      <c r="C26" s="30"/>
      <c r="D26" s="30"/>
      <c r="E26" s="30"/>
      <c r="F26" s="30"/>
      <c r="G26" s="30"/>
    </row>
    <row r="27" spans="1:9" x14ac:dyDescent="0.25">
      <c r="A27" s="31"/>
      <c r="B27" s="31"/>
      <c r="C27" s="31"/>
      <c r="D27" s="31"/>
      <c r="E27" s="31"/>
      <c r="F27" s="31"/>
      <c r="G27" s="31"/>
    </row>
    <row r="28" spans="1:9" x14ac:dyDescent="0.25">
      <c r="A28" s="28" t="s">
        <v>38</v>
      </c>
      <c r="B28" s="29"/>
      <c r="C28" s="28" t="s">
        <v>45</v>
      </c>
      <c r="D28" s="32"/>
      <c r="E28" s="32"/>
      <c r="F28" s="32"/>
      <c r="G28" s="29"/>
    </row>
    <row r="29" spans="1:9" x14ac:dyDescent="0.25">
      <c r="A29" s="28" t="s">
        <v>18</v>
      </c>
      <c r="B29" s="29"/>
      <c r="C29" s="28" t="s">
        <v>46</v>
      </c>
      <c r="D29" s="32"/>
      <c r="E29" s="32"/>
      <c r="F29" s="32"/>
      <c r="G29" s="29"/>
    </row>
    <row r="30" spans="1:9" x14ac:dyDescent="0.25">
      <c r="A30" s="28" t="s">
        <v>19</v>
      </c>
      <c r="B30" s="29"/>
      <c r="C30" s="28">
        <v>6014689067</v>
      </c>
      <c r="D30" s="32"/>
      <c r="E30" s="32"/>
      <c r="F30" s="32"/>
      <c r="G30" s="29"/>
    </row>
    <row r="31" spans="1:9" x14ac:dyDescent="0.25">
      <c r="A31" s="28" t="s">
        <v>20</v>
      </c>
      <c r="B31" s="29"/>
      <c r="C31" s="28">
        <v>3212927965</v>
      </c>
      <c r="D31" s="32"/>
      <c r="E31" s="32"/>
      <c r="F31" s="32"/>
      <c r="G31" s="29"/>
    </row>
    <row r="32" spans="1:9" x14ac:dyDescent="0.25">
      <c r="A32" s="28" t="s">
        <v>21</v>
      </c>
      <c r="B32" s="29"/>
      <c r="C32" s="28" t="s">
        <v>47</v>
      </c>
      <c r="D32" s="32"/>
      <c r="E32" s="32"/>
      <c r="F32" s="32"/>
      <c r="G32" s="29"/>
    </row>
  </sheetData>
  <mergeCells count="15">
    <mergeCell ref="A1:D1"/>
    <mergeCell ref="A30:B30"/>
    <mergeCell ref="C30:G30"/>
    <mergeCell ref="E1:I1"/>
    <mergeCell ref="A24:H24"/>
    <mergeCell ref="A31:B31"/>
    <mergeCell ref="A32:B32"/>
    <mergeCell ref="A26:G26"/>
    <mergeCell ref="A27:G27"/>
    <mergeCell ref="A29:B29"/>
    <mergeCell ref="C29:G29"/>
    <mergeCell ref="A28:B28"/>
    <mergeCell ref="C28:G28"/>
    <mergeCell ref="C31:G31"/>
    <mergeCell ref="C32:G32"/>
  </mergeCells>
  <pageMargins left="0.7" right="0.7" top="0.75" bottom="0.75" header="0.3" footer="0.3"/>
  <pageSetup scale="54" orientation="portrait" r:id="rId1"/>
  <ignoredErrors>
    <ignoredError sqref="I1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5"/>
  <sheetViews>
    <sheetView workbookViewId="0">
      <selection activeCell="B17" sqref="B17"/>
    </sheetView>
  </sheetViews>
  <sheetFormatPr baseColWidth="10" defaultRowHeight="15" x14ac:dyDescent="0.25"/>
  <cols>
    <col min="1" max="1" width="27.28515625" customWidth="1"/>
    <col min="2" max="2" width="27.85546875" customWidth="1"/>
  </cols>
  <sheetData>
    <row r="1" spans="1:2" x14ac:dyDescent="0.25">
      <c r="A1" t="s">
        <v>14</v>
      </c>
      <c r="B1" t="s">
        <v>15</v>
      </c>
    </row>
    <row r="2" spans="1:2" x14ac:dyDescent="0.25">
      <c r="A2" s="8" t="s">
        <v>11</v>
      </c>
      <c r="B2" s="7">
        <v>281483</v>
      </c>
    </row>
    <row r="3" spans="1:2" x14ac:dyDescent="0.25">
      <c r="A3" s="9" t="s">
        <v>10</v>
      </c>
      <c r="B3" s="13">
        <v>308686</v>
      </c>
    </row>
    <row r="4" spans="1:2" x14ac:dyDescent="0.25">
      <c r="A4" s="10" t="s">
        <v>12</v>
      </c>
      <c r="B4" s="14">
        <v>591543</v>
      </c>
    </row>
    <row r="5" spans="1:2" ht="22.5" x14ac:dyDescent="0.25">
      <c r="A5" s="11" t="s">
        <v>13</v>
      </c>
      <c r="B5" s="15">
        <v>525167</v>
      </c>
    </row>
    <row r="6" spans="1:2" ht="14.45" customHeight="1" x14ac:dyDescent="0.25">
      <c r="A6" s="12" t="s">
        <v>16</v>
      </c>
      <c r="B6" s="16">
        <v>432293</v>
      </c>
    </row>
    <row r="15" spans="1:2" ht="14.45" customHeight="1" x14ac:dyDescent="0.25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 Mercado</vt:lpstr>
      <vt:lpstr>Gráfico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Boyaca Avila</dc:creator>
  <cp:lastModifiedBy>Marcela Castaño Lemus</cp:lastModifiedBy>
  <dcterms:created xsi:type="dcterms:W3CDTF">2021-07-26T21:36:17Z</dcterms:created>
  <dcterms:modified xsi:type="dcterms:W3CDTF">2026-05-22T17:46:18Z</dcterms:modified>
</cp:coreProperties>
</file>