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ha Isabel\Desktop\proceso libertad de cultos\"/>
    </mc:Choice>
  </mc:AlternateContent>
  <bookViews>
    <workbookView xWindow="0" yWindow="0" windowWidth="23040" windowHeight="10512"/>
  </bookViews>
  <sheets>
    <sheet name="alimentación" sheetId="1" r:id="rId1"/>
    <sheet name="Hoja2" sheetId="4" r:id="rId2"/>
  </sheets>
  <definedNames>
    <definedName name="_xlnm.Print_Titles" localSheetId="0">alimentación!$1:$6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7" i="4" l="1"/>
  <c r="I16" i="4"/>
  <c r="I13" i="4"/>
  <c r="I2" i="4"/>
  <c r="I3" i="4"/>
  <c r="I4" i="4"/>
  <c r="I5" i="4"/>
  <c r="I6" i="4"/>
  <c r="I7" i="4"/>
  <c r="I8" i="4"/>
  <c r="I9" i="4"/>
  <c r="I10" i="4"/>
  <c r="I11" i="4"/>
  <c r="I12" i="4"/>
  <c r="I1" i="4"/>
  <c r="F13" i="4"/>
  <c r="F2" i="4"/>
  <c r="F3" i="4"/>
  <c r="F4" i="4"/>
  <c r="F5" i="4"/>
  <c r="F6" i="4"/>
  <c r="F7" i="4"/>
  <c r="F8" i="4"/>
  <c r="F9" i="4"/>
  <c r="F10" i="4"/>
  <c r="F11" i="4"/>
  <c r="F12" i="4"/>
  <c r="F1" i="4"/>
  <c r="C13" i="4"/>
  <c r="C2" i="4"/>
  <c r="C3" i="4"/>
  <c r="C4" i="4"/>
  <c r="C5" i="4"/>
  <c r="C6" i="4"/>
  <c r="C7" i="4"/>
  <c r="C8" i="4"/>
  <c r="C9" i="4"/>
  <c r="C10" i="4"/>
  <c r="C11" i="4"/>
  <c r="C12" i="4"/>
  <c r="C1" i="4"/>
  <c r="L25" i="1" l="1"/>
  <c r="M25" i="1" s="1"/>
  <c r="L24" i="1"/>
  <c r="M24" i="1" s="1"/>
  <c r="L29" i="1"/>
  <c r="M29" i="1" s="1"/>
  <c r="L28" i="1"/>
  <c r="M28" i="1" s="1"/>
  <c r="L27" i="1"/>
  <c r="M27" i="1" s="1"/>
  <c r="L26" i="1"/>
  <c r="M26" i="1" s="1"/>
  <c r="L23" i="1"/>
  <c r="M23" i="1" s="1"/>
  <c r="L22" i="1"/>
  <c r="M22" i="1" s="1"/>
  <c r="L21" i="1"/>
  <c r="M21" i="1" s="1"/>
  <c r="L20" i="1"/>
  <c r="M20" i="1" s="1"/>
  <c r="L19" i="1"/>
  <c r="M19" i="1" s="1"/>
  <c r="L18" i="1"/>
  <c r="M18" i="1" s="1"/>
  <c r="M30" i="1" l="1"/>
</calcChain>
</file>

<file path=xl/sharedStrings.xml><?xml version="1.0" encoding="utf-8"?>
<sst xmlns="http://schemas.openxmlformats.org/spreadsheetml/2006/main" count="72" uniqueCount="55">
  <si>
    <t>REPÚBLICA DE COLOMBIA</t>
  </si>
  <si>
    <t>DEPARTAMENTO DEL VALLE DEL CAUCA</t>
  </si>
  <si>
    <t xml:space="preserve">MUNICIPIO FLORIDA VALLE </t>
  </si>
  <si>
    <t>ESTUDIO DE MERCADO</t>
  </si>
  <si>
    <t>PROYECTO:</t>
  </si>
  <si>
    <t>RESPONSABLE:</t>
  </si>
  <si>
    <t>ÁREA:</t>
  </si>
  <si>
    <t xml:space="preserve">SECRETARIA DE DESARROLLO SOCIAL </t>
  </si>
  <si>
    <t>COTIZACIONES</t>
  </si>
  <si>
    <t>#</t>
  </si>
  <si>
    <t>NOMBRE PROVEEDOR</t>
  </si>
  <si>
    <t>CIUDAD / MUNICIPIO</t>
  </si>
  <si>
    <t>FECHA DE COTIZACIÓN</t>
  </si>
  <si>
    <t>MEDIO DE CONSULTA</t>
  </si>
  <si>
    <t>PERSONA QUE REALIZÓ LA COTIZACIÓN</t>
  </si>
  <si>
    <t>CARGO</t>
  </si>
  <si>
    <t>ESCRITO</t>
  </si>
  <si>
    <t>TELEFONO</t>
  </si>
  <si>
    <t>PERSONAL</t>
  </si>
  <si>
    <t>INTERNET</t>
  </si>
  <si>
    <t>OTRA - CUAL?</t>
  </si>
  <si>
    <t>X</t>
  </si>
  <si>
    <t>YURI ANDREA CANO MORENO</t>
  </si>
  <si>
    <t>SECRETARIA DE DESARROLLO SOCIAL</t>
  </si>
  <si>
    <t>No.</t>
  </si>
  <si>
    <t>DETALLE</t>
  </si>
  <si>
    <t>UND. DE MEDIDA</t>
  </si>
  <si>
    <t>CANTIDAD</t>
  </si>
  <si>
    <t>VALOR POR CADA PROVEEDOR</t>
  </si>
  <si>
    <t>VALOR PROMEDIO</t>
  </si>
  <si>
    <t>VALOR TOTAL</t>
  </si>
  <si>
    <t>PROVEEDOR 1</t>
  </si>
  <si>
    <t>PROVEEDOR 2</t>
  </si>
  <si>
    <t>PROVEEDOR 3</t>
  </si>
  <si>
    <t>PROVEEDOR 4</t>
  </si>
  <si>
    <t>OBSERVACIONES:</t>
  </si>
  <si>
    <t>Los valores cotizados deben incluir el IVA.
Los tributos Municipales serán asumidos por el Contratista.</t>
  </si>
  <si>
    <t>ALQUILER CARPAS CON ESTRUCTURA MÓVIL DE FÁCIL ENSAMBLAJE E INSTALACIÓN, TAMAÑO 12*24 MTS CON LATERALES. INCLUYE TRANSPORTE, INSTALACIÓN, DESMONTAJE Y ENTREGA EN EL LUGAR REQUERIDO. (JORNADA 8 HORAS X DÍA).</t>
  </si>
  <si>
    <t>und</t>
  </si>
  <si>
    <t>MESA TIPO TABLÓN MEDIDA: 60X180X75, INCLUIDO MANTEL ROJO Y SOBRE MANTEL BLANCO</t>
  </si>
  <si>
    <t>ALQUILER DE SONIDO DE 4.000 WATTS, INCLUYE 3 MICRÓFONOS DINÁMICOS, 2 MICRÓFONOS CONDENSADORES, 2 CAJAS DIRECTAS ACTIVAS, 1 CONSOLA, CABLES, OPERADOR</t>
  </si>
  <si>
    <t xml:space="preserve">REFRIGERIO: •UN SÓLIDO •DULCE • BEBIDA •DEBEN ENTREGARSE EN EMPAQUE INDIVIDUAL TRANSPARENTE, SELLADO NOTA 1: EL OFERENTE DEBERÁ APORTAR CERTIFICADO DE MANIPULACIÓN DE ALIMENTOS </t>
  </si>
  <si>
    <t>AGUA EMBASADA MARCA RECONOCIDA X 600 ML DEBIDAMENTE REFRIGERADA</t>
  </si>
  <si>
    <t>ALMUERZO COMPLETO *PROTEINA *CARBOHIDRATO •DEBEN ENTREGARSE EN EMPAQUE INDIVIDUAL TRANSPARENTE, SELLADO NOTA 1: EL OFERENTE DEBERÁ APORTAR CERTIFICADO DE MANIPULACIÓN DE ALIMENTOS</t>
  </si>
  <si>
    <t>ALQUILER DE TARIMA PARA PRESENTACIONES (INCLUYE INSTALACION)</t>
  </si>
  <si>
    <t>PUBLICIDAD: PAUTAS PUBLICITARIAS, PERIFONEO</t>
  </si>
  <si>
    <t>IMPRESIÓN Y DISEÑO DE VOLANTES PARA INVITAR AL PRIMER ENCUENTRO EMPRESARIAL POR LA LIBERTAD RELIGIOSA Y DE CULTO</t>
  </si>
  <si>
    <t>CERTIFICADOS DE PARTICIPACIÓN Y RECONOCIMIENTO A ORGANIZACIONES RELIGIOSAS Y EMPRENDEDORES PARTICIPANTES</t>
  </si>
  <si>
    <t>ARREGLO FLORAL, BOMBAS, MAESTRO DE CEREMONIA</t>
  </si>
  <si>
    <t>ALQUILER DE SILLA SIN BRAZOS PLASTICO BLANCO</t>
  </si>
  <si>
    <t xml:space="preserve">NOMBRE O RAZÓN SOCIAL COTIZANTE
MARIA AMPARO VELASCO
CÉDULA DE CIUDADANÍA: 25.681.847 DE SILVIA(CAUCA) NIT. 25.681.847-9
</t>
  </si>
  <si>
    <t xml:space="preserve">COMERSUR SAS
Nit 817.006.768-9
</t>
  </si>
  <si>
    <t>DISTRIBUIDORA KREATIVA Representante legal; Jose Fernando Velasco</t>
  </si>
  <si>
    <t xml:space="preserve">silvia </t>
  </si>
  <si>
    <t>santander de quilichao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</si>
</sst>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$&quot;\ #,##0;[Red]\-&quot;$&quot;\ #,##0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&quot;$&quot;\ #,##0"/>
    <numFmt numFmtId="168" formatCode="_(&quot;$&quot;* #,##0.00_);_(&quot;$&quot;* \(#,##0.00\);_(&quot;$&quot;* &quot;-&quot;??_);_(@_)"/>
    <numFmt numFmtId="169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i/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 wrapText="1"/>
    </xf>
    <xf numFmtId="14" fontId="5" fillId="4" borderId="1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justify" vertical="center" wrapText="1"/>
    </xf>
    <xf numFmtId="0" fontId="8" fillId="0" borderId="16" xfId="0" applyFont="1" applyBorder="1" applyAlignment="1">
      <alignment horizontal="justify" vertical="center"/>
    </xf>
    <xf numFmtId="164" fontId="5" fillId="6" borderId="1" xfId="1" applyNumberFormat="1" applyFont="1" applyFill="1" applyBorder="1" applyAlignment="1">
      <alignment horizontal="center" vertical="center"/>
    </xf>
    <xf numFmtId="167" fontId="5" fillId="6" borderId="1" xfId="1" applyNumberFormat="1" applyFont="1" applyFill="1" applyBorder="1" applyAlignment="1">
      <alignment vertical="center"/>
    </xf>
    <xf numFmtId="168" fontId="5" fillId="6" borderId="1" xfId="2" applyFont="1" applyFill="1" applyBorder="1" applyAlignment="1">
      <alignment vertical="center"/>
    </xf>
    <xf numFmtId="169" fontId="5" fillId="6" borderId="1" xfId="2" applyNumberFormat="1" applyFont="1" applyFill="1" applyBorder="1" applyAlignment="1">
      <alignment vertical="center"/>
    </xf>
    <xf numFmtId="164" fontId="3" fillId="0" borderId="0" xfId="0" applyNumberFormat="1" applyFont="1"/>
    <xf numFmtId="164" fontId="5" fillId="0" borderId="1" xfId="1" applyNumberFormat="1" applyFont="1" applyBorder="1" applyAlignment="1">
      <alignment horizontal="center" vertical="center"/>
    </xf>
    <xf numFmtId="164" fontId="5" fillId="6" borderId="5" xfId="1" applyNumberFormat="1" applyFont="1" applyFill="1" applyBorder="1" applyAlignment="1">
      <alignment horizontal="center" vertical="center"/>
    </xf>
    <xf numFmtId="0" fontId="5" fillId="0" borderId="14" xfId="0" applyFont="1" applyBorder="1"/>
    <xf numFmtId="0" fontId="5" fillId="0" borderId="14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169" fontId="4" fillId="6" borderId="14" xfId="2" applyNumberFormat="1" applyFont="1" applyFill="1" applyBorder="1" applyAlignment="1">
      <alignment horizontal="center" vertical="center"/>
    </xf>
    <xf numFmtId="169" fontId="4" fillId="0" borderId="14" xfId="2" applyNumberFormat="1" applyFont="1" applyBorder="1"/>
    <xf numFmtId="168" fontId="5" fillId="0" borderId="14" xfId="2" applyFont="1" applyBorder="1"/>
    <xf numFmtId="169" fontId="4" fillId="0" borderId="8" xfId="2" applyNumberFormat="1" applyFont="1" applyBorder="1"/>
    <xf numFmtId="169" fontId="3" fillId="0" borderId="0" xfId="0" applyNumberFormat="1" applyFont="1"/>
    <xf numFmtId="165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8" fillId="0" borderId="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3" fillId="0" borderId="9" xfId="0" applyFont="1" applyBorder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3" fillId="0" borderId="10" xfId="0" applyFont="1" applyBorder="1" applyAlignment="1">
      <alignment horizontal="justify" vertical="top" wrapText="1"/>
    </xf>
    <xf numFmtId="0" fontId="3" fillId="0" borderId="12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justify" vertical="top" wrapText="1"/>
    </xf>
    <xf numFmtId="0" fontId="3" fillId="0" borderId="13" xfId="0" applyFont="1" applyBorder="1" applyAlignment="1">
      <alignment horizontal="justify" vertical="top" wrapText="1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0" fontId="5" fillId="4" borderId="12" xfId="0" applyFont="1" applyFill="1" applyBorder="1" applyAlignment="1">
      <alignment horizontal="left" vertical="center" wrapText="1"/>
    </xf>
    <xf numFmtId="0" fontId="5" fillId="4" borderId="13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164" fontId="0" fillId="0" borderId="0" xfId="0" applyNumberFormat="1"/>
    <xf numFmtId="0" fontId="5" fillId="4" borderId="1" xfId="0" applyFont="1" applyFill="1" applyBorder="1" applyAlignment="1">
      <alignment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330200</xdr:colOff>
      <xdr:row>0</xdr:row>
      <xdr:rowOff>0</xdr:rowOff>
    </xdr:from>
    <xdr:to>
      <xdr:col>2</xdr:col>
      <xdr:colOff>1390650</xdr:colOff>
      <xdr:row>4</xdr:row>
      <xdr:rowOff>114300</xdr:rowOff>
    </xdr:to>
    <xdr:pic>
      <xdr:nvPicPr>
        <xdr:cNvPr id="2" name="Imagen 1" descr="Escudo de Florida">
          <a:extLst>
            <a:ext uri="{FF2B5EF4-FFF2-40B4-BE49-F238E27FC236}">
              <a16:creationId xmlns:a16="http://schemas.microsoft.com/office/drawing/2014/main" id="{4CDB85E9-7F65-458A-96C3-4C2D7415D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575" y="0"/>
          <a:ext cx="10604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0"/>
  <sheetViews>
    <sheetView tabSelected="1" topLeftCell="B1" zoomScale="98" zoomScaleNormal="100" workbookViewId="0">
      <selection activeCell="B3" sqref="B3:M3"/>
    </sheetView>
  </sheetViews>
  <sheetFormatPr baseColWidth="10" defaultColWidth="11.44140625" defaultRowHeight="13.2" x14ac:dyDescent="0.25"/>
  <cols>
    <col min="1" max="1" width="0.88671875" style="1" customWidth="1"/>
    <col min="2" max="2" width="4.109375" style="34" customWidth="1"/>
    <col min="3" max="3" width="37.109375" style="1" customWidth="1"/>
    <col min="4" max="4" width="20.44140625" style="1" customWidth="1"/>
    <col min="5" max="5" width="6.5546875" style="1" customWidth="1"/>
    <col min="6" max="6" width="11.33203125" style="1" customWidth="1"/>
    <col min="7" max="7" width="10" style="1" customWidth="1"/>
    <col min="8" max="8" width="12.109375" style="33" customWidth="1"/>
    <col min="9" max="9" width="12.6640625" style="1" customWidth="1"/>
    <col min="10" max="10" width="14" style="1" customWidth="1"/>
    <col min="11" max="11" width="11.44140625" style="1" customWidth="1"/>
    <col min="12" max="12" width="12.44140625" style="1" customWidth="1"/>
    <col min="13" max="13" width="13.44140625" style="1" customWidth="1"/>
    <col min="14" max="14" width="21.6640625" style="1" customWidth="1"/>
    <col min="15" max="15" width="15.44140625" style="1" bestFit="1" customWidth="1"/>
    <col min="16" max="16" width="10.6640625" style="1" customWidth="1"/>
    <col min="17" max="17" width="14.6640625" style="1" customWidth="1"/>
    <col min="18" max="16384" width="11.44140625" style="1"/>
  </cols>
  <sheetData>
    <row r="1" spans="2:13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2:13" x14ac:dyDescent="0.25">
      <c r="B2" s="84" t="s">
        <v>1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2:13" x14ac:dyDescent="0.25">
      <c r="B3" s="84" t="s">
        <v>2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5" spans="2:13" x14ac:dyDescent="0.25">
      <c r="B5" s="84" t="s">
        <v>3</v>
      </c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2:13" x14ac:dyDescent="0.25">
      <c r="B6" s="2"/>
      <c r="C6" s="3"/>
      <c r="D6" s="3"/>
      <c r="E6" s="3"/>
      <c r="F6" s="3"/>
      <c r="G6" s="3"/>
      <c r="H6" s="4"/>
      <c r="I6" s="3"/>
    </row>
    <row r="7" spans="2:13" x14ac:dyDescent="0.25">
      <c r="B7" s="85" t="s">
        <v>4</v>
      </c>
      <c r="C7" s="85"/>
      <c r="D7" s="85"/>
      <c r="E7" s="85"/>
      <c r="F7" s="85"/>
      <c r="G7" s="85"/>
      <c r="H7" s="86" t="s">
        <v>5</v>
      </c>
      <c r="I7" s="86"/>
      <c r="J7" s="86"/>
      <c r="K7" s="85" t="s">
        <v>6</v>
      </c>
      <c r="L7" s="85"/>
      <c r="M7" s="85"/>
    </row>
    <row r="8" spans="2:13" x14ac:dyDescent="0.25">
      <c r="B8" s="74"/>
      <c r="C8" s="74"/>
      <c r="D8" s="74"/>
      <c r="E8" s="74"/>
      <c r="F8" s="74"/>
      <c r="G8" s="74"/>
      <c r="H8" s="75" t="s">
        <v>7</v>
      </c>
      <c r="I8" s="75"/>
      <c r="J8" s="75"/>
      <c r="K8" s="75" t="s">
        <v>7</v>
      </c>
      <c r="L8" s="75"/>
      <c r="M8" s="75"/>
    </row>
    <row r="9" spans="2:13" x14ac:dyDescent="0.25">
      <c r="B9" s="76" t="s">
        <v>8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8"/>
    </row>
    <row r="10" spans="2:13" s="5" customFormat="1" x14ac:dyDescent="0.3">
      <c r="B10" s="79" t="s">
        <v>9</v>
      </c>
      <c r="C10" s="79" t="s">
        <v>10</v>
      </c>
      <c r="D10" s="79" t="s">
        <v>11</v>
      </c>
      <c r="E10" s="79" t="s">
        <v>12</v>
      </c>
      <c r="F10" s="81" t="s">
        <v>13</v>
      </c>
      <c r="G10" s="82"/>
      <c r="H10" s="82"/>
      <c r="I10" s="82"/>
      <c r="J10" s="83"/>
      <c r="K10" s="51" t="s">
        <v>14</v>
      </c>
      <c r="L10" s="51"/>
      <c r="M10" s="51" t="s">
        <v>15</v>
      </c>
    </row>
    <row r="11" spans="2:13" s="5" customFormat="1" x14ac:dyDescent="0.3">
      <c r="B11" s="80"/>
      <c r="C11" s="80"/>
      <c r="D11" s="80"/>
      <c r="E11" s="80"/>
      <c r="F11" s="6" t="s">
        <v>16</v>
      </c>
      <c r="G11" s="6" t="s">
        <v>17</v>
      </c>
      <c r="H11" s="6" t="s">
        <v>18</v>
      </c>
      <c r="I11" s="6" t="s">
        <v>19</v>
      </c>
      <c r="J11" s="6" t="s">
        <v>20</v>
      </c>
      <c r="K11" s="51"/>
      <c r="L11" s="51"/>
      <c r="M11" s="51"/>
    </row>
    <row r="12" spans="2:13" ht="42" customHeight="1" x14ac:dyDescent="0.25">
      <c r="B12" s="7">
        <v>1</v>
      </c>
      <c r="C12" s="88" t="s">
        <v>50</v>
      </c>
      <c r="D12" s="9" t="s">
        <v>53</v>
      </c>
      <c r="E12" s="10"/>
      <c r="F12" s="7" t="s">
        <v>21</v>
      </c>
      <c r="G12" s="8"/>
      <c r="H12" s="11"/>
      <c r="I12" s="8"/>
      <c r="J12" s="8"/>
      <c r="K12" s="52" t="s">
        <v>22</v>
      </c>
      <c r="L12" s="53"/>
      <c r="M12" s="58" t="s">
        <v>23</v>
      </c>
    </row>
    <row r="13" spans="2:13" ht="31.2" x14ac:dyDescent="0.25">
      <c r="B13" s="7">
        <v>2</v>
      </c>
      <c r="C13" s="88" t="s">
        <v>51</v>
      </c>
      <c r="D13" s="9" t="s">
        <v>54</v>
      </c>
      <c r="E13" s="10"/>
      <c r="F13" s="7" t="s">
        <v>21</v>
      </c>
      <c r="G13" s="8"/>
      <c r="H13" s="11"/>
      <c r="I13" s="8"/>
      <c r="J13" s="8"/>
      <c r="K13" s="54"/>
      <c r="L13" s="55"/>
      <c r="M13" s="59"/>
    </row>
    <row r="14" spans="2:13" x14ac:dyDescent="0.25">
      <c r="B14" s="7">
        <v>3</v>
      </c>
      <c r="C14" s="59" t="s">
        <v>52</v>
      </c>
      <c r="D14" s="9" t="s">
        <v>54</v>
      </c>
      <c r="E14" s="10"/>
      <c r="F14" s="7" t="s">
        <v>21</v>
      </c>
      <c r="G14" s="8"/>
      <c r="H14" s="11"/>
      <c r="I14" s="7"/>
      <c r="J14" s="8"/>
      <c r="K14" s="56"/>
      <c r="L14" s="57"/>
      <c r="M14" s="60"/>
    </row>
    <row r="15" spans="2:13" x14ac:dyDescent="0.25">
      <c r="B15" s="7"/>
      <c r="C15" s="60"/>
      <c r="D15" s="8"/>
      <c r="E15" s="8"/>
      <c r="F15" s="7"/>
      <c r="G15" s="8"/>
      <c r="H15" s="11"/>
      <c r="I15" s="8"/>
      <c r="J15" s="8"/>
      <c r="K15" s="61"/>
      <c r="L15" s="62"/>
      <c r="M15" s="12"/>
    </row>
    <row r="16" spans="2:13" s="4" customFormat="1" x14ac:dyDescent="0.3">
      <c r="B16" s="49" t="s">
        <v>24</v>
      </c>
      <c r="C16" s="63" t="s">
        <v>25</v>
      </c>
      <c r="D16" s="64"/>
      <c r="E16" s="65"/>
      <c r="F16" s="69" t="s">
        <v>26</v>
      </c>
      <c r="G16" s="49" t="s">
        <v>27</v>
      </c>
      <c r="H16" s="71" t="s">
        <v>28</v>
      </c>
      <c r="I16" s="72"/>
      <c r="J16" s="72"/>
      <c r="K16" s="73"/>
      <c r="L16" s="69" t="s">
        <v>29</v>
      </c>
      <c r="M16" s="49" t="s">
        <v>30</v>
      </c>
    </row>
    <row r="17" spans="2:15" s="4" customFormat="1" x14ac:dyDescent="0.3">
      <c r="B17" s="50"/>
      <c r="C17" s="66"/>
      <c r="D17" s="67"/>
      <c r="E17" s="68"/>
      <c r="F17" s="70"/>
      <c r="G17" s="50"/>
      <c r="H17" s="13" t="s">
        <v>31</v>
      </c>
      <c r="I17" s="13" t="s">
        <v>32</v>
      </c>
      <c r="J17" s="13" t="s">
        <v>33</v>
      </c>
      <c r="K17" s="13" t="s">
        <v>34</v>
      </c>
      <c r="L17" s="70"/>
      <c r="M17" s="50"/>
    </row>
    <row r="18" spans="2:15" ht="70.5" customHeight="1" thickBot="1" x14ac:dyDescent="0.3">
      <c r="B18" s="14">
        <v>1</v>
      </c>
      <c r="C18" s="38" t="s">
        <v>37</v>
      </c>
      <c r="D18" s="39"/>
      <c r="E18" s="40"/>
      <c r="F18" s="15" t="s">
        <v>38</v>
      </c>
      <c r="G18" s="16">
        <v>1</v>
      </c>
      <c r="H18" s="17">
        <v>3018500</v>
      </c>
      <c r="I18" s="18">
        <v>2979000</v>
      </c>
      <c r="J18" s="18">
        <v>3002500</v>
      </c>
      <c r="K18" s="19"/>
      <c r="L18" s="20">
        <f>AVERAGE(H18:K18)</f>
        <v>3000000</v>
      </c>
      <c r="M18" s="20">
        <f>+L18*G18</f>
        <v>3000000</v>
      </c>
      <c r="O18" s="21"/>
    </row>
    <row r="19" spans="2:15" ht="37.5" customHeight="1" thickBot="1" x14ac:dyDescent="0.3">
      <c r="B19" s="14">
        <v>2</v>
      </c>
      <c r="C19" s="38" t="s">
        <v>39</v>
      </c>
      <c r="D19" s="39"/>
      <c r="E19" s="40"/>
      <c r="F19" s="15" t="s">
        <v>38</v>
      </c>
      <c r="G19" s="16">
        <v>80</v>
      </c>
      <c r="H19" s="22">
        <v>14500</v>
      </c>
      <c r="I19" s="18">
        <v>13500</v>
      </c>
      <c r="J19" s="18">
        <v>14000</v>
      </c>
      <c r="K19" s="19"/>
      <c r="L19" s="20">
        <f t="shared" ref="L19:L29" si="0">AVERAGE(H19:K19)</f>
        <v>14000</v>
      </c>
      <c r="M19" s="20">
        <f>+L19*G19</f>
        <v>1120000</v>
      </c>
      <c r="O19" s="21"/>
    </row>
    <row r="20" spans="2:15" ht="56.1" customHeight="1" thickBot="1" x14ac:dyDescent="0.3">
      <c r="B20" s="14">
        <v>3</v>
      </c>
      <c r="C20" s="38" t="s">
        <v>40</v>
      </c>
      <c r="D20" s="39"/>
      <c r="E20" s="40"/>
      <c r="F20" s="15" t="s">
        <v>38</v>
      </c>
      <c r="G20" s="16">
        <v>1</v>
      </c>
      <c r="H20" s="22">
        <v>255000</v>
      </c>
      <c r="I20" s="18">
        <v>245000</v>
      </c>
      <c r="J20" s="18">
        <v>250000</v>
      </c>
      <c r="K20" s="19"/>
      <c r="L20" s="20">
        <f t="shared" si="0"/>
        <v>250000</v>
      </c>
      <c r="M20" s="20">
        <f t="shared" ref="M20:M28" si="1">+L20*G20</f>
        <v>250000</v>
      </c>
      <c r="O20" s="21"/>
    </row>
    <row r="21" spans="2:15" ht="37.5" customHeight="1" thickBot="1" x14ac:dyDescent="0.3">
      <c r="B21" s="14">
        <v>4</v>
      </c>
      <c r="C21" s="38" t="s">
        <v>41</v>
      </c>
      <c r="D21" s="39"/>
      <c r="E21" s="40"/>
      <c r="F21" s="15" t="s">
        <v>38</v>
      </c>
      <c r="G21" s="16">
        <v>200</v>
      </c>
      <c r="H21" s="22">
        <v>13750</v>
      </c>
      <c r="I21" s="18">
        <v>13500</v>
      </c>
      <c r="J21" s="18">
        <v>14000</v>
      </c>
      <c r="K21" s="19"/>
      <c r="L21" s="20">
        <f t="shared" si="0"/>
        <v>13750</v>
      </c>
      <c r="M21" s="20">
        <f t="shared" si="1"/>
        <v>2750000</v>
      </c>
      <c r="O21" s="21"/>
    </row>
    <row r="22" spans="2:15" ht="37.5" customHeight="1" thickBot="1" x14ac:dyDescent="0.3">
      <c r="B22" s="14">
        <v>5</v>
      </c>
      <c r="C22" s="38" t="s">
        <v>42</v>
      </c>
      <c r="D22" s="39"/>
      <c r="E22" s="40"/>
      <c r="F22" s="15" t="s">
        <v>38</v>
      </c>
      <c r="G22" s="16">
        <v>100</v>
      </c>
      <c r="H22" s="22">
        <v>1150</v>
      </c>
      <c r="I22" s="18">
        <v>1190</v>
      </c>
      <c r="J22" s="18">
        <v>1200</v>
      </c>
      <c r="K22" s="19"/>
      <c r="L22" s="20">
        <f t="shared" si="0"/>
        <v>1180</v>
      </c>
      <c r="M22" s="20">
        <f t="shared" si="1"/>
        <v>118000</v>
      </c>
      <c r="O22" s="21"/>
    </row>
    <row r="23" spans="2:15" ht="66.75" customHeight="1" thickBot="1" x14ac:dyDescent="0.3">
      <c r="B23" s="14">
        <v>6</v>
      </c>
      <c r="C23" s="38" t="s">
        <v>43</v>
      </c>
      <c r="D23" s="39"/>
      <c r="E23" s="40"/>
      <c r="F23" s="15" t="s">
        <v>38</v>
      </c>
      <c r="G23" s="16">
        <v>100</v>
      </c>
      <c r="H23" s="22">
        <v>22500</v>
      </c>
      <c r="I23" s="18">
        <v>21500</v>
      </c>
      <c r="J23" s="18">
        <v>22000</v>
      </c>
      <c r="K23" s="19"/>
      <c r="L23" s="20">
        <f t="shared" si="0"/>
        <v>22000</v>
      </c>
      <c r="M23" s="20">
        <f t="shared" si="1"/>
        <v>2200000</v>
      </c>
      <c r="O23" s="21"/>
    </row>
    <row r="24" spans="2:15" ht="30" customHeight="1" thickBot="1" x14ac:dyDescent="0.3">
      <c r="B24" s="14">
        <v>7</v>
      </c>
      <c r="C24" s="38" t="s">
        <v>49</v>
      </c>
      <c r="D24" s="39"/>
      <c r="E24" s="40"/>
      <c r="F24" s="15" t="s">
        <v>38</v>
      </c>
      <c r="G24" s="16">
        <v>100</v>
      </c>
      <c r="H24" s="17">
        <v>1100</v>
      </c>
      <c r="I24" s="18">
        <v>1100</v>
      </c>
      <c r="J24" s="18">
        <v>1100</v>
      </c>
      <c r="K24" s="19"/>
      <c r="L24" s="20">
        <f t="shared" si="0"/>
        <v>1100</v>
      </c>
      <c r="M24" s="20">
        <f t="shared" si="1"/>
        <v>110000</v>
      </c>
      <c r="O24" s="21"/>
    </row>
    <row r="25" spans="2:15" ht="30" customHeight="1" thickBot="1" x14ac:dyDescent="0.3">
      <c r="B25" s="14">
        <v>7</v>
      </c>
      <c r="C25" s="38" t="s">
        <v>44</v>
      </c>
      <c r="D25" s="39"/>
      <c r="E25" s="40"/>
      <c r="F25" s="15" t="s">
        <v>38</v>
      </c>
      <c r="G25" s="16">
        <v>1</v>
      </c>
      <c r="H25" s="17">
        <v>400000</v>
      </c>
      <c r="I25" s="18">
        <v>400000</v>
      </c>
      <c r="J25" s="18">
        <v>400000</v>
      </c>
      <c r="K25" s="19"/>
      <c r="L25" s="20">
        <f t="shared" ref="L25" si="2">AVERAGE(H25:K25)</f>
        <v>400000</v>
      </c>
      <c r="M25" s="20">
        <f t="shared" ref="M25" si="3">+L25*G25</f>
        <v>400000</v>
      </c>
      <c r="O25" s="21"/>
    </row>
    <row r="26" spans="2:15" ht="48.6" customHeight="1" thickBot="1" x14ac:dyDescent="0.3">
      <c r="B26" s="14">
        <v>8</v>
      </c>
      <c r="C26" s="38" t="s">
        <v>45</v>
      </c>
      <c r="D26" s="39"/>
      <c r="E26" s="40"/>
      <c r="F26" s="15" t="s">
        <v>38</v>
      </c>
      <c r="G26" s="16">
        <v>2</v>
      </c>
      <c r="H26" s="23">
        <v>101500</v>
      </c>
      <c r="I26" s="18">
        <v>96500</v>
      </c>
      <c r="J26" s="18">
        <v>102000</v>
      </c>
      <c r="K26" s="19"/>
      <c r="L26" s="20">
        <f t="shared" si="0"/>
        <v>100000</v>
      </c>
      <c r="M26" s="20">
        <f t="shared" si="1"/>
        <v>200000</v>
      </c>
      <c r="O26" s="21"/>
    </row>
    <row r="27" spans="2:15" ht="71.25" customHeight="1" thickBot="1" x14ac:dyDescent="0.3">
      <c r="B27" s="14">
        <v>9</v>
      </c>
      <c r="C27" s="38" t="s">
        <v>46</v>
      </c>
      <c r="D27" s="39"/>
      <c r="E27" s="40"/>
      <c r="F27" s="15" t="s">
        <v>38</v>
      </c>
      <c r="G27" s="16">
        <v>1000</v>
      </c>
      <c r="H27" s="23">
        <v>700</v>
      </c>
      <c r="I27" s="18">
        <v>700</v>
      </c>
      <c r="J27" s="18">
        <v>700</v>
      </c>
      <c r="K27" s="19"/>
      <c r="L27" s="20">
        <f t="shared" si="0"/>
        <v>700</v>
      </c>
      <c r="M27" s="20">
        <f t="shared" si="1"/>
        <v>700000</v>
      </c>
      <c r="O27" s="21"/>
    </row>
    <row r="28" spans="2:15" ht="69.900000000000006" customHeight="1" thickBot="1" x14ac:dyDescent="0.3">
      <c r="B28" s="14">
        <v>10</v>
      </c>
      <c r="C28" s="38" t="s">
        <v>47</v>
      </c>
      <c r="D28" s="39"/>
      <c r="E28" s="40"/>
      <c r="F28" s="15" t="s">
        <v>38</v>
      </c>
      <c r="G28" s="16">
        <v>20</v>
      </c>
      <c r="H28" s="17">
        <v>5000</v>
      </c>
      <c r="I28" s="18">
        <v>5500</v>
      </c>
      <c r="J28" s="18">
        <v>4500</v>
      </c>
      <c r="K28" s="19"/>
      <c r="L28" s="20">
        <f>AVERAGE(H28:K28)</f>
        <v>5000</v>
      </c>
      <c r="M28" s="20">
        <f t="shared" si="1"/>
        <v>100000</v>
      </c>
      <c r="O28" s="21"/>
    </row>
    <row r="29" spans="2:15" ht="57.9" customHeight="1" thickBot="1" x14ac:dyDescent="0.3">
      <c r="B29" s="14">
        <v>11</v>
      </c>
      <c r="C29" s="38" t="s">
        <v>48</v>
      </c>
      <c r="D29" s="39"/>
      <c r="E29" s="40"/>
      <c r="F29" s="15" t="s">
        <v>38</v>
      </c>
      <c r="G29" s="16">
        <v>1</v>
      </c>
      <c r="H29" s="17">
        <v>415000</v>
      </c>
      <c r="I29" s="18">
        <v>420000</v>
      </c>
      <c r="J29" s="18">
        <v>425000</v>
      </c>
      <c r="K29" s="19"/>
      <c r="L29" s="20">
        <f t="shared" si="0"/>
        <v>420000</v>
      </c>
      <c r="M29" s="20">
        <f>+L29*G29</f>
        <v>420000</v>
      </c>
      <c r="O29" s="21"/>
    </row>
    <row r="30" spans="2:15" x14ac:dyDescent="0.25">
      <c r="B30" s="24"/>
      <c r="C30" s="25"/>
      <c r="D30" s="25"/>
      <c r="E30" s="25"/>
      <c r="F30" s="26"/>
      <c r="G30" s="26"/>
      <c r="H30" s="27"/>
      <c r="I30" s="28"/>
      <c r="J30" s="28"/>
      <c r="K30" s="29"/>
      <c r="L30" s="28"/>
      <c r="M30" s="30">
        <f>SUM(M18:M29)</f>
        <v>11368000</v>
      </c>
      <c r="N30" s="31"/>
      <c r="O30" s="32"/>
    </row>
    <row r="31" spans="2:15" x14ac:dyDescent="0.25">
      <c r="B31" s="41" t="s">
        <v>35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42"/>
      <c r="N31" s="31"/>
      <c r="O31" s="31"/>
    </row>
    <row r="32" spans="2:15" x14ac:dyDescent="0.25">
      <c r="B32" s="43" t="s">
        <v>36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2:13" x14ac:dyDescent="0.25"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5"/>
    </row>
    <row r="34" spans="2:13" ht="0.75" customHeight="1" x14ac:dyDescent="0.25">
      <c r="B34" s="46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8"/>
    </row>
    <row r="38" spans="2:13" x14ac:dyDescent="0.25">
      <c r="B38" s="35"/>
      <c r="C38" s="35"/>
    </row>
    <row r="39" spans="2:13" x14ac:dyDescent="0.25">
      <c r="B39" s="36" t="s">
        <v>22</v>
      </c>
      <c r="C39" s="36"/>
    </row>
    <row r="40" spans="2:13" x14ac:dyDescent="0.25">
      <c r="B40" s="37" t="s">
        <v>7</v>
      </c>
      <c r="C40" s="37"/>
      <c r="D40" s="37"/>
    </row>
  </sheetData>
  <mergeCells count="46">
    <mergeCell ref="B1:M1"/>
    <mergeCell ref="B2:M2"/>
    <mergeCell ref="B3:M3"/>
    <mergeCell ref="B5:M5"/>
    <mergeCell ref="B7:G7"/>
    <mergeCell ref="H7:J7"/>
    <mergeCell ref="K7:M7"/>
    <mergeCell ref="B8:G8"/>
    <mergeCell ref="H8:J8"/>
    <mergeCell ref="K8:M8"/>
    <mergeCell ref="B9:M9"/>
    <mergeCell ref="B10:B11"/>
    <mergeCell ref="C10:C11"/>
    <mergeCell ref="D10:D11"/>
    <mergeCell ref="E10:E11"/>
    <mergeCell ref="F10:J10"/>
    <mergeCell ref="K10:L11"/>
    <mergeCell ref="M10:M11"/>
    <mergeCell ref="K12:L14"/>
    <mergeCell ref="M12:M14"/>
    <mergeCell ref="K15:L15"/>
    <mergeCell ref="B16:B17"/>
    <mergeCell ref="C16:E17"/>
    <mergeCell ref="F16:F17"/>
    <mergeCell ref="G16:G17"/>
    <mergeCell ref="H16:K16"/>
    <mergeCell ref="L16:L17"/>
    <mergeCell ref="C14:C15"/>
    <mergeCell ref="M16:M17"/>
    <mergeCell ref="C18:E18"/>
    <mergeCell ref="C19:E19"/>
    <mergeCell ref="C20:E20"/>
    <mergeCell ref="C21:E21"/>
    <mergeCell ref="C22:E22"/>
    <mergeCell ref="C23:E23"/>
    <mergeCell ref="C24:E24"/>
    <mergeCell ref="C26:E26"/>
    <mergeCell ref="C27:E27"/>
    <mergeCell ref="B38:C38"/>
    <mergeCell ref="B39:C39"/>
    <mergeCell ref="B40:D40"/>
    <mergeCell ref="C25:E25"/>
    <mergeCell ref="B31:M31"/>
    <mergeCell ref="B32:M34"/>
    <mergeCell ref="C29:E29"/>
    <mergeCell ref="C28:E28"/>
  </mergeCells>
  <printOptions horizontalCentered="1"/>
  <pageMargins left="0.25" right="0.25" top="0.75" bottom="0.75" header="0.3" footer="0.3"/>
  <pageSetup scale="55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I18" sqref="I18"/>
    </sheetView>
  </sheetViews>
  <sheetFormatPr baseColWidth="10" defaultRowHeight="14.4" x14ac:dyDescent="0.3"/>
  <sheetData>
    <row r="1" spans="1:9" ht="15" thickBot="1" x14ac:dyDescent="0.35">
      <c r="A1" s="16">
        <v>1</v>
      </c>
      <c r="B1" s="17">
        <v>3018500</v>
      </c>
      <c r="C1">
        <f>B1*A1</f>
        <v>3018500</v>
      </c>
      <c r="E1" s="18">
        <v>2979000</v>
      </c>
      <c r="F1">
        <f>E1*A1</f>
        <v>2979000</v>
      </c>
      <c r="H1" s="18">
        <v>3002500</v>
      </c>
      <c r="I1">
        <f>H1*A1</f>
        <v>3002500</v>
      </c>
    </row>
    <row r="2" spans="1:9" ht="15" thickBot="1" x14ac:dyDescent="0.35">
      <c r="A2" s="16">
        <v>80</v>
      </c>
      <c r="B2" s="22">
        <v>14500</v>
      </c>
      <c r="C2">
        <f t="shared" ref="C2:C12" si="0">B2*A2</f>
        <v>1160000</v>
      </c>
      <c r="E2" s="18">
        <v>13500</v>
      </c>
      <c r="F2">
        <f t="shared" ref="F2:F12" si="1">E2*A2</f>
        <v>1080000</v>
      </c>
      <c r="H2" s="18">
        <v>14000</v>
      </c>
      <c r="I2">
        <f t="shared" ref="I2:I12" si="2">H2*A2</f>
        <v>1120000</v>
      </c>
    </row>
    <row r="3" spans="1:9" ht="15" thickBot="1" x14ac:dyDescent="0.35">
      <c r="A3" s="16">
        <v>1</v>
      </c>
      <c r="B3" s="22">
        <v>255000</v>
      </c>
      <c r="C3">
        <f t="shared" si="0"/>
        <v>255000</v>
      </c>
      <c r="E3" s="18">
        <v>245000</v>
      </c>
      <c r="F3">
        <f t="shared" si="1"/>
        <v>245000</v>
      </c>
      <c r="H3" s="18">
        <v>250000</v>
      </c>
      <c r="I3">
        <f t="shared" si="2"/>
        <v>250000</v>
      </c>
    </row>
    <row r="4" spans="1:9" ht="15" thickBot="1" x14ac:dyDescent="0.35">
      <c r="A4" s="16">
        <v>200</v>
      </c>
      <c r="B4" s="22">
        <v>13750</v>
      </c>
      <c r="C4">
        <f t="shared" si="0"/>
        <v>2750000</v>
      </c>
      <c r="E4" s="18">
        <v>13500</v>
      </c>
      <c r="F4">
        <f t="shared" si="1"/>
        <v>2700000</v>
      </c>
      <c r="H4" s="18">
        <v>14000</v>
      </c>
      <c r="I4">
        <f t="shared" si="2"/>
        <v>2800000</v>
      </c>
    </row>
    <row r="5" spans="1:9" ht="15" thickBot="1" x14ac:dyDescent="0.35">
      <c r="A5" s="16">
        <v>100</v>
      </c>
      <c r="B5" s="22">
        <v>1150</v>
      </c>
      <c r="C5">
        <f t="shared" si="0"/>
        <v>115000</v>
      </c>
      <c r="E5" s="18">
        <v>1190</v>
      </c>
      <c r="F5">
        <f t="shared" si="1"/>
        <v>119000</v>
      </c>
      <c r="H5" s="18">
        <v>1200</v>
      </c>
      <c r="I5">
        <f t="shared" si="2"/>
        <v>120000</v>
      </c>
    </row>
    <row r="6" spans="1:9" ht="15" thickBot="1" x14ac:dyDescent="0.35">
      <c r="A6" s="16">
        <v>100</v>
      </c>
      <c r="B6" s="22">
        <v>22500</v>
      </c>
      <c r="C6">
        <f t="shared" si="0"/>
        <v>2250000</v>
      </c>
      <c r="E6" s="18">
        <v>21500</v>
      </c>
      <c r="F6">
        <f t="shared" si="1"/>
        <v>2150000</v>
      </c>
      <c r="H6" s="18">
        <v>22000</v>
      </c>
      <c r="I6">
        <f t="shared" si="2"/>
        <v>2200000</v>
      </c>
    </row>
    <row r="7" spans="1:9" ht="15" thickBot="1" x14ac:dyDescent="0.35">
      <c r="A7" s="16">
        <v>100</v>
      </c>
      <c r="B7" s="17">
        <v>1100</v>
      </c>
      <c r="C7">
        <f t="shared" si="0"/>
        <v>110000</v>
      </c>
      <c r="E7" s="18">
        <v>1100</v>
      </c>
      <c r="F7">
        <f t="shared" si="1"/>
        <v>110000</v>
      </c>
      <c r="H7" s="18">
        <v>1100</v>
      </c>
      <c r="I7">
        <f t="shared" si="2"/>
        <v>110000</v>
      </c>
    </row>
    <row r="8" spans="1:9" ht="15" thickBot="1" x14ac:dyDescent="0.35">
      <c r="A8" s="16">
        <v>1</v>
      </c>
      <c r="B8" s="17">
        <v>400000</v>
      </c>
      <c r="C8">
        <f t="shared" si="0"/>
        <v>400000</v>
      </c>
      <c r="E8" s="18">
        <v>400000</v>
      </c>
      <c r="F8">
        <f t="shared" si="1"/>
        <v>400000</v>
      </c>
      <c r="H8" s="18">
        <v>400000</v>
      </c>
      <c r="I8">
        <f t="shared" si="2"/>
        <v>400000</v>
      </c>
    </row>
    <row r="9" spans="1:9" ht="15" thickBot="1" x14ac:dyDescent="0.35">
      <c r="A9" s="16">
        <v>2</v>
      </c>
      <c r="B9" s="23">
        <v>101500</v>
      </c>
      <c r="C9">
        <f t="shared" si="0"/>
        <v>203000</v>
      </c>
      <c r="E9" s="18">
        <v>96500</v>
      </c>
      <c r="F9">
        <f t="shared" si="1"/>
        <v>193000</v>
      </c>
      <c r="H9" s="18">
        <v>102000</v>
      </c>
      <c r="I9">
        <f t="shared" si="2"/>
        <v>204000</v>
      </c>
    </row>
    <row r="10" spans="1:9" ht="15" thickBot="1" x14ac:dyDescent="0.35">
      <c r="A10" s="16">
        <v>1000</v>
      </c>
      <c r="B10" s="23">
        <v>700</v>
      </c>
      <c r="C10">
        <f t="shared" si="0"/>
        <v>700000</v>
      </c>
      <c r="E10" s="18">
        <v>700</v>
      </c>
      <c r="F10">
        <f t="shared" si="1"/>
        <v>700000</v>
      </c>
      <c r="H10" s="18">
        <v>700</v>
      </c>
      <c r="I10">
        <f t="shared" si="2"/>
        <v>700000</v>
      </c>
    </row>
    <row r="11" spans="1:9" ht="15" thickBot="1" x14ac:dyDescent="0.35">
      <c r="A11" s="16">
        <v>20</v>
      </c>
      <c r="B11" s="17">
        <v>5000</v>
      </c>
      <c r="C11">
        <f t="shared" si="0"/>
        <v>100000</v>
      </c>
      <c r="E11" s="18">
        <v>5500</v>
      </c>
      <c r="F11">
        <f t="shared" si="1"/>
        <v>110000</v>
      </c>
      <c r="H11" s="18">
        <v>4500</v>
      </c>
      <c r="I11">
        <f t="shared" si="2"/>
        <v>90000</v>
      </c>
    </row>
    <row r="12" spans="1:9" ht="15" thickBot="1" x14ac:dyDescent="0.35">
      <c r="A12" s="16">
        <v>1</v>
      </c>
      <c r="B12" s="17">
        <v>415000</v>
      </c>
      <c r="C12">
        <f t="shared" si="0"/>
        <v>415000</v>
      </c>
      <c r="E12" s="18">
        <v>420000</v>
      </c>
      <c r="F12">
        <f t="shared" si="1"/>
        <v>420000</v>
      </c>
      <c r="H12" s="18">
        <v>425000</v>
      </c>
      <c r="I12">
        <f t="shared" si="2"/>
        <v>425000</v>
      </c>
    </row>
    <row r="13" spans="1:9" x14ac:dyDescent="0.3">
      <c r="C13" s="87">
        <f>SUM(C1:C12)</f>
        <v>11476500</v>
      </c>
      <c r="F13">
        <f>SUM(F1:F12)</f>
        <v>11206000</v>
      </c>
      <c r="I13">
        <f>SUM(I1:I12)</f>
        <v>11421500</v>
      </c>
    </row>
    <row r="16" spans="1:9" x14ac:dyDescent="0.3">
      <c r="I16" s="87">
        <f>I13+F13+C13</f>
        <v>34104000</v>
      </c>
    </row>
    <row r="17" spans="9:9" x14ac:dyDescent="0.3">
      <c r="I17">
        <f>I16/3</f>
        <v>11368000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alimentación</vt:lpstr>
      <vt:lpstr>Hoja2</vt:lpstr>
      <vt:lpstr>alimentación!Títulos_a_imprimir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ANDREA CANO MORENO</dc:creator>
  <cp:lastModifiedBy>Martha Isabel</cp:lastModifiedBy>
  <dcterms:created xsi:type="dcterms:W3CDTF">2026-06-25T15:34:17Z</dcterms:created>
  <dcterms:modified xsi:type="dcterms:W3CDTF">2026-06-25T21:37:34Z</dcterms:modified>
</cp:coreProperties>
</file>